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5_2016\Web Files\"/>
    </mc:Choice>
  </mc:AlternateContent>
  <bookViews>
    <workbookView xWindow="-15" yWindow="-15" windowWidth="15420" windowHeight="4350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Data'!$C$1:$C$151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Data'!$A$1:$CM$140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52511"/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30" i="8"/>
  <c r="AE130" i="8" s="1"/>
  <c r="M130" i="8"/>
  <c r="N130" i="8" s="1"/>
  <c r="AD129" i="8"/>
  <c r="AE129" i="8" s="1"/>
  <c r="M129" i="8"/>
  <c r="N129" i="8" s="1"/>
  <c r="AD128" i="8"/>
  <c r="AE128" i="8" s="1"/>
  <c r="M128" i="8"/>
  <c r="N128" i="8" s="1"/>
  <c r="AD127" i="8"/>
  <c r="AE127" i="8" s="1"/>
  <c r="M127" i="8"/>
  <c r="N127" i="8" s="1"/>
  <c r="AD121" i="8"/>
  <c r="AE121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86" i="8"/>
  <c r="AE86" i="8" s="1"/>
  <c r="M86" i="8"/>
  <c r="N86" i="8" s="1"/>
  <c r="AD85" i="8"/>
  <c r="AE85" i="8" s="1"/>
  <c r="M85" i="8"/>
  <c r="N85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4" i="8"/>
  <c r="AE54" i="8" s="1"/>
  <c r="M54" i="8"/>
  <c r="N54" i="8" s="1"/>
  <c r="AD53" i="8"/>
  <c r="AE53" i="8" s="1"/>
  <c r="M53" i="8"/>
  <c r="N53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23" i="8"/>
  <c r="AE23" i="8" s="1"/>
  <c r="M23" i="8"/>
  <c r="N23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32" i="8" l="1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L132" i="8"/>
  <c r="K132" i="8"/>
  <c r="J132" i="8"/>
  <c r="I132" i="8"/>
  <c r="H132" i="8"/>
  <c r="G132" i="8"/>
  <c r="AD126" i="8"/>
  <c r="AE126" i="8" s="1"/>
  <c r="AE132" i="8" s="1"/>
  <c r="M126" i="8"/>
  <c r="N126" i="8" s="1"/>
  <c r="CM125" i="8"/>
  <c r="CM133" i="8" s="1"/>
  <c r="CL125" i="8"/>
  <c r="CK125" i="8"/>
  <c r="CJ125" i="8"/>
  <c r="CJ133" i="8" s="1"/>
  <c r="CI125" i="8"/>
  <c r="CI133" i="8" s="1"/>
  <c r="CH125" i="8"/>
  <c r="CG125" i="8"/>
  <c r="CF125" i="8"/>
  <c r="CF133" i="8" s="1"/>
  <c r="CE125" i="8"/>
  <c r="CE133" i="8" s="1"/>
  <c r="CD125" i="8"/>
  <c r="CC125" i="8"/>
  <c r="CB125" i="8"/>
  <c r="CA125" i="8"/>
  <c r="CA133" i="8" s="1"/>
  <c r="BZ125" i="8"/>
  <c r="BY125" i="8"/>
  <c r="BX125" i="8"/>
  <c r="BX133" i="8" s="1"/>
  <c r="BW125" i="8"/>
  <c r="BW133" i="8" s="1"/>
  <c r="BV125" i="8"/>
  <c r="BU125" i="8"/>
  <c r="BT125" i="8"/>
  <c r="BT133" i="8" s="1"/>
  <c r="BS125" i="8"/>
  <c r="BS133" i="8" s="1"/>
  <c r="BR125" i="8"/>
  <c r="BQ125" i="8"/>
  <c r="BP125" i="8"/>
  <c r="BP133" i="8" s="1"/>
  <c r="BO125" i="8"/>
  <c r="BO133" i="8" s="1"/>
  <c r="BN125" i="8"/>
  <c r="BM125" i="8"/>
  <c r="BL125" i="8"/>
  <c r="BL133" i="8" s="1"/>
  <c r="BK125" i="8"/>
  <c r="BK133" i="8" s="1"/>
  <c r="BJ125" i="8"/>
  <c r="BI125" i="8"/>
  <c r="BH125" i="8"/>
  <c r="BH133" i="8" s="1"/>
  <c r="BG125" i="8"/>
  <c r="BG133" i="8" s="1"/>
  <c r="BF125" i="8"/>
  <c r="BE125" i="8"/>
  <c r="BD125" i="8"/>
  <c r="BD133" i="8" s="1"/>
  <c r="BC125" i="8"/>
  <c r="BC133" i="8" s="1"/>
  <c r="BB125" i="8"/>
  <c r="BA125" i="8"/>
  <c r="AZ125" i="8"/>
  <c r="AZ133" i="8" s="1"/>
  <c r="AY125" i="8"/>
  <c r="AY133" i="8" s="1"/>
  <c r="AX125" i="8"/>
  <c r="AW125" i="8"/>
  <c r="AV125" i="8"/>
  <c r="AV133" i="8" s="1"/>
  <c r="AU125" i="8"/>
  <c r="AU133" i="8" s="1"/>
  <c r="AT125" i="8"/>
  <c r="AS125" i="8"/>
  <c r="AR125" i="8"/>
  <c r="AR133" i="8" s="1"/>
  <c r="AQ125" i="8"/>
  <c r="AQ133" i="8" s="1"/>
  <c r="AP125" i="8"/>
  <c r="AO125" i="8"/>
  <c r="AN125" i="8"/>
  <c r="AN133" i="8" s="1"/>
  <c r="AM125" i="8"/>
  <c r="AM133" i="8" s="1"/>
  <c r="AL125" i="8"/>
  <c r="AK125" i="8"/>
  <c r="AJ125" i="8"/>
  <c r="AJ133" i="8" s="1"/>
  <c r="AI125" i="8"/>
  <c r="AI133" i="8" s="1"/>
  <c r="AH125" i="8"/>
  <c r="AG125" i="8"/>
  <c r="AF125" i="8"/>
  <c r="AF133" i="8" s="1"/>
  <c r="AC125" i="8"/>
  <c r="AC133" i="8" s="1"/>
  <c r="AB125" i="8"/>
  <c r="AA125" i="8"/>
  <c r="Z125" i="8"/>
  <c r="Z133" i="8" s="1"/>
  <c r="Y125" i="8"/>
  <c r="Y133" i="8" s="1"/>
  <c r="X125" i="8"/>
  <c r="W125" i="8"/>
  <c r="V125" i="8"/>
  <c r="V133" i="8" s="1"/>
  <c r="U125" i="8"/>
  <c r="U133" i="8" s="1"/>
  <c r="T125" i="8"/>
  <c r="S125" i="8"/>
  <c r="R125" i="8"/>
  <c r="R133" i="8" s="1"/>
  <c r="Q125" i="8"/>
  <c r="Q133" i="8" s="1"/>
  <c r="P125" i="8"/>
  <c r="O125" i="8"/>
  <c r="N125" i="8"/>
  <c r="M125" i="8"/>
  <c r="L125" i="8"/>
  <c r="K125" i="8"/>
  <c r="J125" i="8"/>
  <c r="J133" i="8" s="1"/>
  <c r="I125" i="8"/>
  <c r="H125" i="8"/>
  <c r="G125" i="8"/>
  <c r="AE124" i="8"/>
  <c r="AE125" i="8" s="1"/>
  <c r="AD124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L122" i="8"/>
  <c r="K122" i="8"/>
  <c r="J122" i="8"/>
  <c r="I122" i="8"/>
  <c r="H122" i="8"/>
  <c r="G122" i="8"/>
  <c r="AD120" i="8"/>
  <c r="AE120" i="8" s="1"/>
  <c r="AE122" i="8" s="1"/>
  <c r="M120" i="8"/>
  <c r="N120" i="8" s="1"/>
  <c r="N122" i="8" s="1"/>
  <c r="CM119" i="8"/>
  <c r="CL119" i="8"/>
  <c r="CL123" i="8" s="1"/>
  <c r="CK119" i="8"/>
  <c r="CK123" i="8" s="1"/>
  <c r="CJ119" i="8"/>
  <c r="CI119" i="8"/>
  <c r="CH119" i="8"/>
  <c r="CH123" i="8" s="1"/>
  <c r="CG119" i="8"/>
  <c r="CG123" i="8" s="1"/>
  <c r="CF119" i="8"/>
  <c r="CE119" i="8"/>
  <c r="CD119" i="8"/>
  <c r="CD123" i="8" s="1"/>
  <c r="CC119" i="8"/>
  <c r="CC123" i="8" s="1"/>
  <c r="CB119" i="8"/>
  <c r="CA119" i="8"/>
  <c r="BZ119" i="8"/>
  <c r="BZ123" i="8" s="1"/>
  <c r="BY119" i="8"/>
  <c r="BY123" i="8" s="1"/>
  <c r="BX119" i="8"/>
  <c r="BW119" i="8"/>
  <c r="BV119" i="8"/>
  <c r="BV123" i="8" s="1"/>
  <c r="BU119" i="8"/>
  <c r="BU123" i="8" s="1"/>
  <c r="BT119" i="8"/>
  <c r="BS119" i="8"/>
  <c r="BR119" i="8"/>
  <c r="BR123" i="8" s="1"/>
  <c r="BQ119" i="8"/>
  <c r="BQ123" i="8" s="1"/>
  <c r="BP119" i="8"/>
  <c r="BO119" i="8"/>
  <c r="BN119" i="8"/>
  <c r="BN123" i="8" s="1"/>
  <c r="BM119" i="8"/>
  <c r="BM123" i="8" s="1"/>
  <c r="BL119" i="8"/>
  <c r="BK119" i="8"/>
  <c r="BJ119" i="8"/>
  <c r="BJ123" i="8" s="1"/>
  <c r="BI119" i="8"/>
  <c r="BI123" i="8" s="1"/>
  <c r="BH119" i="8"/>
  <c r="BG119" i="8"/>
  <c r="BF119" i="8"/>
  <c r="BF123" i="8" s="1"/>
  <c r="BE119" i="8"/>
  <c r="BE123" i="8" s="1"/>
  <c r="BD119" i="8"/>
  <c r="BC119" i="8"/>
  <c r="BB119" i="8"/>
  <c r="BB123" i="8" s="1"/>
  <c r="BA119" i="8"/>
  <c r="BA123" i="8" s="1"/>
  <c r="AZ119" i="8"/>
  <c r="AY119" i="8"/>
  <c r="AX119" i="8"/>
  <c r="AX123" i="8" s="1"/>
  <c r="AW119" i="8"/>
  <c r="AW123" i="8" s="1"/>
  <c r="AV119" i="8"/>
  <c r="AU119" i="8"/>
  <c r="AT119" i="8"/>
  <c r="AT123" i="8" s="1"/>
  <c r="AS119" i="8"/>
  <c r="AS123" i="8" s="1"/>
  <c r="AR119" i="8"/>
  <c r="AQ119" i="8"/>
  <c r="AP119" i="8"/>
  <c r="AO119" i="8"/>
  <c r="AO123" i="8" s="1"/>
  <c r="AN119" i="8"/>
  <c r="AM119" i="8"/>
  <c r="AL119" i="8"/>
  <c r="AL123" i="8" s="1"/>
  <c r="AK119" i="8"/>
  <c r="AK123" i="8" s="1"/>
  <c r="AJ119" i="8"/>
  <c r="AI119" i="8"/>
  <c r="AH119" i="8"/>
  <c r="AH123" i="8" s="1"/>
  <c r="AG119" i="8"/>
  <c r="AG123" i="8" s="1"/>
  <c r="AF119" i="8"/>
  <c r="AC119" i="8"/>
  <c r="AB119" i="8"/>
  <c r="AB123" i="8" s="1"/>
  <c r="AA119" i="8"/>
  <c r="Z119" i="8"/>
  <c r="Y119" i="8"/>
  <c r="X119" i="8"/>
  <c r="X123" i="8" s="1"/>
  <c r="W119" i="8"/>
  <c r="V119" i="8"/>
  <c r="U119" i="8"/>
  <c r="T119" i="8"/>
  <c r="T123" i="8" s="1"/>
  <c r="S119" i="8"/>
  <c r="R119" i="8"/>
  <c r="Q119" i="8"/>
  <c r="P119" i="8"/>
  <c r="P123" i="8" s="1"/>
  <c r="O119" i="8"/>
  <c r="L119" i="8"/>
  <c r="K119" i="8"/>
  <c r="J119" i="8"/>
  <c r="J123" i="8" s="1"/>
  <c r="I119" i="8"/>
  <c r="H119" i="8"/>
  <c r="G119" i="8"/>
  <c r="AD114" i="8"/>
  <c r="AE114" i="8" s="1"/>
  <c r="AE119" i="8" s="1"/>
  <c r="M114" i="8"/>
  <c r="N114" i="8" s="1"/>
  <c r="N119" i="8" s="1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L112" i="8"/>
  <c r="K112" i="8"/>
  <c r="J112" i="8"/>
  <c r="I112" i="8"/>
  <c r="H112" i="8"/>
  <c r="G112" i="8"/>
  <c r="AD101" i="8"/>
  <c r="AE101" i="8" s="1"/>
  <c r="AE112" i="8" s="1"/>
  <c r="M101" i="8"/>
  <c r="N101" i="8" s="1"/>
  <c r="N112" i="8" s="1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L100" i="8"/>
  <c r="K100" i="8"/>
  <c r="J100" i="8"/>
  <c r="I100" i="8"/>
  <c r="H100" i="8"/>
  <c r="G100" i="8"/>
  <c r="AD90" i="8"/>
  <c r="AE90" i="8" s="1"/>
  <c r="AE100" i="8" s="1"/>
  <c r="M90" i="8"/>
  <c r="N90" i="8" s="1"/>
  <c r="N100" i="8" s="1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L88" i="8"/>
  <c r="K88" i="8"/>
  <c r="J88" i="8"/>
  <c r="I88" i="8"/>
  <c r="H88" i="8"/>
  <c r="G88" i="8"/>
  <c r="AD84" i="8"/>
  <c r="AE84" i="8" s="1"/>
  <c r="AE88" i="8" s="1"/>
  <c r="M84" i="8"/>
  <c r="N84" i="8" s="1"/>
  <c r="N88" i="8" s="1"/>
  <c r="CM83" i="8"/>
  <c r="CL83" i="8"/>
  <c r="CL89" i="8" s="1"/>
  <c r="CK83" i="8"/>
  <c r="CJ83" i="8"/>
  <c r="CI83" i="8"/>
  <c r="CH83" i="8"/>
  <c r="CH89" i="8" s="1"/>
  <c r="CG83" i="8"/>
  <c r="CF83" i="8"/>
  <c r="CE83" i="8"/>
  <c r="CD83" i="8"/>
  <c r="CD89" i="8" s="1"/>
  <c r="CC83" i="8"/>
  <c r="CB83" i="8"/>
  <c r="CA83" i="8"/>
  <c r="BZ83" i="8"/>
  <c r="BZ89" i="8" s="1"/>
  <c r="BY83" i="8"/>
  <c r="BX83" i="8"/>
  <c r="BW83" i="8"/>
  <c r="BV83" i="8"/>
  <c r="BV89" i="8" s="1"/>
  <c r="BU83" i="8"/>
  <c r="BT83" i="8"/>
  <c r="BS83" i="8"/>
  <c r="BR83" i="8"/>
  <c r="BR89" i="8" s="1"/>
  <c r="BQ83" i="8"/>
  <c r="BP83" i="8"/>
  <c r="BO83" i="8"/>
  <c r="BN83" i="8"/>
  <c r="BN89" i="8" s="1"/>
  <c r="BM83" i="8"/>
  <c r="BL83" i="8"/>
  <c r="BK83" i="8"/>
  <c r="BJ83" i="8"/>
  <c r="BJ89" i="8" s="1"/>
  <c r="BI83" i="8"/>
  <c r="BH83" i="8"/>
  <c r="BG83" i="8"/>
  <c r="BF83" i="8"/>
  <c r="BF89" i="8" s="1"/>
  <c r="BE83" i="8"/>
  <c r="BD83" i="8"/>
  <c r="BC83" i="8"/>
  <c r="BB83" i="8"/>
  <c r="BB89" i="8" s="1"/>
  <c r="BA83" i="8"/>
  <c r="AZ83" i="8"/>
  <c r="AZ89" i="8" s="1"/>
  <c r="AY83" i="8"/>
  <c r="AX83" i="8"/>
  <c r="AX89" i="8" s="1"/>
  <c r="AW83" i="8"/>
  <c r="AV83" i="8"/>
  <c r="AU83" i="8"/>
  <c r="AT83" i="8"/>
  <c r="AT89" i="8" s="1"/>
  <c r="AS83" i="8"/>
  <c r="AR83" i="8"/>
  <c r="AR89" i="8" s="1"/>
  <c r="AQ83" i="8"/>
  <c r="AP83" i="8"/>
  <c r="AP89" i="8" s="1"/>
  <c r="AO83" i="8"/>
  <c r="AN83" i="8"/>
  <c r="AM83" i="8"/>
  <c r="AL83" i="8"/>
  <c r="AL89" i="8" s="1"/>
  <c r="AK83" i="8"/>
  <c r="AJ83" i="8"/>
  <c r="AJ89" i="8" s="1"/>
  <c r="AI83" i="8"/>
  <c r="AH83" i="8"/>
  <c r="AH89" i="8" s="1"/>
  <c r="AG83" i="8"/>
  <c r="AF83" i="8"/>
  <c r="AC83" i="8"/>
  <c r="AB83" i="8"/>
  <c r="AB89" i="8" s="1"/>
  <c r="AA83" i="8"/>
  <c r="Z83" i="8"/>
  <c r="Z89" i="8" s="1"/>
  <c r="Y83" i="8"/>
  <c r="X83" i="8"/>
  <c r="X89" i="8" s="1"/>
  <c r="W83" i="8"/>
  <c r="V83" i="8"/>
  <c r="V89" i="8" s="1"/>
  <c r="U83" i="8"/>
  <c r="T83" i="8"/>
  <c r="T89" i="8" s="1"/>
  <c r="S83" i="8"/>
  <c r="R83" i="8"/>
  <c r="R89" i="8" s="1"/>
  <c r="Q83" i="8"/>
  <c r="P83" i="8"/>
  <c r="P89" i="8" s="1"/>
  <c r="O83" i="8"/>
  <c r="L83" i="8"/>
  <c r="L89" i="8" s="1"/>
  <c r="K83" i="8"/>
  <c r="J83" i="8"/>
  <c r="I83" i="8"/>
  <c r="H83" i="8"/>
  <c r="H89" i="8" s="1"/>
  <c r="G83" i="8"/>
  <c r="AD73" i="8"/>
  <c r="AE73" i="8" s="1"/>
  <c r="AE83" i="8" s="1"/>
  <c r="AE89" i="8" s="1"/>
  <c r="M73" i="8"/>
  <c r="N73" i="8" s="1"/>
  <c r="N83" i="8" s="1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L71" i="8"/>
  <c r="K71" i="8"/>
  <c r="J71" i="8"/>
  <c r="I71" i="8"/>
  <c r="H71" i="8"/>
  <c r="G71" i="8"/>
  <c r="AD66" i="8"/>
  <c r="AE66" i="8" s="1"/>
  <c r="AE71" i="8" s="1"/>
  <c r="M66" i="8"/>
  <c r="N66" i="8" s="1"/>
  <c r="N71" i="8" s="1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C65" i="8"/>
  <c r="AB65" i="8"/>
  <c r="AA65" i="8"/>
  <c r="Z65" i="8"/>
  <c r="Z72" i="8" s="1"/>
  <c r="Y65" i="8"/>
  <c r="X65" i="8"/>
  <c r="W65" i="8"/>
  <c r="V65" i="8"/>
  <c r="V72" i="8" s="1"/>
  <c r="U65" i="8"/>
  <c r="T65" i="8"/>
  <c r="S65" i="8"/>
  <c r="R65" i="8"/>
  <c r="R72" i="8" s="1"/>
  <c r="Q65" i="8"/>
  <c r="P65" i="8"/>
  <c r="O65" i="8"/>
  <c r="L65" i="8"/>
  <c r="K65" i="8"/>
  <c r="J65" i="8"/>
  <c r="I65" i="8"/>
  <c r="H65" i="8"/>
  <c r="G65" i="8"/>
  <c r="AD58" i="8"/>
  <c r="AE58" i="8" s="1"/>
  <c r="AE65" i="8" s="1"/>
  <c r="M58" i="8"/>
  <c r="N58" i="8" s="1"/>
  <c r="N65" i="8" s="1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L56" i="8"/>
  <c r="K56" i="8"/>
  <c r="J56" i="8"/>
  <c r="I56" i="8"/>
  <c r="H56" i="8"/>
  <c r="G56" i="8"/>
  <c r="AD52" i="8"/>
  <c r="AE52" i="8" s="1"/>
  <c r="AE56" i="8" s="1"/>
  <c r="M52" i="8"/>
  <c r="N52" i="8" s="1"/>
  <c r="N56" i="8" s="1"/>
  <c r="CM51" i="8"/>
  <c r="CL51" i="8"/>
  <c r="CL57" i="8" s="1"/>
  <c r="CK51" i="8"/>
  <c r="CJ51" i="8"/>
  <c r="CI51" i="8"/>
  <c r="CH51" i="8"/>
  <c r="CH57" i="8" s="1"/>
  <c r="CG51" i="8"/>
  <c r="CF51" i="8"/>
  <c r="CE51" i="8"/>
  <c r="CD51" i="8"/>
  <c r="CD57" i="8" s="1"/>
  <c r="CC51" i="8"/>
  <c r="CB51" i="8"/>
  <c r="CA51" i="8"/>
  <c r="BZ51" i="8"/>
  <c r="BZ57" i="8" s="1"/>
  <c r="BY51" i="8"/>
  <c r="BX51" i="8"/>
  <c r="BW51" i="8"/>
  <c r="BV51" i="8"/>
  <c r="BV57" i="8" s="1"/>
  <c r="BU51" i="8"/>
  <c r="BT51" i="8"/>
  <c r="BS51" i="8"/>
  <c r="BR51" i="8"/>
  <c r="BR57" i="8" s="1"/>
  <c r="BQ51" i="8"/>
  <c r="BP51" i="8"/>
  <c r="BO51" i="8"/>
  <c r="BN51" i="8"/>
  <c r="BN57" i="8" s="1"/>
  <c r="BM51" i="8"/>
  <c r="BL51" i="8"/>
  <c r="BK51" i="8"/>
  <c r="BJ51" i="8"/>
  <c r="BJ57" i="8" s="1"/>
  <c r="BI51" i="8"/>
  <c r="BH51" i="8"/>
  <c r="BG51" i="8"/>
  <c r="BF51" i="8"/>
  <c r="BF57" i="8" s="1"/>
  <c r="BE51" i="8"/>
  <c r="BD51" i="8"/>
  <c r="BC51" i="8"/>
  <c r="BB51" i="8"/>
  <c r="BB57" i="8" s="1"/>
  <c r="BA51" i="8"/>
  <c r="AZ51" i="8"/>
  <c r="AZ57" i="8" s="1"/>
  <c r="AY51" i="8"/>
  <c r="AX51" i="8"/>
  <c r="AX57" i="8" s="1"/>
  <c r="AW51" i="8"/>
  <c r="AV51" i="8"/>
  <c r="AV57" i="8" s="1"/>
  <c r="AU51" i="8"/>
  <c r="AT51" i="8"/>
  <c r="AT57" i="8" s="1"/>
  <c r="AS51" i="8"/>
  <c r="AR51" i="8"/>
  <c r="AR57" i="8" s="1"/>
  <c r="AQ51" i="8"/>
  <c r="AP51" i="8"/>
  <c r="AP57" i="8" s="1"/>
  <c r="AO51" i="8"/>
  <c r="AN51" i="8"/>
  <c r="AN57" i="8" s="1"/>
  <c r="AM51" i="8"/>
  <c r="AL51" i="8"/>
  <c r="AL57" i="8" s="1"/>
  <c r="AK51" i="8"/>
  <c r="AJ51" i="8"/>
  <c r="AJ57" i="8" s="1"/>
  <c r="AI51" i="8"/>
  <c r="AH51" i="8"/>
  <c r="AH57" i="8" s="1"/>
  <c r="AG51" i="8"/>
  <c r="AF51" i="8"/>
  <c r="AF57" i="8" s="1"/>
  <c r="AC51" i="8"/>
  <c r="AB51" i="8"/>
  <c r="AB57" i="8" s="1"/>
  <c r="AA51" i="8"/>
  <c r="Z51" i="8"/>
  <c r="Z57" i="8" s="1"/>
  <c r="Y51" i="8"/>
  <c r="X51" i="8"/>
  <c r="X57" i="8" s="1"/>
  <c r="W51" i="8"/>
  <c r="V51" i="8"/>
  <c r="V57" i="8" s="1"/>
  <c r="U51" i="8"/>
  <c r="T51" i="8"/>
  <c r="T57" i="8" s="1"/>
  <c r="S51" i="8"/>
  <c r="R51" i="8"/>
  <c r="R57" i="8" s="1"/>
  <c r="Q51" i="8"/>
  <c r="P51" i="8"/>
  <c r="P57" i="8" s="1"/>
  <c r="O51" i="8"/>
  <c r="L51" i="8"/>
  <c r="L57" i="8" s="1"/>
  <c r="K51" i="8"/>
  <c r="J51" i="8"/>
  <c r="I51" i="8"/>
  <c r="H51" i="8"/>
  <c r="H57" i="8" s="1"/>
  <c r="G51" i="8"/>
  <c r="AD37" i="8"/>
  <c r="AE37" i="8" s="1"/>
  <c r="AE51" i="8" s="1"/>
  <c r="M37" i="8"/>
  <c r="N37" i="8" s="1"/>
  <c r="N51" i="8" s="1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C35" i="8"/>
  <c r="AB35" i="8"/>
  <c r="AA35" i="8"/>
  <c r="AA36" i="8" s="1"/>
  <c r="Z35" i="8"/>
  <c r="Y35" i="8"/>
  <c r="X35" i="8"/>
  <c r="W35" i="8"/>
  <c r="W36" i="8" s="1"/>
  <c r="V35" i="8"/>
  <c r="U35" i="8"/>
  <c r="T35" i="8"/>
  <c r="S35" i="8"/>
  <c r="S36" i="8" s="1"/>
  <c r="R35" i="8"/>
  <c r="Q35" i="8"/>
  <c r="P35" i="8"/>
  <c r="O35" i="8"/>
  <c r="O36" i="8" s="1"/>
  <c r="L35" i="8"/>
  <c r="K35" i="8"/>
  <c r="J35" i="8"/>
  <c r="I35" i="8"/>
  <c r="H35" i="8"/>
  <c r="G35" i="8"/>
  <c r="AD30" i="8"/>
  <c r="AE30" i="8" s="1"/>
  <c r="AE35" i="8" s="1"/>
  <c r="M30" i="8"/>
  <c r="N30" i="8" s="1"/>
  <c r="N35" i="8" s="1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L29" i="8"/>
  <c r="K29" i="8"/>
  <c r="J29" i="8"/>
  <c r="I29" i="8"/>
  <c r="H29" i="8"/>
  <c r="G29" i="8"/>
  <c r="AD22" i="8"/>
  <c r="AE22" i="8" s="1"/>
  <c r="AE29" i="8" s="1"/>
  <c r="M22" i="8"/>
  <c r="N22" i="8" s="1"/>
  <c r="N29" i="8" s="1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L20" i="8"/>
  <c r="K20" i="8"/>
  <c r="J20" i="8"/>
  <c r="I20" i="8"/>
  <c r="H20" i="8"/>
  <c r="G20" i="8"/>
  <c r="AD12" i="8"/>
  <c r="AE12" i="8" s="1"/>
  <c r="AE20" i="8" s="1"/>
  <c r="M12" i="8"/>
  <c r="N12" i="8" s="1"/>
  <c r="N20" i="8" s="1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C11" i="8"/>
  <c r="AB11" i="8"/>
  <c r="AB21" i="8" s="1"/>
  <c r="AA11" i="8"/>
  <c r="Z11" i="8"/>
  <c r="Y11" i="8"/>
  <c r="X11" i="8"/>
  <c r="X21" i="8" s="1"/>
  <c r="W11" i="8"/>
  <c r="V11" i="8"/>
  <c r="U11" i="8"/>
  <c r="T11" i="8"/>
  <c r="T21" i="8" s="1"/>
  <c r="S11" i="8"/>
  <c r="R11" i="8"/>
  <c r="Q11" i="8"/>
  <c r="P11" i="8"/>
  <c r="O11" i="8"/>
  <c r="L11" i="8"/>
  <c r="K11" i="8"/>
  <c r="J11" i="8"/>
  <c r="I11" i="8"/>
  <c r="H11" i="8"/>
  <c r="G11" i="8"/>
  <c r="AD3" i="8"/>
  <c r="AE3" i="8" s="1"/>
  <c r="AE11" i="8" s="1"/>
  <c r="M3" i="8"/>
  <c r="N3" i="8" s="1"/>
  <c r="N11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BH89" i="8" l="1"/>
  <c r="BP89" i="8"/>
  <c r="BX89" i="8"/>
  <c r="CF89" i="8"/>
  <c r="Q57" i="8"/>
  <c r="U57" i="8"/>
  <c r="K89" i="8"/>
  <c r="Q123" i="8"/>
  <c r="U123" i="8"/>
  <c r="Y123" i="8"/>
  <c r="AC123" i="8"/>
  <c r="P133" i="8"/>
  <c r="L21" i="8"/>
  <c r="O135" i="8"/>
  <c r="S135" i="8"/>
  <c r="W135" i="8"/>
  <c r="AA135" i="8"/>
  <c r="AG135" i="8"/>
  <c r="AK135" i="8"/>
  <c r="AO135" i="8"/>
  <c r="AS135" i="8"/>
  <c r="AW135" i="8"/>
  <c r="BA135" i="8"/>
  <c r="BE135" i="8"/>
  <c r="BI135" i="8"/>
  <c r="BM135" i="8"/>
  <c r="BQ135" i="8"/>
  <c r="BU135" i="8"/>
  <c r="BY135" i="8"/>
  <c r="CC135" i="8"/>
  <c r="CG135" i="8"/>
  <c r="CK135" i="8"/>
  <c r="Q36" i="8"/>
  <c r="Y36" i="8"/>
  <c r="AC36" i="8"/>
  <c r="I57" i="8"/>
  <c r="AG57" i="8"/>
  <c r="AK57" i="8"/>
  <c r="AO57" i="8"/>
  <c r="AS57" i="8"/>
  <c r="AW57" i="8"/>
  <c r="BA57" i="8"/>
  <c r="BE57" i="8"/>
  <c r="BI57" i="8"/>
  <c r="BM57" i="8"/>
  <c r="BQ57" i="8"/>
  <c r="BU57" i="8"/>
  <c r="BY57" i="8"/>
  <c r="CC57" i="8"/>
  <c r="K72" i="8"/>
  <c r="AI72" i="8"/>
  <c r="AM72" i="8"/>
  <c r="AQ72" i="8"/>
  <c r="AU72" i="8"/>
  <c r="AY72" i="8"/>
  <c r="BC72" i="8"/>
  <c r="BG72" i="8"/>
  <c r="BK72" i="8"/>
  <c r="BO72" i="8"/>
  <c r="BS72" i="8"/>
  <c r="BW72" i="8"/>
  <c r="CA72" i="8"/>
  <c r="CE72" i="8"/>
  <c r="H123" i="8"/>
  <c r="L123" i="8"/>
  <c r="R123" i="8"/>
  <c r="V123" i="8"/>
  <c r="Z123" i="8"/>
  <c r="AF123" i="8"/>
  <c r="AJ123" i="8"/>
  <c r="AN123" i="8"/>
  <c r="AR123" i="8"/>
  <c r="AV123" i="8"/>
  <c r="AZ123" i="8"/>
  <c r="BD123" i="8"/>
  <c r="BH123" i="8"/>
  <c r="BL123" i="8"/>
  <c r="BP123" i="8"/>
  <c r="BT123" i="8"/>
  <c r="BX123" i="8"/>
  <c r="CB123" i="8"/>
  <c r="CF123" i="8"/>
  <c r="CJ123" i="8"/>
  <c r="H133" i="8"/>
  <c r="T133" i="8"/>
  <c r="X133" i="8"/>
  <c r="AF113" i="8"/>
  <c r="AJ113" i="8"/>
  <c r="AN113" i="8"/>
  <c r="AR113" i="8"/>
  <c r="AV113" i="8"/>
  <c r="AZ113" i="8"/>
  <c r="BD113" i="8"/>
  <c r="BH113" i="8"/>
  <c r="BL113" i="8"/>
  <c r="BP113" i="8"/>
  <c r="BT113" i="8"/>
  <c r="BX113" i="8"/>
  <c r="CB113" i="8"/>
  <c r="CJ113" i="8"/>
  <c r="AP123" i="8"/>
  <c r="CB133" i="8"/>
  <c r="I36" i="8"/>
  <c r="AO36" i="8"/>
  <c r="AS36" i="8"/>
  <c r="BE36" i="8"/>
  <c r="BI36" i="8"/>
  <c r="BU36" i="8"/>
  <c r="BY36" i="8"/>
  <c r="CK36" i="8"/>
  <c r="Y57" i="8"/>
  <c r="AC57" i="8"/>
  <c r="I72" i="8"/>
  <c r="O72" i="8"/>
  <c r="S72" i="8"/>
  <c r="W72" i="8"/>
  <c r="AA72" i="8"/>
  <c r="H21" i="8"/>
  <c r="BD57" i="8"/>
  <c r="BH57" i="8"/>
  <c r="BL57" i="8"/>
  <c r="BP57" i="8"/>
  <c r="BT57" i="8"/>
  <c r="BX57" i="8"/>
  <c r="CB57" i="8"/>
  <c r="CF57" i="8"/>
  <c r="CJ57" i="8"/>
  <c r="J72" i="8"/>
  <c r="N132" i="8"/>
  <c r="M132" i="8"/>
  <c r="I133" i="8"/>
  <c r="Y113" i="8"/>
  <c r="AK113" i="8"/>
  <c r="AO113" i="8"/>
  <c r="AS113" i="8"/>
  <c r="BA113" i="8"/>
  <c r="BE113" i="8"/>
  <c r="BI113" i="8"/>
  <c r="BQ113" i="8"/>
  <c r="BU113" i="8"/>
  <c r="BY113" i="8"/>
  <c r="CG113" i="8"/>
  <c r="CK113" i="8"/>
  <c r="CF113" i="8"/>
  <c r="R113" i="8"/>
  <c r="V113" i="8"/>
  <c r="Z113" i="8"/>
  <c r="M100" i="8"/>
  <c r="AD18" i="9" s="1"/>
  <c r="H113" i="8"/>
  <c r="L113" i="8"/>
  <c r="Q113" i="8"/>
  <c r="U113" i="8"/>
  <c r="AC113" i="8"/>
  <c r="AI113" i="8"/>
  <c r="AM113" i="8"/>
  <c r="AQ113" i="8"/>
  <c r="AU113" i="8"/>
  <c r="AY113" i="8"/>
  <c r="BC113" i="8"/>
  <c r="BG113" i="8"/>
  <c r="BK113" i="8"/>
  <c r="BO113" i="8"/>
  <c r="BS113" i="8"/>
  <c r="BW113" i="8"/>
  <c r="CA113" i="8"/>
  <c r="CE113" i="8"/>
  <c r="CI113" i="8"/>
  <c r="CM113" i="8"/>
  <c r="N113" i="8"/>
  <c r="I113" i="8"/>
  <c r="AG113" i="8"/>
  <c r="AW113" i="8"/>
  <c r="BM113" i="8"/>
  <c r="CC113" i="8"/>
  <c r="AD88" i="8"/>
  <c r="N89" i="8"/>
  <c r="O89" i="8"/>
  <c r="S89" i="8"/>
  <c r="W89" i="8"/>
  <c r="AA89" i="8"/>
  <c r="M88" i="8"/>
  <c r="AD65" i="8"/>
  <c r="Q89" i="8"/>
  <c r="U89" i="8"/>
  <c r="Y89" i="8"/>
  <c r="AC89" i="8"/>
  <c r="I89" i="8"/>
  <c r="AF89" i="8"/>
  <c r="AN89" i="8"/>
  <c r="AV89" i="8"/>
  <c r="BD89" i="8"/>
  <c r="BL89" i="8"/>
  <c r="BT89" i="8"/>
  <c r="CB89" i="8"/>
  <c r="CJ89" i="8"/>
  <c r="CM72" i="8"/>
  <c r="CI72" i="8"/>
  <c r="Q72" i="8"/>
  <c r="U72" i="8"/>
  <c r="Y72" i="8"/>
  <c r="AC72" i="8"/>
  <c r="M71" i="8"/>
  <c r="N72" i="8"/>
  <c r="M65" i="8"/>
  <c r="AE135" i="8"/>
  <c r="P72" i="8"/>
  <c r="T72" i="8"/>
  <c r="X72" i="8"/>
  <c r="AB72" i="8"/>
  <c r="CK57" i="8"/>
  <c r="CG57" i="8"/>
  <c r="N57" i="8"/>
  <c r="AD51" i="8"/>
  <c r="K57" i="8"/>
  <c r="J57" i="8"/>
  <c r="AG36" i="8"/>
  <c r="AK36" i="8"/>
  <c r="AW36" i="8"/>
  <c r="BA36" i="8"/>
  <c r="BM36" i="8"/>
  <c r="BQ36" i="8"/>
  <c r="CC36" i="8"/>
  <c r="CG36" i="8"/>
  <c r="M29" i="8"/>
  <c r="AD6" i="9" s="1"/>
  <c r="J36" i="8"/>
  <c r="N135" i="8"/>
  <c r="I135" i="8"/>
  <c r="N36" i="8"/>
  <c r="AM135" i="8"/>
  <c r="AQ135" i="8"/>
  <c r="AY135" i="8"/>
  <c r="BG135" i="8"/>
  <c r="BO135" i="8"/>
  <c r="BW135" i="8"/>
  <c r="CA135" i="8"/>
  <c r="CE135" i="8"/>
  <c r="CI135" i="8"/>
  <c r="R135" i="8"/>
  <c r="V135" i="8"/>
  <c r="Z135" i="8"/>
  <c r="AF135" i="8"/>
  <c r="AJ135" i="8"/>
  <c r="AN135" i="8"/>
  <c r="AR135" i="8"/>
  <c r="AV135" i="8"/>
  <c r="AZ135" i="8"/>
  <c r="BD135" i="8"/>
  <c r="BH135" i="8"/>
  <c r="BL135" i="8"/>
  <c r="BP135" i="8"/>
  <c r="BT135" i="8"/>
  <c r="BX135" i="8"/>
  <c r="CB135" i="8"/>
  <c r="CF135" i="8"/>
  <c r="CJ135" i="8"/>
  <c r="U36" i="8"/>
  <c r="R36" i="8"/>
  <c r="V36" i="8"/>
  <c r="Z36" i="8"/>
  <c r="AF36" i="8"/>
  <c r="AJ36" i="8"/>
  <c r="AN36" i="8"/>
  <c r="AR36" i="8"/>
  <c r="AV36" i="8"/>
  <c r="AZ36" i="8"/>
  <c r="BD36" i="8"/>
  <c r="BH36" i="8"/>
  <c r="BL36" i="8"/>
  <c r="BP36" i="8"/>
  <c r="BT36" i="8"/>
  <c r="BX36" i="8"/>
  <c r="CB36" i="8"/>
  <c r="CF36" i="8"/>
  <c r="CJ36" i="8"/>
  <c r="AI135" i="8"/>
  <c r="AU135" i="8"/>
  <c r="BC135" i="8"/>
  <c r="BK135" i="8"/>
  <c r="BS135" i="8"/>
  <c r="CM135" i="8"/>
  <c r="M20" i="8"/>
  <c r="J21" i="8"/>
  <c r="AF21" i="8"/>
  <c r="AJ21" i="8"/>
  <c r="AN21" i="8"/>
  <c r="AR21" i="8"/>
  <c r="AV21" i="8"/>
  <c r="AZ21" i="8"/>
  <c r="BD21" i="8"/>
  <c r="BH21" i="8"/>
  <c r="BL21" i="8"/>
  <c r="BP21" i="8"/>
  <c r="BT21" i="8"/>
  <c r="BX21" i="8"/>
  <c r="CB21" i="8"/>
  <c r="CF21" i="8"/>
  <c r="CJ21" i="8"/>
  <c r="K21" i="8"/>
  <c r="AG21" i="8"/>
  <c r="AK21" i="8"/>
  <c r="AO21" i="8"/>
  <c r="AS21" i="8"/>
  <c r="AW21" i="8"/>
  <c r="BA21" i="8"/>
  <c r="BE21" i="8"/>
  <c r="BI21" i="8"/>
  <c r="BM21" i="8"/>
  <c r="BQ21" i="8"/>
  <c r="BU21" i="8"/>
  <c r="BY21" i="8"/>
  <c r="CC21" i="8"/>
  <c r="CG21" i="8"/>
  <c r="CK21" i="8"/>
  <c r="P21" i="8"/>
  <c r="R21" i="8"/>
  <c r="G21" i="8"/>
  <c r="AD20" i="8"/>
  <c r="O21" i="8"/>
  <c r="W21" i="8"/>
  <c r="AA21" i="8"/>
  <c r="M35" i="8"/>
  <c r="AD35" i="8"/>
  <c r="K36" i="8"/>
  <c r="P36" i="8"/>
  <c r="T36" i="8"/>
  <c r="X36" i="8"/>
  <c r="AB36" i="8"/>
  <c r="M51" i="8"/>
  <c r="AD29" i="8"/>
  <c r="J6" i="9" s="1"/>
  <c r="V21" i="8"/>
  <c r="G57" i="8"/>
  <c r="AD56" i="8"/>
  <c r="J135" i="8"/>
  <c r="S21" i="8"/>
  <c r="M11" i="8"/>
  <c r="AD3" i="9" s="1"/>
  <c r="AD11" i="8"/>
  <c r="K135" i="8"/>
  <c r="P135" i="8"/>
  <c r="T135" i="8"/>
  <c r="X135" i="8"/>
  <c r="AB135" i="8"/>
  <c r="AH21" i="8"/>
  <c r="AL21" i="8"/>
  <c r="AP21" i="8"/>
  <c r="AT21" i="8"/>
  <c r="AX21" i="8"/>
  <c r="BB21" i="8"/>
  <c r="BF21" i="8"/>
  <c r="BJ21" i="8"/>
  <c r="BN21" i="8"/>
  <c r="BR21" i="8"/>
  <c r="BV21" i="8"/>
  <c r="BZ21" i="8"/>
  <c r="CD21" i="8"/>
  <c r="CH21" i="8"/>
  <c r="CL21" i="8"/>
  <c r="H36" i="8"/>
  <c r="L36" i="8"/>
  <c r="AH36" i="8"/>
  <c r="AL36" i="8"/>
  <c r="AP36" i="8"/>
  <c r="AT36" i="8"/>
  <c r="AX36" i="8"/>
  <c r="BB36" i="8"/>
  <c r="BF36" i="8"/>
  <c r="BJ36" i="8"/>
  <c r="BN36" i="8"/>
  <c r="BR36" i="8"/>
  <c r="BV36" i="8"/>
  <c r="BZ36" i="8"/>
  <c r="CD36" i="8"/>
  <c r="CH36" i="8"/>
  <c r="CL36" i="8"/>
  <c r="O57" i="8"/>
  <c r="S57" i="8"/>
  <c r="W57" i="8"/>
  <c r="AA57" i="8"/>
  <c r="AD71" i="8"/>
  <c r="J13" i="9" s="1"/>
  <c r="N21" i="8"/>
  <c r="Z21" i="8"/>
  <c r="AD119" i="8"/>
  <c r="M119" i="8"/>
  <c r="H135" i="8"/>
  <c r="L135" i="8"/>
  <c r="Q135" i="8"/>
  <c r="U135" i="8"/>
  <c r="Y135" i="8"/>
  <c r="AC135" i="8"/>
  <c r="AH135" i="8"/>
  <c r="AL135" i="8"/>
  <c r="AP135" i="8"/>
  <c r="AT135" i="8"/>
  <c r="AX135" i="8"/>
  <c r="BB135" i="8"/>
  <c r="BF135" i="8"/>
  <c r="BJ135" i="8"/>
  <c r="BN135" i="8"/>
  <c r="BR135" i="8"/>
  <c r="BV135" i="8"/>
  <c r="BZ135" i="8"/>
  <c r="CD135" i="8"/>
  <c r="CH135" i="8"/>
  <c r="CL135" i="8"/>
  <c r="I21" i="8"/>
  <c r="Q21" i="8"/>
  <c r="U21" i="8"/>
  <c r="Y21" i="8"/>
  <c r="AC21" i="8"/>
  <c r="AI21" i="8"/>
  <c r="AM21" i="8"/>
  <c r="AQ21" i="8"/>
  <c r="AU21" i="8"/>
  <c r="AY21" i="8"/>
  <c r="BC21" i="8"/>
  <c r="BG21" i="8"/>
  <c r="BK21" i="8"/>
  <c r="BO21" i="8"/>
  <c r="BS21" i="8"/>
  <c r="BW21" i="8"/>
  <c r="CA21" i="8"/>
  <c r="CE21" i="8"/>
  <c r="CI21" i="8"/>
  <c r="CM21" i="8"/>
  <c r="AI36" i="8"/>
  <c r="AM36" i="8"/>
  <c r="AQ36" i="8"/>
  <c r="AU36" i="8"/>
  <c r="AY36" i="8"/>
  <c r="BC36" i="8"/>
  <c r="BG36" i="8"/>
  <c r="BK36" i="8"/>
  <c r="BO36" i="8"/>
  <c r="BS36" i="8"/>
  <c r="BW36" i="8"/>
  <c r="CA36" i="8"/>
  <c r="CE36" i="8"/>
  <c r="CI36" i="8"/>
  <c r="CM36" i="8"/>
  <c r="N133" i="8"/>
  <c r="G137" i="8"/>
  <c r="AD132" i="8"/>
  <c r="H72" i="8"/>
  <c r="L72" i="8"/>
  <c r="AI89" i="8"/>
  <c r="AM89" i="8"/>
  <c r="AQ89" i="8"/>
  <c r="AU89" i="8"/>
  <c r="AY89" i="8"/>
  <c r="BC89" i="8"/>
  <c r="BG89" i="8"/>
  <c r="BK89" i="8"/>
  <c r="BO89" i="8"/>
  <c r="BS89" i="8"/>
  <c r="BW89" i="8"/>
  <c r="CA89" i="8"/>
  <c r="CE89" i="8"/>
  <c r="CI89" i="8"/>
  <c r="CM89" i="8"/>
  <c r="J113" i="8"/>
  <c r="O113" i="8"/>
  <c r="S113" i="8"/>
  <c r="W113" i="8"/>
  <c r="AA113" i="8"/>
  <c r="G123" i="8"/>
  <c r="K137" i="8"/>
  <c r="AI137" i="8"/>
  <c r="AM137" i="8"/>
  <c r="AQ137" i="8"/>
  <c r="AU137" i="8"/>
  <c r="AY137" i="8"/>
  <c r="AY139" i="8" s="1"/>
  <c r="BC123" i="8"/>
  <c r="BG123" i="8"/>
  <c r="BK123" i="8"/>
  <c r="BO123" i="8"/>
  <c r="BS123" i="8"/>
  <c r="BW123" i="8"/>
  <c r="CA123" i="8"/>
  <c r="CE123" i="8"/>
  <c r="CI123" i="8"/>
  <c r="CM123" i="8"/>
  <c r="G133" i="8"/>
  <c r="K133" i="8"/>
  <c r="O133" i="8"/>
  <c r="S133" i="8"/>
  <c r="W133" i="8"/>
  <c r="AA133" i="8"/>
  <c r="H137" i="8"/>
  <c r="L137" i="8"/>
  <c r="P137" i="8"/>
  <c r="T137" i="8"/>
  <c r="X137" i="8"/>
  <c r="AB137" i="8"/>
  <c r="AH137" i="8"/>
  <c r="AL137" i="8"/>
  <c r="AP137" i="8"/>
  <c r="AT137" i="8"/>
  <c r="AX137" i="8"/>
  <c r="BB137" i="8"/>
  <c r="BF137" i="8"/>
  <c r="BJ137" i="8"/>
  <c r="BN137" i="8"/>
  <c r="BR137" i="8"/>
  <c r="BV137" i="8"/>
  <c r="BZ137" i="8"/>
  <c r="CD137" i="8"/>
  <c r="CH137" i="8"/>
  <c r="CL137" i="8"/>
  <c r="AI57" i="8"/>
  <c r="AM57" i="8"/>
  <c r="AQ57" i="8"/>
  <c r="AU57" i="8"/>
  <c r="AY57" i="8"/>
  <c r="BC57" i="8"/>
  <c r="BG57" i="8"/>
  <c r="BK57" i="8"/>
  <c r="BO57" i="8"/>
  <c r="BS57" i="8"/>
  <c r="BW57" i="8"/>
  <c r="CA57" i="8"/>
  <c r="CE57" i="8"/>
  <c r="CI57" i="8"/>
  <c r="CM57" i="8"/>
  <c r="AG72" i="8"/>
  <c r="AK72" i="8"/>
  <c r="AO72" i="8"/>
  <c r="AS72" i="8"/>
  <c r="AW72" i="8"/>
  <c r="BA72" i="8"/>
  <c r="BE72" i="8"/>
  <c r="BI72" i="8"/>
  <c r="BM72" i="8"/>
  <c r="BQ72" i="8"/>
  <c r="BU72" i="8"/>
  <c r="BY72" i="8"/>
  <c r="CC72" i="8"/>
  <c r="CG72" i="8"/>
  <c r="CK72" i="8"/>
  <c r="AF72" i="8"/>
  <c r="AJ72" i="8"/>
  <c r="AN72" i="8"/>
  <c r="AR72" i="8"/>
  <c r="AV72" i="8"/>
  <c r="AZ72" i="8"/>
  <c r="BD72" i="8"/>
  <c r="BH72" i="8"/>
  <c r="BL72" i="8"/>
  <c r="BP72" i="8"/>
  <c r="BT72" i="8"/>
  <c r="BX72" i="8"/>
  <c r="CB72" i="8"/>
  <c r="CF72" i="8"/>
  <c r="CJ72" i="8"/>
  <c r="G72" i="8"/>
  <c r="J89" i="8"/>
  <c r="AG89" i="8"/>
  <c r="AK89" i="8"/>
  <c r="AO89" i="8"/>
  <c r="AS89" i="8"/>
  <c r="AW89" i="8"/>
  <c r="BA89" i="8"/>
  <c r="BE89" i="8"/>
  <c r="BI89" i="8"/>
  <c r="BM89" i="8"/>
  <c r="BQ89" i="8"/>
  <c r="BU89" i="8"/>
  <c r="BY89" i="8"/>
  <c r="CC89" i="8"/>
  <c r="CG89" i="8"/>
  <c r="CK89" i="8"/>
  <c r="M112" i="8"/>
  <c r="AD112" i="8"/>
  <c r="K113" i="8"/>
  <c r="P113" i="8"/>
  <c r="T113" i="8"/>
  <c r="X113" i="8"/>
  <c r="AB113" i="8"/>
  <c r="N123" i="8"/>
  <c r="I123" i="8"/>
  <c r="L133" i="8"/>
  <c r="AB133" i="8"/>
  <c r="AH133" i="8"/>
  <c r="AL133" i="8"/>
  <c r="AP133" i="8"/>
  <c r="AT133" i="8"/>
  <c r="AX133" i="8"/>
  <c r="BB133" i="8"/>
  <c r="BF133" i="8"/>
  <c r="BJ133" i="8"/>
  <c r="BN133" i="8"/>
  <c r="BR133" i="8"/>
  <c r="BV133" i="8"/>
  <c r="BZ133" i="8"/>
  <c r="CD133" i="8"/>
  <c r="CH133" i="8"/>
  <c r="CL133" i="8"/>
  <c r="I137" i="8"/>
  <c r="I139" i="8" s="1"/>
  <c r="Q137" i="8"/>
  <c r="U137" i="8"/>
  <c r="Y137" i="8"/>
  <c r="AC137" i="8"/>
  <c r="BC137" i="8"/>
  <c r="BG137" i="8"/>
  <c r="BK137" i="8"/>
  <c r="BK139" i="8" s="1"/>
  <c r="BO137" i="8"/>
  <c r="BS137" i="8"/>
  <c r="BW137" i="8"/>
  <c r="CA137" i="8"/>
  <c r="CE137" i="8"/>
  <c r="CE139" i="8" s="1"/>
  <c r="CI137" i="8"/>
  <c r="CM137" i="8"/>
  <c r="AD100" i="8"/>
  <c r="J18" i="9" s="1"/>
  <c r="AH72" i="8"/>
  <c r="AL72" i="8"/>
  <c r="AP72" i="8"/>
  <c r="AT72" i="8"/>
  <c r="AX72" i="8"/>
  <c r="BB72" i="8"/>
  <c r="BF72" i="8"/>
  <c r="BJ72" i="8"/>
  <c r="BN72" i="8"/>
  <c r="BR72" i="8"/>
  <c r="BV72" i="8"/>
  <c r="BZ72" i="8"/>
  <c r="CD72" i="8"/>
  <c r="CH72" i="8"/>
  <c r="CL72" i="8"/>
  <c r="G89" i="8"/>
  <c r="AD83" i="8"/>
  <c r="AH113" i="8"/>
  <c r="AL113" i="8"/>
  <c r="AP113" i="8"/>
  <c r="AT113" i="8"/>
  <c r="AX113" i="8"/>
  <c r="BB113" i="8"/>
  <c r="BF113" i="8"/>
  <c r="BJ113" i="8"/>
  <c r="BN113" i="8"/>
  <c r="BR113" i="8"/>
  <c r="BV113" i="8"/>
  <c r="BZ113" i="8"/>
  <c r="CD113" i="8"/>
  <c r="CH113" i="8"/>
  <c r="CL113" i="8"/>
  <c r="O137" i="8"/>
  <c r="O139" i="8" s="1"/>
  <c r="S137" i="8"/>
  <c r="S139" i="8" s="1"/>
  <c r="W137" i="8"/>
  <c r="W139" i="8" s="1"/>
  <c r="AA137" i="8"/>
  <c r="AA139" i="8" s="1"/>
  <c r="J137" i="8"/>
  <c r="R137" i="8"/>
  <c r="R139" i="8" s="1"/>
  <c r="V137" i="8"/>
  <c r="V139" i="8" s="1"/>
  <c r="Z137" i="8"/>
  <c r="Z139" i="8" s="1"/>
  <c r="AF137" i="8"/>
  <c r="AF139" i="8" s="1"/>
  <c r="AJ137" i="8"/>
  <c r="AJ139" i="8" s="1"/>
  <c r="AN137" i="8"/>
  <c r="AN139" i="8" s="1"/>
  <c r="AR137" i="8"/>
  <c r="AR139" i="8" s="1"/>
  <c r="AV137" i="8"/>
  <c r="AV139" i="8" s="1"/>
  <c r="AZ137" i="8"/>
  <c r="AZ139" i="8" s="1"/>
  <c r="BD137" i="8"/>
  <c r="BD139" i="8" s="1"/>
  <c r="BH137" i="8"/>
  <c r="BH139" i="8" s="1"/>
  <c r="BL137" i="8"/>
  <c r="BL139" i="8" s="1"/>
  <c r="BP137" i="8"/>
  <c r="BP139" i="8" s="1"/>
  <c r="BT137" i="8"/>
  <c r="BT139" i="8" s="1"/>
  <c r="BX137" i="8"/>
  <c r="BX139" i="8" s="1"/>
  <c r="CB137" i="8"/>
  <c r="CB139" i="8" s="1"/>
  <c r="CF137" i="8"/>
  <c r="CF139" i="8" s="1"/>
  <c r="CJ137" i="8"/>
  <c r="CJ139" i="8" s="1"/>
  <c r="AD122" i="8"/>
  <c r="J22" i="9" s="1"/>
  <c r="AG137" i="8"/>
  <c r="AG139" i="8" s="1"/>
  <c r="AK137" i="8"/>
  <c r="AK139" i="8" s="1"/>
  <c r="AO137" i="8"/>
  <c r="AO139" i="8" s="1"/>
  <c r="AS137" i="8"/>
  <c r="AS139" i="8" s="1"/>
  <c r="AW137" i="8"/>
  <c r="AW139" i="8" s="1"/>
  <c r="BA137" i="8"/>
  <c r="BA139" i="8" s="1"/>
  <c r="BE137" i="8"/>
  <c r="BE139" i="8" s="1"/>
  <c r="BI137" i="8"/>
  <c r="BI139" i="8" s="1"/>
  <c r="BM137" i="8"/>
  <c r="BM139" i="8" s="1"/>
  <c r="BQ137" i="8"/>
  <c r="BQ139" i="8" s="1"/>
  <c r="BU137" i="8"/>
  <c r="BU139" i="8" s="1"/>
  <c r="BY137" i="8"/>
  <c r="BY139" i="8" s="1"/>
  <c r="CC137" i="8"/>
  <c r="CC139" i="8" s="1"/>
  <c r="CG137" i="8"/>
  <c r="CG139" i="8" s="1"/>
  <c r="CK137" i="8"/>
  <c r="CK139" i="8" s="1"/>
  <c r="AE123" i="8"/>
  <c r="AE137" i="8"/>
  <c r="AE139" i="8" s="1"/>
  <c r="N137" i="8"/>
  <c r="N139" i="8" s="1"/>
  <c r="AE21" i="8"/>
  <c r="AE72" i="8"/>
  <c r="AE57" i="8"/>
  <c r="AE133" i="8"/>
  <c r="G36" i="8"/>
  <c r="AE36" i="8"/>
  <c r="M56" i="8"/>
  <c r="AD10" i="9" s="1"/>
  <c r="G113" i="8"/>
  <c r="AE113" i="8"/>
  <c r="M122" i="8"/>
  <c r="K123" i="8"/>
  <c r="O123" i="8"/>
  <c r="S123" i="8"/>
  <c r="W123" i="8"/>
  <c r="AA123" i="8"/>
  <c r="AI123" i="8"/>
  <c r="AM123" i="8"/>
  <c r="AQ123" i="8"/>
  <c r="AU123" i="8"/>
  <c r="AY123" i="8"/>
  <c r="AG133" i="8"/>
  <c r="AK133" i="8"/>
  <c r="AO133" i="8"/>
  <c r="AS133" i="8"/>
  <c r="AW133" i="8"/>
  <c r="BA133" i="8"/>
  <c r="BE133" i="8"/>
  <c r="BI133" i="8"/>
  <c r="BM133" i="8"/>
  <c r="BQ133" i="8"/>
  <c r="BU133" i="8"/>
  <c r="BY133" i="8"/>
  <c r="CC133" i="8"/>
  <c r="CG133" i="8"/>
  <c r="CK133" i="8"/>
  <c r="G135" i="8"/>
  <c r="AD135" i="8" s="1"/>
  <c r="M83" i="8"/>
  <c r="J16" i="9"/>
  <c r="AD16" i="9"/>
  <c r="AD13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10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P8" i="9" s="1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R11" i="9" s="1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W7" i="9" s="1"/>
  <c r="O25" i="9"/>
  <c r="O21" i="9"/>
  <c r="O15" i="9"/>
  <c r="O12" i="9"/>
  <c r="Q12" i="9" s="1"/>
  <c r="O6" i="9"/>
  <c r="C9" i="9"/>
  <c r="N9" i="9" s="1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E11" i="9" s="1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W13" i="9" s="1"/>
  <c r="O9" i="9"/>
  <c r="T25" i="9"/>
  <c r="G25" i="9"/>
  <c r="K21" i="9"/>
  <c r="P21" i="9"/>
  <c r="D12" i="9"/>
  <c r="L12" i="9" s="1"/>
  <c r="G7" i="9"/>
  <c r="D7" i="9"/>
  <c r="Z7" i="9"/>
  <c r="AA19" i="9"/>
  <c r="H25" i="9"/>
  <c r="S7" i="9"/>
  <c r="N25" i="9" l="1"/>
  <c r="Q25" i="9"/>
  <c r="I25" i="9"/>
  <c r="S22" i="9"/>
  <c r="N21" i="9"/>
  <c r="L21" i="9"/>
  <c r="S21" i="9"/>
  <c r="BW139" i="8"/>
  <c r="AQ139" i="8"/>
  <c r="S25" i="9"/>
  <c r="N19" i="9"/>
  <c r="U18" i="9"/>
  <c r="AI139" i="8"/>
  <c r="N18" i="9"/>
  <c r="U22" i="9"/>
  <c r="N16" i="9"/>
  <c r="S19" i="9"/>
  <c r="L15" i="9"/>
  <c r="Q15" i="9"/>
  <c r="CM139" i="8"/>
  <c r="BG139" i="8"/>
  <c r="AU139" i="8"/>
  <c r="L13" i="9"/>
  <c r="N13" i="9"/>
  <c r="N7" i="9"/>
  <c r="X3" i="9"/>
  <c r="Y3" i="9" s="1"/>
  <c r="Q6" i="9"/>
  <c r="R5" i="9"/>
  <c r="N12" i="9"/>
  <c r="CA139" i="8"/>
  <c r="W10" i="9"/>
  <c r="S13" i="9"/>
  <c r="U19" i="9"/>
  <c r="I15" i="9"/>
  <c r="Q21" i="9"/>
  <c r="L9" i="9"/>
  <c r="Z11" i="9"/>
  <c r="W21" i="9"/>
  <c r="AA5" i="9"/>
  <c r="BO139" i="8"/>
  <c r="F5" i="9"/>
  <c r="L6" i="9"/>
  <c r="L4" i="9"/>
  <c r="AB22" i="9"/>
  <c r="Z14" i="9"/>
  <c r="L7" i="9"/>
  <c r="AA8" i="9"/>
  <c r="AB10" i="9"/>
  <c r="AC10" i="9" s="1"/>
  <c r="S3" i="9"/>
  <c r="O20" i="9"/>
  <c r="Q19" i="9"/>
  <c r="U6" i="9"/>
  <c r="W19" i="9"/>
  <c r="U25" i="9"/>
  <c r="U9" i="9"/>
  <c r="S6" i="9"/>
  <c r="W22" i="9"/>
  <c r="U10" i="9"/>
  <c r="W6" i="9"/>
  <c r="H26" i="9"/>
  <c r="I4" i="9"/>
  <c r="CI139" i="8"/>
  <c r="BS139" i="8"/>
  <c r="BC139" i="8"/>
  <c r="AM139" i="8"/>
  <c r="I13" i="9"/>
  <c r="W25" i="9"/>
  <c r="I6" i="9"/>
  <c r="K14" i="9"/>
  <c r="T5" i="9"/>
  <c r="N4" i="9"/>
  <c r="P5" i="9"/>
  <c r="F11" i="9"/>
  <c r="K8" i="9"/>
  <c r="BZ139" i="8"/>
  <c r="BJ139" i="8"/>
  <c r="AT139" i="8"/>
  <c r="AC139" i="8"/>
  <c r="L139" i="8"/>
  <c r="N3" i="9"/>
  <c r="I3" i="9"/>
  <c r="S4" i="9"/>
  <c r="D8" i="9"/>
  <c r="S12" i="9"/>
  <c r="G11" i="9"/>
  <c r="W12" i="9"/>
  <c r="E14" i="9"/>
  <c r="AA14" i="9"/>
  <c r="AB16" i="9"/>
  <c r="AC16" i="9" s="1"/>
  <c r="I12" i="9"/>
  <c r="X9" i="9"/>
  <c r="Y9" i="9" s="1"/>
  <c r="F26" i="9"/>
  <c r="P139" i="8"/>
  <c r="Q18" i="9"/>
  <c r="C5" i="9"/>
  <c r="AA11" i="9"/>
  <c r="P11" i="9"/>
  <c r="M8" i="9"/>
  <c r="K5" i="9"/>
  <c r="AB3" i="9"/>
  <c r="AC3" i="9" s="1"/>
  <c r="M123" i="8"/>
  <c r="AD23" i="9" s="1"/>
  <c r="AD123" i="8"/>
  <c r="J23" i="9" s="1"/>
  <c r="CL139" i="8"/>
  <c r="BV139" i="8"/>
  <c r="BF139" i="8"/>
  <c r="AP139" i="8"/>
  <c r="Y139" i="8"/>
  <c r="H139" i="8"/>
  <c r="AB139" i="8"/>
  <c r="K139" i="8"/>
  <c r="M57" i="8"/>
  <c r="AD11" i="9" s="1"/>
  <c r="AD57" i="8"/>
  <c r="J11" i="9" s="1"/>
  <c r="M137" i="8"/>
  <c r="AD28" i="9" s="1"/>
  <c r="AD137" i="8"/>
  <c r="J28" i="9" s="1"/>
  <c r="I7" i="9"/>
  <c r="M36" i="8"/>
  <c r="AD8" i="9" s="1"/>
  <c r="AD36" i="8"/>
  <c r="J8" i="9" s="1"/>
  <c r="M89" i="8"/>
  <c r="AD17" i="9" s="1"/>
  <c r="AD89" i="8"/>
  <c r="J17" i="9" s="1"/>
  <c r="M72" i="8"/>
  <c r="AD14" i="9" s="1"/>
  <c r="AD72" i="8"/>
  <c r="J14" i="9" s="1"/>
  <c r="CH139" i="8"/>
  <c r="BR139" i="8"/>
  <c r="BB139" i="8"/>
  <c r="AL139" i="8"/>
  <c r="U139" i="8"/>
  <c r="X139" i="8"/>
  <c r="M21" i="8"/>
  <c r="AD5" i="9" s="1"/>
  <c r="AD21" i="8"/>
  <c r="P14" i="9"/>
  <c r="M133" i="8"/>
  <c r="AD26" i="9" s="1"/>
  <c r="AD133" i="8"/>
  <c r="J26" i="9" s="1"/>
  <c r="X4" i="9"/>
  <c r="Y4" i="9" s="1"/>
  <c r="W9" i="9"/>
  <c r="M113" i="8"/>
  <c r="AD20" i="9" s="1"/>
  <c r="AD113" i="8"/>
  <c r="J20" i="9" s="1"/>
  <c r="CD139" i="8"/>
  <c r="BN139" i="8"/>
  <c r="AX139" i="8"/>
  <c r="AH139" i="8"/>
  <c r="Q139" i="8"/>
  <c r="T139" i="8"/>
  <c r="J139" i="8"/>
  <c r="G139" i="8"/>
  <c r="M135" i="8"/>
  <c r="X21" i="9"/>
  <c r="Y21" i="9" s="1"/>
  <c r="AB6" i="9"/>
  <c r="AC6" i="9" s="1"/>
  <c r="E17" i="9"/>
  <c r="Q4" i="9"/>
  <c r="S18" i="9"/>
  <c r="AC22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U20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L17" i="9" l="1"/>
  <c r="N23" i="9"/>
  <c r="S20" i="9"/>
  <c r="I5" i="9"/>
  <c r="W20" i="9"/>
  <c r="S17" i="9"/>
  <c r="AB11" i="9"/>
  <c r="AC11" i="9" s="1"/>
  <c r="U14" i="9"/>
  <c r="AB8" i="9"/>
  <c r="AC8" i="9" s="1"/>
  <c r="Q11" i="9"/>
  <c r="AB5" i="9"/>
  <c r="AC5" i="9" s="1"/>
  <c r="AB28" i="9"/>
  <c r="AC28" i="9" s="1"/>
  <c r="W17" i="9"/>
  <c r="Q17" i="9"/>
  <c r="AB17" i="9"/>
  <c r="AC17" i="9" s="1"/>
  <c r="Q20" i="9"/>
  <c r="X20" i="9"/>
  <c r="Y20" i="9" s="1"/>
  <c r="M29" i="9"/>
  <c r="I8" i="9"/>
  <c r="L8" i="9"/>
  <c r="W14" i="9"/>
  <c r="AB14" i="9"/>
  <c r="AC14" i="9" s="1"/>
  <c r="I28" i="9"/>
  <c r="P29" i="9"/>
  <c r="L5" i="9"/>
  <c r="N28" i="9"/>
  <c r="R29" i="9"/>
  <c r="N27" i="9"/>
  <c r="N5" i="9"/>
  <c r="G29" i="9"/>
  <c r="AB23" i="9"/>
  <c r="AC23" i="9" s="1"/>
  <c r="X14" i="9"/>
  <c r="Y14" i="9" s="1"/>
  <c r="K29" i="9"/>
  <c r="M139" i="8"/>
  <c r="AD29" i="9" s="1"/>
  <c r="AD139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<sst xmlns="http://schemas.openxmlformats.org/spreadsheetml/2006/main" count="4212" uniqueCount="538">
  <si>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</si>
  <si>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</si>
  <si>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</si>
  <si>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</si>
  <si>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</si>
  <si>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</si>
  <si>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</si>
  <si>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</si>
  <si>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</si>
  <si>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</si>
  <si>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</si>
  <si>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</si>
  <si>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</si>
  <si>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</si>
  <si>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</si>
  <si>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</si>
  <si>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</si>
  <si>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</si>
  <si>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</si>
  <si>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</si>
  <si>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</si>
  <si>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</si>
  <si>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</si>
  <si>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</si>
  <si>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</si>
  <si>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</si>
  <si>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</si>
  <si>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</si>
  <si>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</si>
  <si>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</si>
  <si>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</si>
  <si>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</si>
  <si>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</si>
  <si>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</si>
  <si>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</si>
  <si>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</si>
  <si>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</si>
  <si>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</si>
  <si>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</si>
  <si>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</si>
  <si>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</si>
  <si>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</si>
  <si>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</si>
  <si>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</si>
  <si>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</si>
  <si>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</si>
  <si>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</si>
  <si>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</si>
  <si>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</si>
  <si>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</si>
  <si>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</si>
  <si>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</si>
  <si>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</si>
  <si>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</si>
  <si>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</si>
  <si>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</si>
  <si>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</si>
  <si>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</si>
  <si>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</si>
  <si>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</si>
  <si>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</si>
  <si>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</si>
  <si>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</si>
  <si>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</si>
  <si>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</si>
  <si>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</si>
  <si>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</si>
  <si>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</si>
  <si>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</si>
  <si>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</si>
  <si>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</si>
  <si>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</si>
  <si>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</si>
  <si>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</si>
  <si>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</si>
  <si>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</si>
  <si>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</si>
  <si>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</si>
  <si>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</si>
  <si>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</si>
  <si>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</si>
  <si>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</si>
  <si>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</si>
  <si>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</si>
  <si>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</si>
  <si>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</si>
  <si>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</si>
  <si>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</si>
  <si>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</si>
  <si>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</si>
  <si>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</si>
  <si>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</si>
  <si>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</si>
  <si>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</si>
  <si>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</si>
  <si>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</si>
  <si>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</si>
  <si>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</si>
  <si>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</si>
  <si>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</si>
  <si>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</si>
  <si>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</si>
  <si>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</si>
  <si>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</si>
  <si>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</si>
  <si>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</si>
  <si>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</si>
  <si>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</si>
  <si>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</si>
  <si>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</si>
  <si>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</si>
  <si>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</si>
  <si>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</si>
  <si>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</si>
  <si>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</si>
  <si>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</si>
  <si>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</si>
  <si>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</si>
  <si>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</si>
  <si>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</si>
  <si>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</si>
  <si>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</si>
  <si>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</si>
  <si>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</si>
  <si>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</si>
  <si>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</si>
  <si>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</si>
  <si>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</si>
  <si>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</si>
  <si>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</si>
  <si>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</si>
  <si>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</si>
  <si>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</si>
  <si>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</si>
  <si>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</si>
  <si>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</si>
  <si>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</si>
  <si>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</si>
  <si>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</si>
  <si>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</si>
  <si>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</si>
  <si>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</si>
  <si>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</si>
  <si>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</si>
  <si>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</si>
  <si>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</si>
  <si>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</si>
  <si>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</si>
  <si>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</si>
  <si>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</si>
  <si>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</si>
  <si>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</si>
  <si>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</si>
  <si>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</si>
  <si>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</si>
  <si>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</si>
  <si>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</si>
  <si>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</si>
  <si>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</si>
  <si>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</si>
  <si>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</si>
  <si>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</si>
  <si>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</si>
  <si>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</si>
  <si>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</si>
  <si>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</si>
  <si>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E1J71</t>
  </si>
  <si>
    <t>41263625201</t>
  </si>
  <si>
    <t/>
  </si>
  <si>
    <t>108</t>
  </si>
  <si>
    <t>118</t>
  </si>
  <si>
    <t>E1N08</t>
  </si>
  <si>
    <t>42347115201</t>
  </si>
  <si>
    <t>E1N47</t>
  </si>
  <si>
    <t>43019125201</t>
  </si>
  <si>
    <t>113</t>
  </si>
  <si>
    <t>E1N96</t>
  </si>
  <si>
    <t>42949925201</t>
  </si>
  <si>
    <t>T1497</t>
  </si>
  <si>
    <t>43003715201</t>
  </si>
  <si>
    <t>T1501</t>
  </si>
  <si>
    <t>40828635201</t>
  </si>
  <si>
    <t>115</t>
  </si>
  <si>
    <t>T1527</t>
  </si>
  <si>
    <t>41787615201</t>
  </si>
  <si>
    <t>T1546</t>
  </si>
  <si>
    <t>42910415201</t>
  </si>
  <si>
    <t>T1566</t>
  </si>
  <si>
    <t>20010575201</t>
  </si>
  <si>
    <t>T1578</t>
  </si>
  <si>
    <t>43086015201</t>
  </si>
  <si>
    <t>T1A14</t>
  </si>
  <si>
    <t>43341115201</t>
  </si>
  <si>
    <t>E2R18</t>
  </si>
  <si>
    <t>42468515201</t>
  </si>
  <si>
    <t>E2S71</t>
  </si>
  <si>
    <t>42869515201</t>
  </si>
  <si>
    <t>T2527</t>
  </si>
  <si>
    <t>42870515201</t>
  </si>
  <si>
    <t>T2530</t>
  </si>
  <si>
    <t>21156035201</t>
  </si>
  <si>
    <t>T2535</t>
  </si>
  <si>
    <t>42053145201</t>
  </si>
  <si>
    <t>T3088</t>
  </si>
  <si>
    <t>21894615201</t>
  </si>
  <si>
    <t>T3396</t>
  </si>
  <si>
    <t>42323315201</t>
  </si>
  <si>
    <t>T3424</t>
  </si>
  <si>
    <t>41343515201</t>
  </si>
  <si>
    <t>T3502</t>
  </si>
  <si>
    <t>42764915201</t>
  </si>
  <si>
    <t>E4P91</t>
  </si>
  <si>
    <t>43397915201</t>
  </si>
  <si>
    <t>T4311</t>
  </si>
  <si>
    <t>42924615201</t>
  </si>
  <si>
    <t>T4345</t>
  </si>
  <si>
    <t>40836215201</t>
  </si>
  <si>
    <t>T4384</t>
  </si>
  <si>
    <t>42973815201</t>
  </si>
  <si>
    <t>T4394</t>
  </si>
  <si>
    <t>43060225203</t>
  </si>
  <si>
    <t>BDT74</t>
  </si>
  <si>
    <t>41299435201</t>
  </si>
  <si>
    <t>E5W28</t>
  </si>
  <si>
    <t>41499925201</t>
  </si>
  <si>
    <t>T5401</t>
  </si>
  <si>
    <t>42201515201</t>
  </si>
  <si>
    <t>T5404</t>
  </si>
  <si>
    <t>24023335201</t>
  </si>
  <si>
    <t>T5495</t>
  </si>
  <si>
    <t>42886715201</t>
  </si>
  <si>
    <t>T5520</t>
  </si>
  <si>
    <t>23867825201</t>
  </si>
  <si>
    <t>T6207</t>
  </si>
  <si>
    <t>41984815201</t>
  </si>
  <si>
    <t>T6278</t>
  </si>
  <si>
    <t>24994115201</t>
  </si>
  <si>
    <t>T6322</t>
  </si>
  <si>
    <t>42750525201</t>
  </si>
  <si>
    <t>T6324</t>
  </si>
  <si>
    <t>42913615201</t>
  </si>
  <si>
    <t>T6363</t>
  </si>
  <si>
    <t>42751515201</t>
  </si>
  <si>
    <t>T6368</t>
  </si>
  <si>
    <t>43003315201</t>
  </si>
  <si>
    <t>T7325</t>
  </si>
  <si>
    <t>42900515201</t>
  </si>
  <si>
    <t>E8L99</t>
  </si>
  <si>
    <t>41546225202</t>
  </si>
  <si>
    <t>E8M77</t>
  </si>
  <si>
    <t>40615145201</t>
  </si>
  <si>
    <t>E8M80</t>
  </si>
  <si>
    <t>42768515201</t>
  </si>
  <si>
    <t>E8M93</t>
  </si>
  <si>
    <t>43108935201</t>
  </si>
  <si>
    <t>E8N21</t>
  </si>
  <si>
    <t>42902315201</t>
  </si>
  <si>
    <t>E1O06</t>
  </si>
  <si>
    <t>43574215201</t>
  </si>
  <si>
    <t>E2R94</t>
  </si>
  <si>
    <t>42822915201</t>
  </si>
  <si>
    <t>T2443</t>
  </si>
  <si>
    <t>42698615201</t>
  </si>
  <si>
    <t>T2512</t>
  </si>
  <si>
    <t>42869015201</t>
  </si>
  <si>
    <t>E3M60</t>
  </si>
  <si>
    <t>42697215201</t>
  </si>
  <si>
    <t>E3M93</t>
  </si>
  <si>
    <t>43078215201</t>
  </si>
  <si>
    <t>T3434</t>
  </si>
  <si>
    <t>42987815201</t>
  </si>
  <si>
    <t>T3468</t>
  </si>
  <si>
    <t>42696515201</t>
  </si>
  <si>
    <t>T3536</t>
  </si>
  <si>
    <t>40393125201</t>
  </si>
  <si>
    <t>E4P28</t>
  </si>
  <si>
    <t>43053415201</t>
  </si>
  <si>
    <t>E4P42</t>
  </si>
  <si>
    <t>42744115201</t>
  </si>
  <si>
    <t>E4P43</t>
  </si>
  <si>
    <t>42636215201</t>
  </si>
  <si>
    <t>T4374</t>
  </si>
  <si>
    <t>43019615201</t>
  </si>
  <si>
    <t>T4380</t>
  </si>
  <si>
    <t>42974015201</t>
  </si>
  <si>
    <t>E5W68</t>
  </si>
  <si>
    <t>24099295201</t>
  </si>
  <si>
    <t>T5483</t>
  </si>
  <si>
    <t>42727915201</t>
  </si>
  <si>
    <t>T5488</t>
  </si>
  <si>
    <t>42907915201</t>
  </si>
  <si>
    <t>T5494</t>
  </si>
  <si>
    <t>42488715201</t>
  </si>
  <si>
    <t>T5501</t>
  </si>
  <si>
    <t>42886215201</t>
  </si>
  <si>
    <t>E6I14</t>
  </si>
  <si>
    <t>43209815201</t>
  </si>
  <si>
    <t>E6I77</t>
  </si>
  <si>
    <t>24994175201</t>
  </si>
  <si>
    <t>E6I78</t>
  </si>
  <si>
    <t>43081615201</t>
  </si>
  <si>
    <t>E6I87</t>
  </si>
  <si>
    <t>42934415201</t>
  </si>
  <si>
    <t>T6351</t>
  </si>
  <si>
    <t>42904315201</t>
  </si>
  <si>
    <t>T6355</t>
  </si>
  <si>
    <t>42902115201</t>
  </si>
  <si>
    <t>E7J96</t>
  </si>
  <si>
    <t>43066115201</t>
  </si>
  <si>
    <t>T7329</t>
  </si>
  <si>
    <t>42907325201</t>
  </si>
  <si>
    <t>T7340</t>
  </si>
  <si>
    <t>42715415201</t>
  </si>
  <si>
    <t>T7341</t>
  </si>
  <si>
    <t>42896115201</t>
  </si>
  <si>
    <t>E6G56</t>
  </si>
  <si>
    <t>42611915201</t>
  </si>
  <si>
    <t>E6I85</t>
  </si>
  <si>
    <t>41774079201</t>
  </si>
  <si>
    <t>F591858994</t>
  </si>
  <si>
    <t>TRAFFIC CONTROL DEVICES INC.</t>
  </si>
  <si>
    <t>N/A</t>
  </si>
  <si>
    <t>A3</t>
  </si>
  <si>
    <t>ICC - DESIGN/BUILD - MINOR</t>
  </si>
  <si>
    <t>F060421150</t>
  </si>
  <si>
    <t>LANE CONSTRUCTION CORPORATION (THE)</t>
  </si>
  <si>
    <t>B0</t>
  </si>
  <si>
    <t>ACC - LUMP SUM</t>
  </si>
  <si>
    <t>F201928479</t>
  </si>
  <si>
    <t>J.W. CHEATHAM LLC</t>
  </si>
  <si>
    <t>B0:B0</t>
  </si>
  <si>
    <t>ACC - LUMP SUM:ACC - LUMP SUM</t>
  </si>
  <si>
    <t>E1N64</t>
  </si>
  <si>
    <t>F592098662</t>
  </si>
  <si>
    <t>RANGER CONSTRUCTION INDUSTRIES INC.</t>
  </si>
  <si>
    <t>E1N71</t>
  </si>
  <si>
    <t>F208610437</t>
  </si>
  <si>
    <t>LYNCH PAVING &amp; CONSTRUCTION CO.</t>
  </si>
  <si>
    <t>F592554039</t>
  </si>
  <si>
    <t>AMERICAN LIGHTING AND SIGNALIZATION INC</t>
  </si>
  <si>
    <t>F650968383</t>
  </si>
  <si>
    <t>WHITELEAF LLC DBA TRAFFIC SOLUTIONS</t>
  </si>
  <si>
    <t>F593490202</t>
  </si>
  <si>
    <t>ALDON BOOKHARDT ROOFING INC.</t>
  </si>
  <si>
    <t>F591683951</t>
  </si>
  <si>
    <t>ROBERTS C.W. CONTRACTING INC.</t>
  </si>
  <si>
    <t>F261871966</t>
  </si>
  <si>
    <t>AJAX PAVING INDUSTRIES OF FLORIDA LLC</t>
  </si>
  <si>
    <t>F651115948</t>
  </si>
  <si>
    <t>SUPERIOR ASPHALT INC.</t>
  </si>
  <si>
    <t>F010807936</t>
  </si>
  <si>
    <t>LAWRENCE-LYNCH CORP.</t>
  </si>
  <si>
    <t>F593339407</t>
  </si>
  <si>
    <t>TAGARELLI CONSTRUCTION INC.</t>
  </si>
  <si>
    <t>F591742990</t>
  </si>
  <si>
    <t>SOUTHLAND CONSTRUCTION INC.</t>
  </si>
  <si>
    <t>B8</t>
  </si>
  <si>
    <t>ACC - DESIGN/BUILD - MAJOR</t>
  </si>
  <si>
    <t>F591158596</t>
  </si>
  <si>
    <t>ORION MARINE CONSTRUCTION INC.</t>
  </si>
  <si>
    <t>F592871935</t>
  </si>
  <si>
    <t>ANDERSON COLUMBIA CO. INC.</t>
  </si>
  <si>
    <t>E2S89</t>
  </si>
  <si>
    <t>F593476170</t>
  </si>
  <si>
    <t>HAL JONES CONTRACTOR INC</t>
  </si>
  <si>
    <t>F581401468</t>
  </si>
  <si>
    <t>PREFERRED MATERIALS INC.</t>
  </si>
  <si>
    <t>F592397581</t>
  </si>
  <si>
    <t>DUVAL ASPHALT PRODUCTS INC.</t>
  </si>
  <si>
    <t>F592407001</t>
  </si>
  <si>
    <t>COMMERCIAL INDUSTRIAL CORP.</t>
  </si>
  <si>
    <t>F043619482</t>
  </si>
  <si>
    <t>WHITEHURST V. E. &amp; SONS INC.</t>
  </si>
  <si>
    <t>T2543</t>
  </si>
  <si>
    <t>E3L71</t>
  </si>
  <si>
    <t>F591879185</t>
  </si>
  <si>
    <t>PANHANDLE GRADING &amp; PAVING INC.</t>
  </si>
  <si>
    <t>F580538940</t>
  </si>
  <si>
    <t>OXFORD CONSTRUCTION COMPANY</t>
  </si>
  <si>
    <t>F650394050</t>
  </si>
  <si>
    <t>GLF CONSTRUCTION CORPORATION</t>
  </si>
  <si>
    <t>T3401</t>
  </si>
  <si>
    <t>F630368729</t>
  </si>
  <si>
    <t>MURPHREE BRIDGE CORPORATION</t>
  </si>
  <si>
    <t>T3409</t>
  </si>
  <si>
    <t>T3411</t>
  </si>
  <si>
    <t>F263312611</t>
  </si>
  <si>
    <t>R B M CONTRACTING SERVICES LLC</t>
  </si>
  <si>
    <t>F010692695</t>
  </si>
  <si>
    <t>MIDSOUTH PAVING  INC.</t>
  </si>
  <si>
    <t>F592895927</t>
  </si>
  <si>
    <t>ROBERTS AND ROBERTS INC.</t>
  </si>
  <si>
    <t>T3455</t>
  </si>
  <si>
    <t>F630702929</t>
  </si>
  <si>
    <t>F &amp; W CONSTRUCTION COMPANY INC.</t>
  </si>
  <si>
    <t>T3530</t>
  </si>
  <si>
    <t>F593715775</t>
  </si>
  <si>
    <t>PYRAMID EXCAVATION INC.</t>
  </si>
  <si>
    <t>T3535</t>
  </si>
  <si>
    <t>F593691269</t>
  </si>
  <si>
    <t>L-J CONSTRCTN CO OF CRL FL</t>
  </si>
  <si>
    <t>F591146125</t>
  </si>
  <si>
    <t>SIEG &amp; AMBACHTSHEER INC.</t>
  </si>
  <si>
    <t>F223334957</t>
  </si>
  <si>
    <t>FERREIRA CONSTRUCTION CO. INC.</t>
  </si>
  <si>
    <t>F592361020</t>
  </si>
  <si>
    <t>M &amp; J CONSTRUCTION COMPANY OF PINELLAS C</t>
  </si>
  <si>
    <t>F364509634</t>
  </si>
  <si>
    <t>MAYTIN ENGINEERING CORP.</t>
  </si>
  <si>
    <t>F593749359</t>
  </si>
  <si>
    <t>DESIGN-BUILD ENGINEERS &amp; CONTRA</t>
  </si>
  <si>
    <t>F651119942</t>
  </si>
  <si>
    <t>CONSTRUCT GROUP CORP.</t>
  </si>
  <si>
    <t>F590753039</t>
  </si>
  <si>
    <t>WEEKLEY ASPHALT PAVING INC.</t>
  </si>
  <si>
    <t>F650503073</t>
  </si>
  <si>
    <t>ARC ELECTRIC INC</t>
  </si>
  <si>
    <t>F363286318</t>
  </si>
  <si>
    <t>ARCHER WESTERN CONTRACTORS LLC.</t>
  </si>
  <si>
    <t>B1:B5</t>
  </si>
  <si>
    <t>ACC - NO EXCUSE BONUS:ACC - INCENTIVE/DISINCENTIVE</t>
  </si>
  <si>
    <t>F202950491</t>
  </si>
  <si>
    <t>NEW FLORIDA INDUSTRIAL ELECTRIC INC. (T</t>
  </si>
  <si>
    <t>E5W30</t>
  </si>
  <si>
    <t>F731707896</t>
  </si>
  <si>
    <t>ATLANTIC CIVIL CONSTRUCTORS CORP</t>
  </si>
  <si>
    <t>F591233559</t>
  </si>
  <si>
    <t>HALIFAX PAVING INC.</t>
  </si>
  <si>
    <t>F593155035</t>
  </si>
  <si>
    <t>P &amp; S PAVING INC.</t>
  </si>
  <si>
    <t>F650240625</t>
  </si>
  <si>
    <t>CMA CORPORATION</t>
  </si>
  <si>
    <t>E6H61</t>
  </si>
  <si>
    <t>F208163134</t>
  </si>
  <si>
    <t>BRIDGE MASTERS CONSTRUCTION LLC</t>
  </si>
  <si>
    <t>F650445173</t>
  </si>
  <si>
    <t>UNDER POWER CORP</t>
  </si>
  <si>
    <t>E6I57</t>
  </si>
  <si>
    <t>F593682914</t>
  </si>
  <si>
    <t>SEMINOLE EQUIPMENT INC.</t>
  </si>
  <si>
    <t>F471114933</t>
  </si>
  <si>
    <t>MORRISON - COBALT JV</t>
  </si>
  <si>
    <t>F592691292</t>
  </si>
  <si>
    <t>MARKS BROTHERS INC.</t>
  </si>
  <si>
    <t>E6I83</t>
  </si>
  <si>
    <t>F650434021</t>
  </si>
  <si>
    <t>HORIZON CONTRACTORS INC.</t>
  </si>
  <si>
    <t>F591115297</t>
  </si>
  <si>
    <t>GENERAL ASPHALT CO. INC.</t>
  </si>
  <si>
    <t>E6J40</t>
  </si>
  <si>
    <t>F204804098</t>
  </si>
  <si>
    <t>HALLEY ENGINEERING CONTRACTORS INC.</t>
  </si>
  <si>
    <t>F592373403</t>
  </si>
  <si>
    <t>MUNILLA CONSTRUCTION MANAGEMENT LLC D/B/</t>
  </si>
  <si>
    <t>F591782227</t>
  </si>
  <si>
    <t>CENTRAL FLORIDA EQUIPMENT RENTALS INC.</t>
  </si>
  <si>
    <t>F591690152</t>
  </si>
  <si>
    <t>H &amp; R PAVING INC.</t>
  </si>
  <si>
    <t>T6361</t>
  </si>
  <si>
    <t>F263976898</t>
  </si>
  <si>
    <t>AMROAD LLC</t>
  </si>
  <si>
    <t>F590767981</t>
  </si>
  <si>
    <t>RUSSELL ENGINEERING INC.</t>
  </si>
  <si>
    <t>F593273147</t>
  </si>
  <si>
    <t>INLAND CONSTRUCTION AND ENGINEERING INC</t>
  </si>
  <si>
    <t>F590594298</t>
  </si>
  <si>
    <t>HUBBARD CONSTRUCTION COMPANY</t>
  </si>
  <si>
    <t>F592023298</t>
  </si>
  <si>
    <t>COMMUNITY ASPHALT CORP.</t>
  </si>
  <si>
    <t>F592629362</t>
  </si>
  <si>
    <t>DE MOYA GROUP INC. (THE)</t>
  </si>
  <si>
    <t>QTR3</t>
  </si>
  <si>
    <t>11/12</t>
  </si>
  <si>
    <t>QTR1</t>
  </si>
  <si>
    <t>15/16</t>
  </si>
  <si>
    <t>QTR4</t>
  </si>
  <si>
    <t>12/13</t>
  </si>
  <si>
    <t>QTR2</t>
  </si>
  <si>
    <t>14/15</t>
  </si>
  <si>
    <t>13/14</t>
  </si>
  <si>
    <t>43160515201</t>
  </si>
  <si>
    <t>43006015201</t>
  </si>
  <si>
    <t>209</t>
  </si>
  <si>
    <t>214</t>
  </si>
  <si>
    <t>208</t>
  </si>
  <si>
    <t>216</t>
  </si>
  <si>
    <t>43055515201</t>
  </si>
  <si>
    <t>20954125201</t>
  </si>
  <si>
    <t>321</t>
  </si>
  <si>
    <t>314</t>
  </si>
  <si>
    <t>42323415201</t>
  </si>
  <si>
    <t>42462215201</t>
  </si>
  <si>
    <t>42636815201</t>
  </si>
  <si>
    <t>313</t>
  </si>
  <si>
    <t>308</t>
  </si>
  <si>
    <t>43000415201</t>
  </si>
  <si>
    <t>43174415201</t>
  </si>
  <si>
    <t>42693615201</t>
  </si>
  <si>
    <t>42874415201</t>
  </si>
  <si>
    <t>10/11</t>
  </si>
  <si>
    <t>409</t>
  </si>
  <si>
    <t>412</t>
  </si>
  <si>
    <t>408</t>
  </si>
  <si>
    <t>507</t>
  </si>
  <si>
    <t>509</t>
  </si>
  <si>
    <t>513</t>
  </si>
  <si>
    <t>514</t>
  </si>
  <si>
    <t>512</t>
  </si>
  <si>
    <t>43214919201</t>
  </si>
  <si>
    <t>606</t>
  </si>
  <si>
    <t>43003115201</t>
  </si>
  <si>
    <t>43119215201</t>
  </si>
  <si>
    <t>43119015201</t>
  </si>
  <si>
    <t>43081415201</t>
  </si>
  <si>
    <t>43590015201</t>
  </si>
  <si>
    <t>709</t>
  </si>
  <si>
    <t>717</t>
  </si>
  <si>
    <t>798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</si>
  <si>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</si>
  <si>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</si>
  <si>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</si>
  <si>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</si>
  <si>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</si>
  <si>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</si>
  <si>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</si>
  <si>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</si>
  <si>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</si>
  <si>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</si>
  <si>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</si>
  <si>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</si>
  <si>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</si>
  <si>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</si>
  <si>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</si>
  <si>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</si>
  <si>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</si>
  <si>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</si>
  <si>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</si>
  <si>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2014/2015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</si>
</sst>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26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6" fillId="0" borderId="0" xfId="0" applyFont="1"/>
    <xf numFmtId="0" fontId="11" fillId="0" borderId="8" xfId="5" applyFont="1" applyBorder="1" applyAlignment="1">
      <alignment horizontal="center" vertical="center" wrapText="1"/>
    </xf>
    <xf numFmtId="42" fontId="11" fillId="0" borderId="7" xfId="5" applyNumberFormat="1" applyFont="1" applyBorder="1" applyAlignment="1">
      <alignment vertical="center"/>
    </xf>
    <xf numFmtId="10" fontId="11" fillId="0" borderId="7" xfId="11" applyNumberFormat="1" applyFont="1" applyFill="1" applyBorder="1" applyAlignment="1">
      <alignment horizontal="center" vertical="center"/>
    </xf>
    <xf numFmtId="10" fontId="11" fillId="2" borderId="7" xfId="11" applyNumberFormat="1" applyFont="1" applyFill="1" applyBorder="1" applyAlignment="1">
      <alignment vertical="center"/>
    </xf>
    <xf numFmtId="10" fontId="11" fillId="0" borderId="7" xfId="11" applyNumberFormat="1" applyFont="1" applyBorder="1" applyAlignment="1">
      <alignment horizontal="center" vertical="center"/>
    </xf>
    <xf numFmtId="165" fontId="11" fillId="0" borderId="7" xfId="1" applyNumberFormat="1" applyFont="1" applyBorder="1" applyAlignment="1">
      <alignment vertical="center"/>
    </xf>
    <xf numFmtId="10" fontId="11" fillId="0" borderId="7" xfId="11" applyNumberFormat="1" applyFont="1" applyBorder="1" applyAlignment="1">
      <alignment vertical="center"/>
    </xf>
    <xf numFmtId="10" fontId="11" fillId="0" borderId="7" xfId="11" applyNumberFormat="1" applyFont="1" applyFill="1" applyBorder="1" applyAlignment="1">
      <alignment vertical="center"/>
    </xf>
    <xf numFmtId="42" fontId="11" fillId="0" borderId="8" xfId="5" applyNumberFormat="1" applyFont="1" applyBorder="1" applyAlignment="1">
      <alignment vertical="center"/>
    </xf>
    <xf numFmtId="10" fontId="11" fillId="0" borderId="8" xfId="11" applyNumberFormat="1" applyFont="1" applyFill="1" applyBorder="1" applyAlignment="1">
      <alignment horizontal="center" vertical="center"/>
    </xf>
    <xf numFmtId="10" fontId="11" fillId="2" borderId="8" xfId="11" applyNumberFormat="1" applyFont="1" applyFill="1" applyBorder="1" applyAlignment="1">
      <alignment vertical="center"/>
    </xf>
    <xf numFmtId="10" fontId="11" fillId="0" borderId="8" xfId="11" applyNumberFormat="1" applyFont="1" applyBorder="1" applyAlignment="1">
      <alignment horizontal="center" vertical="center"/>
    </xf>
    <xf numFmtId="165" fontId="11" fillId="0" borderId="8" xfId="1" applyNumberFormat="1" applyFont="1" applyBorder="1" applyAlignment="1">
      <alignment vertical="center"/>
    </xf>
    <xf numFmtId="10" fontId="11" fillId="0" borderId="8" xfId="11" applyNumberFormat="1" applyFont="1" applyBorder="1" applyAlignment="1">
      <alignment vertical="center"/>
    </xf>
    <xf numFmtId="10" fontId="11" fillId="0" borderId="8" xfId="11" applyNumberFormat="1" applyFont="1" applyFill="1" applyBorder="1" applyAlignment="1">
      <alignment vertical="center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7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uarter Report Skeleton File" xfId="9"/>
    <cellStyle name="Normal_TXDWNPAS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80" t="s">
        <v>44</v>
      </c>
      <c r="B1" s="280" t="s">
        <v>105</v>
      </c>
      <c r="C1" s="280" t="s">
        <v>106</v>
      </c>
      <c r="D1" s="280" t="s">
        <v>107</v>
      </c>
      <c r="E1" s="280" t="s">
        <v>108</v>
      </c>
      <c r="F1" s="284" t="s">
        <v>109</v>
      </c>
      <c r="G1" s="284" t="s">
        <v>110</v>
      </c>
      <c r="H1" s="282" t="s">
        <v>111</v>
      </c>
      <c r="I1" s="286"/>
      <c r="J1" s="284" t="s">
        <v>142</v>
      </c>
      <c r="K1" s="282" t="s">
        <v>112</v>
      </c>
      <c r="L1" s="283"/>
      <c r="M1" s="282" t="s">
        <v>113</v>
      </c>
      <c r="N1" s="283"/>
      <c r="O1" s="284" t="s">
        <v>51</v>
      </c>
      <c r="P1" s="282" t="s">
        <v>71</v>
      </c>
      <c r="Q1" s="283"/>
      <c r="R1" s="282" t="s">
        <v>145</v>
      </c>
      <c r="S1" s="283"/>
      <c r="T1" s="282" t="s">
        <v>114</v>
      </c>
      <c r="U1" s="283"/>
      <c r="V1" s="282" t="s">
        <v>115</v>
      </c>
      <c r="W1" s="283"/>
      <c r="X1" s="282" t="s">
        <v>148</v>
      </c>
      <c r="Y1" s="283"/>
      <c r="Z1" s="284" t="s">
        <v>116</v>
      </c>
      <c r="AA1" s="284" t="s">
        <v>53</v>
      </c>
      <c r="AB1" s="284" t="s">
        <v>146</v>
      </c>
      <c r="AC1" s="284" t="s">
        <v>147</v>
      </c>
      <c r="AD1" s="284" t="s">
        <v>141</v>
      </c>
    </row>
    <row r="2" spans="1:31" s="32" customFormat="1" ht="56.25" customHeight="1">
      <c r="A2" s="281"/>
      <c r="B2" s="281"/>
      <c r="C2" s="281"/>
      <c r="D2" s="281"/>
      <c r="E2" s="281"/>
      <c r="F2" s="285"/>
      <c r="G2" s="285"/>
      <c r="H2" s="33" t="s">
        <v>117</v>
      </c>
      <c r="I2" s="164" t="s">
        <v>118</v>
      </c>
      <c r="J2" s="285"/>
      <c r="K2" s="33" t="s">
        <v>117</v>
      </c>
      <c r="L2" s="33" t="s">
        <v>119</v>
      </c>
      <c r="M2" s="33" t="s">
        <v>117</v>
      </c>
      <c r="N2" s="33" t="s">
        <v>119</v>
      </c>
      <c r="O2" s="285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85"/>
      <c r="AA2" s="285"/>
      <c r="AB2" s="285"/>
      <c r="AC2" s="285"/>
      <c r="AD2" s="285"/>
    </row>
    <row r="3" spans="1:31" s="32" customFormat="1" ht="31.5" customHeight="1" thickBot="1">
      <c r="A3" s="290">
        <v>1</v>
      </c>
      <c r="B3" s="47" t="s">
        <v>122</v>
      </c>
      <c r="C3" s="39">
        <f>'Detailed Data'!T11</f>
        <v>36119430</v>
      </c>
      <c r="D3" s="39">
        <f>'Detailed Data'!V11</f>
        <v>35720053</v>
      </c>
      <c r="E3" s="39">
        <f>'Detailed Data'!W11</f>
        <v>37715285</v>
      </c>
      <c r="F3" s="39">
        <f>'Detailed Data'!X11</f>
        <v>36948951</v>
      </c>
      <c r="G3" s="39">
        <f>'Detailed Data'!Z11</f>
        <v>0</v>
      </c>
      <c r="H3" s="39">
        <f>'Detailed Data'!AC11</f>
        <v>36468032</v>
      </c>
      <c r="I3" s="165">
        <f>IF(D3&gt;0,((H3-D3)/D3),0)</f>
        <v>2.094003052011149E-2</v>
      </c>
      <c r="J3" s="37">
        <f>'Detailed Data'!AD11</f>
        <v>1</v>
      </c>
      <c r="K3" s="39">
        <f>'Detailed Data'!CL11</f>
        <v>1705441</v>
      </c>
      <c r="L3" s="36">
        <f>IF(D3&gt;0,((K3)/D3),0)</f>
        <v>4.7744638004876418E-2</v>
      </c>
      <c r="M3" s="39">
        <f>'Detailed Data'!AG11</f>
        <v>1595855</v>
      </c>
      <c r="N3" s="36">
        <f>IF(C3&gt;0,(M3/C3),0)</f>
        <v>4.4182729350933835E-2</v>
      </c>
      <c r="O3" s="40">
        <f>'Detailed Data'!J11</f>
        <v>2338</v>
      </c>
      <c r="P3" s="40">
        <f>'Detailed Data'!AH11</f>
        <v>262</v>
      </c>
      <c r="Q3" s="41">
        <f>IF(O3&gt;0,(+P3/O3),0)</f>
        <v>0.11206159110350727</v>
      </c>
      <c r="R3" s="40">
        <f>'Detailed Data'!AI11</f>
        <v>111</v>
      </c>
      <c r="S3" s="41">
        <f t="shared" ref="S3:S9" si="0">IF(O3&gt;0,(+R3/O3),0)</f>
        <v>4.7476475620188197E-2</v>
      </c>
      <c r="T3" s="40">
        <f>'Detailed Data'!CJ11</f>
        <v>15</v>
      </c>
      <c r="U3" s="41">
        <f>IF(O3&gt;0,(+T3/O3),0)</f>
        <v>6.4157399486740804E-3</v>
      </c>
      <c r="V3" s="40">
        <f>'Detailed Data'!CK11</f>
        <v>37</v>
      </c>
      <c r="W3" s="41">
        <f>IF(O3&gt;0,(+V3/O3),0)</f>
        <v>1.5825491873396064E-2</v>
      </c>
      <c r="X3" s="40">
        <f t="shared" ref="X3:X29" si="1">O3+T3+V3</f>
        <v>2390</v>
      </c>
      <c r="Y3" s="41">
        <f>IF(O3&gt;0,((X3-O3)/O3),0)</f>
        <v>2.2241231822070145E-2</v>
      </c>
      <c r="Z3" s="40">
        <f>'Detailed Data'!K11</f>
        <v>2768</v>
      </c>
      <c r="AA3" s="40">
        <f>'Detailed Data'!L11</f>
        <v>2888</v>
      </c>
      <c r="AB3" s="40">
        <f t="shared" ref="AB3:AB29" si="2">+AA3-P3-R3</f>
        <v>2515</v>
      </c>
      <c r="AC3" s="169">
        <f>IF(O3&gt;0,((AB3-O3)/O3),0)</f>
        <v>7.5705731394354145E-2</v>
      </c>
      <c r="AD3" s="37">
        <f>'Detailed Data'!M11</f>
        <v>0.7142857142857143</v>
      </c>
    </row>
    <row r="4" spans="1:31" s="32" customFormat="1" ht="31.5" customHeight="1" thickTop="1" thickBot="1">
      <c r="A4" s="275"/>
      <c r="B4" s="181" t="s">
        <v>123</v>
      </c>
      <c r="C4" s="182">
        <f>'Detailed Data'!T20</f>
        <v>16889804</v>
      </c>
      <c r="D4" s="182">
        <f>'Detailed Data'!V20</f>
        <v>16643447</v>
      </c>
      <c r="E4" s="182">
        <f>'Detailed Data'!W20</f>
        <v>17811143</v>
      </c>
      <c r="F4" s="182">
        <f>'Detailed Data'!X20</f>
        <v>17740932</v>
      </c>
      <c r="G4" s="182">
        <f>'Detailed Data'!Z20</f>
        <v>0</v>
      </c>
      <c r="H4" s="182">
        <f>'Detailed Data'!AC20</f>
        <v>17625070</v>
      </c>
      <c r="I4" s="165">
        <f t="shared" ref="I4:I29" si="3">IF(D4&gt;0,((H4-D4)/D4),0)</f>
        <v>5.8979549128254503E-2</v>
      </c>
      <c r="J4" s="37">
        <f>'Detailed Data'!AD20</f>
        <v>0.7142857142857143</v>
      </c>
      <c r="K4" s="180">
        <f>'Detailed Data'!CL20</f>
        <v>910070</v>
      </c>
      <c r="L4" s="184">
        <f t="shared" ref="L4:L29" si="4">IF(D4&gt;0,((K4)/D4),0)</f>
        <v>5.4680379611266823E-2</v>
      </c>
      <c r="M4" s="180">
        <f>'Detailed Data'!AG20</f>
        <v>921338</v>
      </c>
      <c r="N4" s="36">
        <f t="shared" ref="N4:N29" si="5">IF(C4&gt;0,(M4/C4),0)</f>
        <v>5.4549952148645421E-2</v>
      </c>
      <c r="O4" s="178">
        <f>'Detailed Data'!J20</f>
        <v>1310</v>
      </c>
      <c r="P4" s="178">
        <f>'Detailed Data'!AH20</f>
        <v>93</v>
      </c>
      <c r="Q4" s="186">
        <f t="shared" ref="Q4:Q29" si="6">IF(O4&gt;0,(+P4/O4),0)</f>
        <v>7.0992366412213737E-2</v>
      </c>
      <c r="R4" s="178">
        <f>'Detailed Data'!AI20</f>
        <v>85</v>
      </c>
      <c r="S4" s="186">
        <f t="shared" si="0"/>
        <v>6.4885496183206104E-2</v>
      </c>
      <c r="T4" s="178">
        <f>'Detailed Data'!CJ20</f>
        <v>7</v>
      </c>
      <c r="U4" s="188">
        <f t="shared" ref="U4:U29" si="7">IF(O4&gt;0,(+T4/O4),0)</f>
        <v>5.3435114503816794E-3</v>
      </c>
      <c r="V4" s="177">
        <f>'Detailed Data'!CK20</f>
        <v>308</v>
      </c>
      <c r="W4" s="188">
        <f t="shared" ref="W4:W29" si="8">IF(O4&gt;0,(+V4/O4),0)</f>
        <v>0.23511450381679388</v>
      </c>
      <c r="X4" s="177">
        <f t="shared" si="1"/>
        <v>1625</v>
      </c>
      <c r="Y4" s="188">
        <f t="shared" ref="Y4:Y29" si="9">IF(O4&gt;0,((X4-O4)/O4),0)</f>
        <v>0.24045801526717558</v>
      </c>
      <c r="Z4" s="177">
        <f>'Detailed Data'!K20</f>
        <v>1803</v>
      </c>
      <c r="AA4" s="177">
        <f>'Detailed Data'!L20</f>
        <v>1716</v>
      </c>
      <c r="AB4" s="177">
        <f t="shared" si="2"/>
        <v>1538</v>
      </c>
      <c r="AC4" s="189">
        <f t="shared" ref="AC4:AC29" si="10">IF(O4&gt;0,((AB4-O4)/O4),0)</f>
        <v>0.17404580152671756</v>
      </c>
      <c r="AD4" s="190">
        <f>'Detailed Data'!M20</f>
        <v>0.8571428571428571</v>
      </c>
    </row>
    <row r="5" spans="1:31" s="32" customFormat="1" ht="31.5" customHeight="1" thickTop="1" thickBot="1">
      <c r="A5" s="276"/>
      <c r="B5" s="179" t="s">
        <v>124</v>
      </c>
      <c r="C5" s="180">
        <f t="shared" ref="C5:H5" si="11">SUM(C3,C4,)</f>
        <v>53009234</v>
      </c>
      <c r="D5" s="180">
        <f t="shared" si="11"/>
        <v>52363500</v>
      </c>
      <c r="E5" s="180">
        <f t="shared" si="11"/>
        <v>55526428</v>
      </c>
      <c r="F5" s="180">
        <f t="shared" si="11"/>
        <v>54689883</v>
      </c>
      <c r="G5" s="180">
        <f t="shared" si="11"/>
        <v>0</v>
      </c>
      <c r="H5" s="180">
        <f t="shared" si="11"/>
        <v>54093102</v>
      </c>
      <c r="I5" s="165">
        <f t="shared" si="3"/>
        <v>3.3030679767395231E-2</v>
      </c>
      <c r="J5" s="183">
        <f>'Detailed Data'!AD21</f>
        <v>0.8571428571428571</v>
      </c>
      <c r="K5" s="180">
        <f>SUM(K3,K4,)</f>
        <v>2615511</v>
      </c>
      <c r="L5" s="185">
        <f t="shared" si="4"/>
        <v>4.9949124867512677E-2</v>
      </c>
      <c r="M5" s="180">
        <f>SUM(M3,M4,)</f>
        <v>2517193</v>
      </c>
      <c r="N5" s="184">
        <f t="shared" si="5"/>
        <v>4.7485934243079231E-2</v>
      </c>
      <c r="O5" s="178">
        <f>SUM(O3,O4,)</f>
        <v>3648</v>
      </c>
      <c r="P5" s="178">
        <f>SUM(P3,P4,)</f>
        <v>355</v>
      </c>
      <c r="Q5" s="186">
        <f t="shared" si="6"/>
        <v>9.7313596491228074E-2</v>
      </c>
      <c r="R5" s="178">
        <f>SUM(R3,R4,)</f>
        <v>196</v>
      </c>
      <c r="S5" s="186">
        <f t="shared" si="0"/>
        <v>5.3728070175438597E-2</v>
      </c>
      <c r="T5" s="178">
        <f>SUM(T3,T4,)</f>
        <v>22</v>
      </c>
      <c r="U5" s="186">
        <f t="shared" si="7"/>
        <v>6.0307017543859646E-3</v>
      </c>
      <c r="V5" s="178">
        <f>SUM(V3,V4,)</f>
        <v>345</v>
      </c>
      <c r="W5" s="186">
        <f t="shared" si="8"/>
        <v>9.4572368421052627E-2</v>
      </c>
      <c r="X5" s="178">
        <f t="shared" si="1"/>
        <v>4015</v>
      </c>
      <c r="Y5" s="186">
        <f t="shared" si="9"/>
        <v>0.1006030701754386</v>
      </c>
      <c r="Z5" s="178">
        <f>SUM(Z3,Z4,)</f>
        <v>4571</v>
      </c>
      <c r="AA5" s="178">
        <f>SUM(AA3,AA4,)</f>
        <v>4604</v>
      </c>
      <c r="AB5" s="178">
        <f t="shared" si="2"/>
        <v>4053</v>
      </c>
      <c r="AC5" s="187">
        <f t="shared" si="10"/>
        <v>0.11101973684210527</v>
      </c>
      <c r="AD5" s="183">
        <f>'Detailed Data'!M21</f>
        <v>0.7857142857142857</v>
      </c>
      <c r="AE5" s="38"/>
    </row>
    <row r="6" spans="1:31" s="32" customFormat="1" ht="31.5" customHeight="1" thickTop="1" thickBot="1">
      <c r="A6" s="274">
        <v>2</v>
      </c>
      <c r="B6" s="191" t="s">
        <v>122</v>
      </c>
      <c r="C6" s="182">
        <f>'Detailed Data'!T29</f>
        <v>22267120</v>
      </c>
      <c r="D6" s="182">
        <f>'Detailed Data'!V29</f>
        <v>21964483</v>
      </c>
      <c r="E6" s="182">
        <f>'Detailed Data'!W29</f>
        <v>22443263</v>
      </c>
      <c r="F6" s="182">
        <f>'Detailed Data'!X29</f>
        <v>22575676</v>
      </c>
      <c r="G6" s="182">
        <f>'Detailed Data'!Z29</f>
        <v>0</v>
      </c>
      <c r="H6" s="182">
        <f>'Detailed Data'!AC29</f>
        <v>22311491</v>
      </c>
      <c r="I6" s="192">
        <f t="shared" si="3"/>
        <v>1.5798596306591875E-2</v>
      </c>
      <c r="J6" s="190">
        <f>'Detailed Data'!AD29</f>
        <v>1</v>
      </c>
      <c r="K6" s="182">
        <f>'Detailed Data'!CL29</f>
        <v>209159</v>
      </c>
      <c r="L6" s="185">
        <f t="shared" si="4"/>
        <v>9.5226006457789156E-3</v>
      </c>
      <c r="M6" s="182">
        <f>'Detailed Data'!AG29</f>
        <v>176142</v>
      </c>
      <c r="N6" s="185">
        <f t="shared" si="5"/>
        <v>7.9104078120565205E-3</v>
      </c>
      <c r="O6" s="177">
        <f>'Detailed Data'!J29</f>
        <v>945</v>
      </c>
      <c r="P6" s="177">
        <f>'Detailed Data'!AH29</f>
        <v>241</v>
      </c>
      <c r="Q6" s="188">
        <f t="shared" si="6"/>
        <v>0.25502645502645505</v>
      </c>
      <c r="R6" s="177">
        <f>'Detailed Data'!AI29</f>
        <v>84</v>
      </c>
      <c r="S6" s="188">
        <f t="shared" si="0"/>
        <v>8.8888888888888892E-2</v>
      </c>
      <c r="T6" s="177">
        <f>'Detailed Data'!CJ29</f>
        <v>38</v>
      </c>
      <c r="U6" s="188">
        <f t="shared" si="7"/>
        <v>4.0211640211640212E-2</v>
      </c>
      <c r="V6" s="177">
        <f>'Detailed Data'!CK29</f>
        <v>55</v>
      </c>
      <c r="W6" s="188">
        <f t="shared" si="8"/>
        <v>5.8201058201058198E-2</v>
      </c>
      <c r="X6" s="177">
        <f t="shared" si="1"/>
        <v>1038</v>
      </c>
      <c r="Y6" s="188">
        <f t="shared" si="9"/>
        <v>9.841269841269841E-2</v>
      </c>
      <c r="Z6" s="177">
        <f>'Detailed Data'!K29</f>
        <v>1368</v>
      </c>
      <c r="AA6" s="177">
        <f>'Detailed Data'!L29</f>
        <v>1356</v>
      </c>
      <c r="AB6" s="177">
        <f t="shared" si="2"/>
        <v>1031</v>
      </c>
      <c r="AC6" s="189">
        <f t="shared" si="10"/>
        <v>9.1005291005291006E-2</v>
      </c>
      <c r="AD6" s="190">
        <f>'Detailed Data'!M29</f>
        <v>0.83333333333333337</v>
      </c>
      <c r="AE6" s="38"/>
    </row>
    <row r="7" spans="1:31" s="32" customFormat="1" ht="31.5" customHeight="1" thickTop="1" thickBot="1">
      <c r="A7" s="275"/>
      <c r="B7" s="181" t="s">
        <v>123</v>
      </c>
      <c r="C7" s="182">
        <f>'Detailed Data'!T35</f>
        <v>20325221</v>
      </c>
      <c r="D7" s="182">
        <f>'Detailed Data'!V35</f>
        <v>20073863</v>
      </c>
      <c r="E7" s="182">
        <f>'Detailed Data'!W35</f>
        <v>20230829</v>
      </c>
      <c r="F7" s="182">
        <f>'Detailed Data'!X35</f>
        <v>19860500</v>
      </c>
      <c r="G7" s="182">
        <f>'Detailed Data'!Z35</f>
        <v>0</v>
      </c>
      <c r="H7" s="182">
        <f>'Detailed Data'!AC35</f>
        <v>19610043</v>
      </c>
      <c r="I7" s="192">
        <f t="shared" si="3"/>
        <v>-2.3105667304793302E-2</v>
      </c>
      <c r="J7" s="190">
        <f>'Detailed Data'!AD35</f>
        <v>1</v>
      </c>
      <c r="K7" s="182">
        <f>'Detailed Data'!CL35</f>
        <v>71427</v>
      </c>
      <c r="L7" s="185">
        <f t="shared" si="4"/>
        <v>3.5582090004300619E-3</v>
      </c>
      <c r="M7" s="182">
        <f>'Detailed Data'!AG35</f>
        <v>-94392</v>
      </c>
      <c r="N7" s="185">
        <f t="shared" si="5"/>
        <v>-4.6440823447872967E-3</v>
      </c>
      <c r="O7" s="177">
        <f>'Detailed Data'!J35</f>
        <v>1599</v>
      </c>
      <c r="P7" s="177">
        <f>'Detailed Data'!AH35</f>
        <v>149</v>
      </c>
      <c r="Q7" s="188">
        <f t="shared" si="6"/>
        <v>9.3183239524702935E-2</v>
      </c>
      <c r="R7" s="177">
        <f>'Detailed Data'!AI35</f>
        <v>91</v>
      </c>
      <c r="S7" s="188">
        <f t="shared" si="0"/>
        <v>5.6910569105691054E-2</v>
      </c>
      <c r="T7" s="177">
        <f>'Detailed Data'!CJ35</f>
        <v>0</v>
      </c>
      <c r="U7" s="188">
        <f t="shared" si="7"/>
        <v>0</v>
      </c>
      <c r="V7" s="177">
        <f>'Detailed Data'!CK35</f>
        <v>66</v>
      </c>
      <c r="W7" s="188">
        <f t="shared" si="8"/>
        <v>4.1275797373358347E-2</v>
      </c>
      <c r="X7" s="177">
        <f t="shared" si="1"/>
        <v>1665</v>
      </c>
      <c r="Y7" s="188">
        <f t="shared" si="9"/>
        <v>4.1275797373358347E-2</v>
      </c>
      <c r="Z7" s="177">
        <f>'Detailed Data'!K35</f>
        <v>1905</v>
      </c>
      <c r="AA7" s="177">
        <f>'Detailed Data'!L35</f>
        <v>1869</v>
      </c>
      <c r="AB7" s="177">
        <f t="shared" si="2"/>
        <v>1629</v>
      </c>
      <c r="AC7" s="189">
        <f t="shared" si="10"/>
        <v>1.8761726078799251E-2</v>
      </c>
      <c r="AD7" s="190">
        <f>'Detailed Data'!M35</f>
        <v>1</v>
      </c>
      <c r="AE7" s="38"/>
    </row>
    <row r="8" spans="1:31" s="32" customFormat="1" ht="31.5" customHeight="1" thickTop="1" thickBot="1">
      <c r="A8" s="276"/>
      <c r="B8" s="181" t="s">
        <v>124</v>
      </c>
      <c r="C8" s="182">
        <f t="shared" ref="C8:H8" si="12">SUM(C6,C7,)</f>
        <v>42592341</v>
      </c>
      <c r="D8" s="182">
        <f t="shared" si="12"/>
        <v>42038346</v>
      </c>
      <c r="E8" s="182">
        <f t="shared" si="12"/>
        <v>42674092</v>
      </c>
      <c r="F8" s="182">
        <f t="shared" si="12"/>
        <v>42436176</v>
      </c>
      <c r="G8" s="182">
        <f t="shared" si="12"/>
        <v>0</v>
      </c>
      <c r="H8" s="182">
        <f t="shared" si="12"/>
        <v>41921534</v>
      </c>
      <c r="I8" s="192">
        <f t="shared" si="3"/>
        <v>-2.7787011410962742E-3</v>
      </c>
      <c r="J8" s="190">
        <f>'Detailed Data'!AD36</f>
        <v>1</v>
      </c>
      <c r="K8" s="182">
        <f>SUM(K6,K7,)</f>
        <v>280586</v>
      </c>
      <c r="L8" s="185">
        <f t="shared" si="4"/>
        <v>6.6745252061058725E-3</v>
      </c>
      <c r="M8" s="182">
        <f>SUM(M6,M7,)</f>
        <v>81750</v>
      </c>
      <c r="N8" s="185">
        <f t="shared" si="5"/>
        <v>1.9193591636580858E-3</v>
      </c>
      <c r="O8" s="177">
        <f>SUM(O6,O7,)</f>
        <v>2544</v>
      </c>
      <c r="P8" s="177">
        <f>SUM(P6,P7,)</f>
        <v>390</v>
      </c>
      <c r="Q8" s="188">
        <f t="shared" si="6"/>
        <v>0.15330188679245282</v>
      </c>
      <c r="R8" s="177">
        <f>SUM(R6,R7,)</f>
        <v>175</v>
      </c>
      <c r="S8" s="188">
        <f t="shared" si="0"/>
        <v>6.8789308176100628E-2</v>
      </c>
      <c r="T8" s="177">
        <f>SUM(T6,T7,)</f>
        <v>38</v>
      </c>
      <c r="U8" s="188">
        <f t="shared" si="7"/>
        <v>1.4937106918238994E-2</v>
      </c>
      <c r="V8" s="177">
        <f>SUM(V6,V7,)</f>
        <v>121</v>
      </c>
      <c r="W8" s="188">
        <f t="shared" si="8"/>
        <v>4.756289308176101E-2</v>
      </c>
      <c r="X8" s="177">
        <f t="shared" si="1"/>
        <v>2703</v>
      </c>
      <c r="Y8" s="188">
        <f t="shared" si="9"/>
        <v>6.25E-2</v>
      </c>
      <c r="Z8" s="177">
        <f>SUM(Z6,Z7,)</f>
        <v>3273</v>
      </c>
      <c r="AA8" s="177">
        <f>SUM(AA6,AA7,)</f>
        <v>3225</v>
      </c>
      <c r="AB8" s="177">
        <f t="shared" si="2"/>
        <v>2660</v>
      </c>
      <c r="AC8" s="189">
        <f t="shared" si="10"/>
        <v>4.5597484276729557E-2</v>
      </c>
      <c r="AD8" s="190">
        <f>'Detailed Data'!M36</f>
        <v>0.9</v>
      </c>
      <c r="AE8" s="38"/>
    </row>
    <row r="9" spans="1:31" s="32" customFormat="1" ht="31.5" customHeight="1" thickTop="1" thickBot="1">
      <c r="A9" s="274">
        <v>3</v>
      </c>
      <c r="B9" s="191" t="s">
        <v>122</v>
      </c>
      <c r="C9" s="182">
        <f>'Detailed Data'!T51</f>
        <v>30248483</v>
      </c>
      <c r="D9" s="182">
        <f>'Detailed Data'!V51</f>
        <v>29901205</v>
      </c>
      <c r="E9" s="182">
        <f>'Detailed Data'!W51</f>
        <v>30916540</v>
      </c>
      <c r="F9" s="182">
        <f>'Detailed Data'!X51</f>
        <v>30693433</v>
      </c>
      <c r="G9" s="182">
        <f>'Detailed Data'!Z51</f>
        <v>0</v>
      </c>
      <c r="H9" s="182">
        <f>'Detailed Data'!AC51</f>
        <v>30455214</v>
      </c>
      <c r="I9" s="192">
        <f t="shared" si="3"/>
        <v>1.852798240070927E-2</v>
      </c>
      <c r="J9" s="190">
        <f>'Detailed Data'!AD51</f>
        <v>0.92307692307692313</v>
      </c>
      <c r="K9" s="182">
        <f>'Detailed Data'!CL51</f>
        <v>618059</v>
      </c>
      <c r="L9" s="185">
        <f t="shared" si="4"/>
        <v>2.0670036542005582E-2</v>
      </c>
      <c r="M9" s="182">
        <f>'Detailed Data'!AG51</f>
        <v>668057</v>
      </c>
      <c r="N9" s="185">
        <f t="shared" si="5"/>
        <v>2.2085636492911065E-2</v>
      </c>
      <c r="O9" s="177">
        <f>'Detailed Data'!J51</f>
        <v>2698</v>
      </c>
      <c r="P9" s="177">
        <f>'Detailed Data'!AH51</f>
        <v>774</v>
      </c>
      <c r="Q9" s="188">
        <f t="shared" si="6"/>
        <v>0.28687916975537436</v>
      </c>
      <c r="R9" s="177">
        <f>'Detailed Data'!AI51</f>
        <v>209</v>
      </c>
      <c r="S9" s="188">
        <f t="shared" si="0"/>
        <v>7.746478873239436E-2</v>
      </c>
      <c r="T9" s="177">
        <f>'Detailed Data'!CJ51</f>
        <v>75</v>
      </c>
      <c r="U9" s="188">
        <f t="shared" si="7"/>
        <v>2.7798369162342476E-2</v>
      </c>
      <c r="V9" s="177">
        <f>'Detailed Data'!CK51</f>
        <v>99</v>
      </c>
      <c r="W9" s="188">
        <f t="shared" si="8"/>
        <v>3.6693847294292072E-2</v>
      </c>
      <c r="X9" s="177">
        <f t="shared" si="1"/>
        <v>2872</v>
      </c>
      <c r="Y9" s="188">
        <f t="shared" si="9"/>
        <v>6.4492216456634541E-2</v>
      </c>
      <c r="Z9" s="177">
        <f>'Detailed Data'!K51</f>
        <v>3855</v>
      </c>
      <c r="AA9" s="177">
        <f>'Detailed Data'!L51</f>
        <v>3823</v>
      </c>
      <c r="AB9" s="177">
        <f t="shared" si="2"/>
        <v>2840</v>
      </c>
      <c r="AC9" s="189">
        <f t="shared" si="10"/>
        <v>5.2631578947368418E-2</v>
      </c>
      <c r="AD9" s="190">
        <f>'Detailed Data'!M51</f>
        <v>1</v>
      </c>
      <c r="AE9" s="38"/>
    </row>
    <row r="10" spans="1:31" s="32" customFormat="1" ht="31.5" customHeight="1" thickTop="1" thickBot="1">
      <c r="A10" s="275"/>
      <c r="B10" s="181" t="s">
        <v>123</v>
      </c>
      <c r="C10" s="182">
        <f>'Detailed Data'!T56</f>
        <v>4427316</v>
      </c>
      <c r="D10" s="182">
        <f>'Detailed Data'!V56</f>
        <v>4277316</v>
      </c>
      <c r="E10" s="182">
        <f>'Detailed Data'!W56</f>
        <v>4427316</v>
      </c>
      <c r="F10" s="182">
        <f>'Detailed Data'!X56</f>
        <v>4401555</v>
      </c>
      <c r="G10" s="182">
        <f>'Detailed Data'!Z56</f>
        <v>0</v>
      </c>
      <c r="H10" s="182">
        <f>'Detailed Data'!AC56</f>
        <v>4261787</v>
      </c>
      <c r="I10" s="192">
        <f t="shared" si="3"/>
        <v>-3.6305477547134697E-3</v>
      </c>
      <c r="J10" s="190">
        <f>'Detailed Data'!AD56</f>
        <v>1</v>
      </c>
      <c r="K10" s="182">
        <f>'Detailed Data'!CL56</f>
        <v>6531</v>
      </c>
      <c r="L10" s="185">
        <f t="shared" si="4"/>
        <v>1.5268920977547602E-3</v>
      </c>
      <c r="M10" s="182">
        <f>'Detailed Data'!AG56</f>
        <v>0</v>
      </c>
      <c r="N10" s="185">
        <f t="shared" si="5"/>
        <v>0</v>
      </c>
      <c r="O10" s="177">
        <f>'Detailed Data'!J56</f>
        <v>330</v>
      </c>
      <c r="P10" s="177">
        <f>'Detailed Data'!AH56</f>
        <v>38</v>
      </c>
      <c r="Q10" s="188">
        <f t="shared" si="6"/>
        <v>0.11515151515151516</v>
      </c>
      <c r="R10" s="177">
        <f>'Detailed Data'!AI56</f>
        <v>32</v>
      </c>
      <c r="S10" s="188">
        <f t="shared" ref="S10:S29" si="13">IF(O10&gt;0,(+R10/O10),0)</f>
        <v>9.696969696969697E-2</v>
      </c>
      <c r="T10" s="177">
        <f>'Detailed Data'!CJ56</f>
        <v>0</v>
      </c>
      <c r="U10" s="188">
        <f t="shared" si="7"/>
        <v>0</v>
      </c>
      <c r="V10" s="177">
        <f>'Detailed Data'!CK56</f>
        <v>3</v>
      </c>
      <c r="W10" s="188">
        <f t="shared" si="8"/>
        <v>9.0909090909090905E-3</v>
      </c>
      <c r="X10" s="177">
        <f t="shared" si="1"/>
        <v>333</v>
      </c>
      <c r="Y10" s="188">
        <f t="shared" si="9"/>
        <v>9.0909090909090905E-3</v>
      </c>
      <c r="Z10" s="177">
        <f>'Detailed Data'!K56</f>
        <v>403</v>
      </c>
      <c r="AA10" s="177">
        <f>'Detailed Data'!L56</f>
        <v>402</v>
      </c>
      <c r="AB10" s="177">
        <f t="shared" si="2"/>
        <v>332</v>
      </c>
      <c r="AC10" s="189">
        <f t="shared" si="10"/>
        <v>6.0606060606060606E-3</v>
      </c>
      <c r="AD10" s="190">
        <f>'Detailed Data'!M56</f>
        <v>1</v>
      </c>
      <c r="AE10" s="38"/>
    </row>
    <row r="11" spans="1:31" s="32" customFormat="1" ht="31.5" customHeight="1" thickTop="1" thickBot="1">
      <c r="A11" s="276"/>
      <c r="B11" s="181" t="s">
        <v>124</v>
      </c>
      <c r="C11" s="182">
        <f t="shared" ref="C11:H11" si="14">SUM(C9,C10,)</f>
        <v>34675799</v>
      </c>
      <c r="D11" s="182">
        <f t="shared" si="14"/>
        <v>34178521</v>
      </c>
      <c r="E11" s="182">
        <f t="shared" si="14"/>
        <v>35343856</v>
      </c>
      <c r="F11" s="182">
        <f t="shared" si="14"/>
        <v>35094988</v>
      </c>
      <c r="G11" s="182">
        <f t="shared" si="14"/>
        <v>0</v>
      </c>
      <c r="H11" s="182">
        <f t="shared" si="14"/>
        <v>34717001</v>
      </c>
      <c r="I11" s="192">
        <f t="shared" si="3"/>
        <v>1.5754923976962022E-2</v>
      </c>
      <c r="J11" s="190">
        <f>'Detailed Data'!AD57</f>
        <v>0.9375</v>
      </c>
      <c r="K11" s="182">
        <f>SUM(K9,K10,)</f>
        <v>624590</v>
      </c>
      <c r="L11" s="185">
        <f t="shared" si="4"/>
        <v>1.8274342532258785E-2</v>
      </c>
      <c r="M11" s="182">
        <f>SUM(M9,M10,)</f>
        <v>668057</v>
      </c>
      <c r="N11" s="185">
        <f t="shared" si="5"/>
        <v>1.9265799758500159E-2</v>
      </c>
      <c r="O11" s="177">
        <f>SUM(O9,O10,)</f>
        <v>3028</v>
      </c>
      <c r="P11" s="177">
        <f>SUM(P9,P10,)</f>
        <v>812</v>
      </c>
      <c r="Q11" s="188">
        <f t="shared" si="6"/>
        <v>0.26816380449141347</v>
      </c>
      <c r="R11" s="177">
        <f>SUM(R9,R10,)</f>
        <v>241</v>
      </c>
      <c r="S11" s="188">
        <f t="shared" si="13"/>
        <v>7.9590488771466308E-2</v>
      </c>
      <c r="T11" s="177">
        <f>SUM(T9,T10,)</f>
        <v>75</v>
      </c>
      <c r="U11" s="188">
        <f t="shared" si="7"/>
        <v>2.4768824306472918E-2</v>
      </c>
      <c r="V11" s="177">
        <f>SUM(V9,V10,)</f>
        <v>102</v>
      </c>
      <c r="W11" s="188">
        <f t="shared" si="8"/>
        <v>3.3685601056803169E-2</v>
      </c>
      <c r="X11" s="177">
        <f t="shared" si="1"/>
        <v>3205</v>
      </c>
      <c r="Y11" s="188">
        <f t="shared" si="9"/>
        <v>5.8454425363276087E-2</v>
      </c>
      <c r="Z11" s="177">
        <f>SUM(Z9,Z10,)</f>
        <v>4258</v>
      </c>
      <c r="AA11" s="177">
        <f>SUM(AA9,AA10,)</f>
        <v>4225</v>
      </c>
      <c r="AB11" s="177">
        <f t="shared" si="2"/>
        <v>3172</v>
      </c>
      <c r="AC11" s="189">
        <f t="shared" si="10"/>
        <v>4.7556142668428003E-2</v>
      </c>
      <c r="AD11" s="190">
        <f>'Detailed Data'!M57</f>
        <v>1</v>
      </c>
      <c r="AE11" s="38"/>
    </row>
    <row r="12" spans="1:31" s="32" customFormat="1" ht="31.5" customHeight="1" thickTop="1" thickBot="1">
      <c r="A12" s="274">
        <v>4</v>
      </c>
      <c r="B12" s="191" t="s">
        <v>122</v>
      </c>
      <c r="C12" s="182">
        <f>'Detailed Data'!T65</f>
        <v>7393646</v>
      </c>
      <c r="D12" s="182">
        <f>'Detailed Data'!V65</f>
        <v>7185984</v>
      </c>
      <c r="E12" s="182">
        <f>'Detailed Data'!W65</f>
        <v>9457653</v>
      </c>
      <c r="F12" s="182">
        <f>'Detailed Data'!X65</f>
        <v>9270767</v>
      </c>
      <c r="G12" s="182">
        <f>'Detailed Data'!Z65</f>
        <v>0</v>
      </c>
      <c r="H12" s="182">
        <f>'Detailed Data'!AC65</f>
        <v>9167719</v>
      </c>
      <c r="I12" s="192">
        <f t="shared" si="3"/>
        <v>0.27577781971126014</v>
      </c>
      <c r="J12" s="190">
        <f>'Detailed Data'!AD65</f>
        <v>0.83333333333333337</v>
      </c>
      <c r="K12" s="182">
        <f>'Detailed Data'!CL65</f>
        <v>2128626</v>
      </c>
      <c r="L12" s="185">
        <f t="shared" si="4"/>
        <v>0.29621913992572207</v>
      </c>
      <c r="M12" s="182">
        <f>'Detailed Data'!AG65</f>
        <v>2064007</v>
      </c>
      <c r="N12" s="185">
        <f t="shared" si="5"/>
        <v>0.27915956484797894</v>
      </c>
      <c r="O12" s="177">
        <f>'Detailed Data'!J65</f>
        <v>987</v>
      </c>
      <c r="P12" s="177">
        <f>'Detailed Data'!AH65</f>
        <v>139</v>
      </c>
      <c r="Q12" s="188">
        <f t="shared" si="6"/>
        <v>0.14083080040526849</v>
      </c>
      <c r="R12" s="177">
        <f>'Detailed Data'!AI65</f>
        <v>55</v>
      </c>
      <c r="S12" s="188">
        <f t="shared" si="13"/>
        <v>5.5724417426545089E-2</v>
      </c>
      <c r="T12" s="177">
        <f>'Detailed Data'!CJ65</f>
        <v>14</v>
      </c>
      <c r="U12" s="188">
        <f t="shared" si="7"/>
        <v>1.4184397163120567E-2</v>
      </c>
      <c r="V12" s="177">
        <f>'Detailed Data'!CK65</f>
        <v>333</v>
      </c>
      <c r="W12" s="188">
        <f t="shared" si="8"/>
        <v>0.33738601823708209</v>
      </c>
      <c r="X12" s="177">
        <f t="shared" si="1"/>
        <v>1334</v>
      </c>
      <c r="Y12" s="188">
        <f t="shared" si="9"/>
        <v>0.35157041540020262</v>
      </c>
      <c r="Z12" s="177">
        <f>'Detailed Data'!K65</f>
        <v>1528</v>
      </c>
      <c r="AA12" s="177">
        <f>'Detailed Data'!L65</f>
        <v>1575</v>
      </c>
      <c r="AB12" s="177">
        <f t="shared" si="2"/>
        <v>1381</v>
      </c>
      <c r="AC12" s="189">
        <f t="shared" si="10"/>
        <v>0.39918946301925023</v>
      </c>
      <c r="AD12" s="190">
        <f>'Detailed Data'!M65</f>
        <v>0.66666666666666663</v>
      </c>
      <c r="AE12" s="38"/>
    </row>
    <row r="13" spans="1:31" s="32" customFormat="1" ht="31.5" customHeight="1" thickTop="1" thickBot="1">
      <c r="A13" s="275"/>
      <c r="B13" s="181" t="s">
        <v>123</v>
      </c>
      <c r="C13" s="182">
        <f>'Detailed Data'!T71</f>
        <v>5473740</v>
      </c>
      <c r="D13" s="182">
        <f>'Detailed Data'!V71</f>
        <v>5302340</v>
      </c>
      <c r="E13" s="182">
        <f>'Detailed Data'!W71</f>
        <v>5519070</v>
      </c>
      <c r="F13" s="182">
        <f>'Detailed Data'!X71</f>
        <v>5465928</v>
      </c>
      <c r="G13" s="182">
        <f>'Detailed Data'!Z71</f>
        <v>0</v>
      </c>
      <c r="H13" s="182">
        <f>'Detailed Data'!AC71</f>
        <v>5465689</v>
      </c>
      <c r="I13" s="192">
        <f t="shared" si="3"/>
        <v>3.0806964472289592E-2</v>
      </c>
      <c r="J13" s="190">
        <f>'Detailed Data'!AD71</f>
        <v>1</v>
      </c>
      <c r="K13" s="182">
        <f>'Detailed Data'!CL71</f>
        <v>90569</v>
      </c>
      <c r="L13" s="185">
        <f t="shared" si="4"/>
        <v>1.7080949165839989E-2</v>
      </c>
      <c r="M13" s="182">
        <f>'Detailed Data'!AG71</f>
        <v>45331</v>
      </c>
      <c r="N13" s="185">
        <f t="shared" si="5"/>
        <v>8.2815405919901205E-3</v>
      </c>
      <c r="O13" s="177">
        <f>'Detailed Data'!J71</f>
        <v>1096</v>
      </c>
      <c r="P13" s="177">
        <f>'Detailed Data'!AH71</f>
        <v>78</v>
      </c>
      <c r="Q13" s="188">
        <f t="shared" si="6"/>
        <v>7.1167883211678828E-2</v>
      </c>
      <c r="R13" s="177">
        <f>'Detailed Data'!AI71</f>
        <v>60</v>
      </c>
      <c r="S13" s="188">
        <f t="shared" si="13"/>
        <v>5.4744525547445258E-2</v>
      </c>
      <c r="T13" s="177">
        <f>'Detailed Data'!CJ71</f>
        <v>45</v>
      </c>
      <c r="U13" s="188">
        <f t="shared" si="7"/>
        <v>4.105839416058394E-2</v>
      </c>
      <c r="V13" s="177">
        <f>'Detailed Data'!CK71</f>
        <v>54</v>
      </c>
      <c r="W13" s="188">
        <f t="shared" si="8"/>
        <v>4.9270072992700732E-2</v>
      </c>
      <c r="X13" s="177">
        <f t="shared" si="1"/>
        <v>1195</v>
      </c>
      <c r="Y13" s="188">
        <f t="shared" si="9"/>
        <v>9.0328467153284672E-2</v>
      </c>
      <c r="Z13" s="177">
        <f>'Detailed Data'!K71</f>
        <v>1333</v>
      </c>
      <c r="AA13" s="177">
        <f>'Detailed Data'!L71</f>
        <v>1321</v>
      </c>
      <c r="AB13" s="177">
        <f t="shared" si="2"/>
        <v>1183</v>
      </c>
      <c r="AC13" s="189">
        <f t="shared" si="10"/>
        <v>7.9379562043795621E-2</v>
      </c>
      <c r="AD13" s="190">
        <f>'Detailed Data'!M71</f>
        <v>1</v>
      </c>
      <c r="AE13" s="38"/>
    </row>
    <row r="14" spans="1:31" s="32" customFormat="1" ht="31.5" customHeight="1" thickTop="1" thickBot="1">
      <c r="A14" s="276"/>
      <c r="B14" s="181" t="s">
        <v>124</v>
      </c>
      <c r="C14" s="182">
        <f t="shared" ref="C14:H14" si="15">SUM(C12,C13,)</f>
        <v>12867386</v>
      </c>
      <c r="D14" s="182">
        <f t="shared" si="15"/>
        <v>12488324</v>
      </c>
      <c r="E14" s="182">
        <f t="shared" si="15"/>
        <v>14976723</v>
      </c>
      <c r="F14" s="182">
        <f t="shared" si="15"/>
        <v>14736695</v>
      </c>
      <c r="G14" s="182">
        <f t="shared" si="15"/>
        <v>0</v>
      </c>
      <c r="H14" s="182">
        <f t="shared" si="15"/>
        <v>14633408</v>
      </c>
      <c r="I14" s="192">
        <f t="shared" si="3"/>
        <v>0.17176716427280395</v>
      </c>
      <c r="J14" s="190">
        <f>'Detailed Data'!AD72</f>
        <v>0.9</v>
      </c>
      <c r="K14" s="182">
        <f>SUM(K12,K13,)</f>
        <v>2219195</v>
      </c>
      <c r="L14" s="185">
        <f t="shared" si="4"/>
        <v>0.17770158749885093</v>
      </c>
      <c r="M14" s="182">
        <f>SUM(M12,M13,)</f>
        <v>2109338</v>
      </c>
      <c r="N14" s="185">
        <f t="shared" si="5"/>
        <v>0.16392902179199412</v>
      </c>
      <c r="O14" s="177">
        <f>SUM(O12,O13,)</f>
        <v>2083</v>
      </c>
      <c r="P14" s="177">
        <f>SUM(P12,P13,)</f>
        <v>217</v>
      </c>
      <c r="Q14" s="188">
        <f t="shared" si="6"/>
        <v>0.10417666826692271</v>
      </c>
      <c r="R14" s="177">
        <f>SUM(R12,R13,)</f>
        <v>115</v>
      </c>
      <c r="S14" s="188">
        <f t="shared" si="13"/>
        <v>5.5208833413346134E-2</v>
      </c>
      <c r="T14" s="177">
        <f>SUM(T12,T13,)</f>
        <v>59</v>
      </c>
      <c r="U14" s="188">
        <f t="shared" si="7"/>
        <v>2.8324531925108018E-2</v>
      </c>
      <c r="V14" s="177">
        <f>SUM(V12,V13,)</f>
        <v>387</v>
      </c>
      <c r="W14" s="188">
        <f t="shared" si="8"/>
        <v>0.18578972635621699</v>
      </c>
      <c r="X14" s="177">
        <f t="shared" si="1"/>
        <v>2529</v>
      </c>
      <c r="Y14" s="188">
        <f t="shared" si="9"/>
        <v>0.21411425828132502</v>
      </c>
      <c r="Z14" s="177">
        <f>SUM(Z12,Z13,)</f>
        <v>2861</v>
      </c>
      <c r="AA14" s="177">
        <f>SUM(AA12,AA13,)</f>
        <v>2896</v>
      </c>
      <c r="AB14" s="177">
        <f t="shared" si="2"/>
        <v>2564</v>
      </c>
      <c r="AC14" s="189">
        <f t="shared" si="10"/>
        <v>0.23091694671147384</v>
      </c>
      <c r="AD14" s="190">
        <f>'Detailed Data'!M72</f>
        <v>0.8</v>
      </c>
      <c r="AE14" s="38"/>
    </row>
    <row r="15" spans="1:31" s="32" customFormat="1" ht="31.5" customHeight="1" thickTop="1" thickBot="1">
      <c r="A15" s="274">
        <v>5</v>
      </c>
      <c r="B15" s="191" t="s">
        <v>122</v>
      </c>
      <c r="C15" s="182">
        <f>'Detailed Data'!T83</f>
        <v>62048584</v>
      </c>
      <c r="D15" s="182">
        <f>'Detailed Data'!V83</f>
        <v>61481584</v>
      </c>
      <c r="E15" s="182">
        <f>'Detailed Data'!W83</f>
        <v>64513128</v>
      </c>
      <c r="F15" s="182">
        <f>'Detailed Data'!X83</f>
        <v>64136636</v>
      </c>
      <c r="G15" s="182">
        <f>'Detailed Data'!Z83</f>
        <v>0</v>
      </c>
      <c r="H15" s="182">
        <f>'Detailed Data'!AC83</f>
        <v>63571916</v>
      </c>
      <c r="I15" s="192">
        <f t="shared" si="3"/>
        <v>3.3999319210773753E-2</v>
      </c>
      <c r="J15" s="190">
        <f>'Detailed Data'!AD83</f>
        <v>1</v>
      </c>
      <c r="K15" s="182">
        <f>'Detailed Data'!CL83</f>
        <v>2802065</v>
      </c>
      <c r="L15" s="185">
        <f t="shared" si="4"/>
        <v>4.5575680028022703E-2</v>
      </c>
      <c r="M15" s="182">
        <f>'Detailed Data'!AG83</f>
        <v>2464544</v>
      </c>
      <c r="N15" s="185">
        <f t="shared" si="5"/>
        <v>3.9719584898182364E-2</v>
      </c>
      <c r="O15" s="177">
        <f>'Detailed Data'!J83</f>
        <v>2658</v>
      </c>
      <c r="P15" s="177">
        <f>'Detailed Data'!AH83</f>
        <v>464</v>
      </c>
      <c r="Q15" s="188">
        <f t="shared" si="6"/>
        <v>0.17456734386756961</v>
      </c>
      <c r="R15" s="177">
        <f>'Detailed Data'!AI83</f>
        <v>184</v>
      </c>
      <c r="S15" s="188">
        <f t="shared" si="13"/>
        <v>6.9224981188863804E-2</v>
      </c>
      <c r="T15" s="177">
        <f>'Detailed Data'!CJ83</f>
        <v>0</v>
      </c>
      <c r="U15" s="188">
        <f t="shared" si="7"/>
        <v>0</v>
      </c>
      <c r="V15" s="177">
        <f>'Detailed Data'!CK83</f>
        <v>401</v>
      </c>
      <c r="W15" s="188">
        <f t="shared" si="8"/>
        <v>0.1508653122648608</v>
      </c>
      <c r="X15" s="177">
        <f t="shared" si="1"/>
        <v>3059</v>
      </c>
      <c r="Y15" s="188">
        <f t="shared" si="9"/>
        <v>0.1508653122648608</v>
      </c>
      <c r="Z15" s="177">
        <f>'Detailed Data'!K83</f>
        <v>3735</v>
      </c>
      <c r="AA15" s="177">
        <f>'Detailed Data'!L83</f>
        <v>3943</v>
      </c>
      <c r="AB15" s="177">
        <f t="shared" si="2"/>
        <v>3295</v>
      </c>
      <c r="AC15" s="189">
        <f t="shared" si="10"/>
        <v>0.23965387509405567</v>
      </c>
      <c r="AD15" s="190">
        <f>'Detailed Data'!M83</f>
        <v>0.88888888888888884</v>
      </c>
      <c r="AE15" s="38"/>
    </row>
    <row r="16" spans="1:31" s="32" customFormat="1" ht="31.5" customHeight="1" thickTop="1" thickBot="1">
      <c r="A16" s="275"/>
      <c r="B16" s="181" t="s">
        <v>123</v>
      </c>
      <c r="C16" s="182">
        <f>'Detailed Data'!T88</f>
        <v>4365063</v>
      </c>
      <c r="D16" s="182">
        <f>'Detailed Data'!V88</f>
        <v>4283063</v>
      </c>
      <c r="E16" s="182">
        <f>'Detailed Data'!W88</f>
        <v>4346259</v>
      </c>
      <c r="F16" s="182">
        <f>'Detailed Data'!X88</f>
        <v>4269107</v>
      </c>
      <c r="G16" s="182">
        <f>'Detailed Data'!Z88</f>
        <v>0</v>
      </c>
      <c r="H16" s="182">
        <f>'Detailed Data'!AC88</f>
        <v>733522</v>
      </c>
      <c r="I16" s="192">
        <f t="shared" si="3"/>
        <v>-0.82873891885316653</v>
      </c>
      <c r="J16" s="190">
        <f>'Detailed Data'!AD88</f>
        <v>1</v>
      </c>
      <c r="K16" s="182">
        <f>'Detailed Data'!CL88</f>
        <v>-12805</v>
      </c>
      <c r="L16" s="185">
        <f t="shared" si="4"/>
        <v>-2.9896828508009336E-3</v>
      </c>
      <c r="M16" s="182">
        <f>'Detailed Data'!AG88</f>
        <v>-18805</v>
      </c>
      <c r="N16" s="185">
        <f t="shared" si="5"/>
        <v>-4.3080706968032303E-3</v>
      </c>
      <c r="O16" s="177">
        <f>'Detailed Data'!J88</f>
        <v>585</v>
      </c>
      <c r="P16" s="177">
        <f>'Detailed Data'!AH88</f>
        <v>6</v>
      </c>
      <c r="Q16" s="188">
        <f t="shared" si="6"/>
        <v>1.0256410256410256E-2</v>
      </c>
      <c r="R16" s="177">
        <f>'Detailed Data'!AI88</f>
        <v>25</v>
      </c>
      <c r="S16" s="188">
        <f t="shared" si="13"/>
        <v>4.2735042735042736E-2</v>
      </c>
      <c r="T16" s="177">
        <f>'Detailed Data'!CJ88</f>
        <v>0</v>
      </c>
      <c r="U16" s="188">
        <f t="shared" si="7"/>
        <v>0</v>
      </c>
      <c r="V16" s="177">
        <f>'Detailed Data'!CK88</f>
        <v>15</v>
      </c>
      <c r="W16" s="188">
        <f t="shared" si="8"/>
        <v>2.564102564102564E-2</v>
      </c>
      <c r="X16" s="177">
        <f t="shared" si="1"/>
        <v>600</v>
      </c>
      <c r="Y16" s="188">
        <f t="shared" si="9"/>
        <v>2.564102564102564E-2</v>
      </c>
      <c r="Z16" s="177">
        <f>'Detailed Data'!K88</f>
        <v>631</v>
      </c>
      <c r="AA16" s="177">
        <f>'Detailed Data'!L88</f>
        <v>626</v>
      </c>
      <c r="AB16" s="177">
        <f t="shared" si="2"/>
        <v>595</v>
      </c>
      <c r="AC16" s="189">
        <f t="shared" si="10"/>
        <v>1.7094017094017096E-2</v>
      </c>
      <c r="AD16" s="190">
        <f>'Detailed Data'!M88</f>
        <v>1</v>
      </c>
      <c r="AE16" s="38"/>
    </row>
    <row r="17" spans="1:31" s="32" customFormat="1" ht="31.5" customHeight="1" thickTop="1" thickBot="1">
      <c r="A17" s="276"/>
      <c r="B17" s="181" t="s">
        <v>124</v>
      </c>
      <c r="C17" s="182">
        <f t="shared" ref="C17:H17" si="16">SUM(C15,C16,)</f>
        <v>66413647</v>
      </c>
      <c r="D17" s="182">
        <f t="shared" si="16"/>
        <v>65764647</v>
      </c>
      <c r="E17" s="182">
        <f t="shared" si="16"/>
        <v>68859387</v>
      </c>
      <c r="F17" s="182">
        <f t="shared" si="16"/>
        <v>68405743</v>
      </c>
      <c r="G17" s="182">
        <f t="shared" si="16"/>
        <v>0</v>
      </c>
      <c r="H17" s="182">
        <f t="shared" si="16"/>
        <v>64305438</v>
      </c>
      <c r="I17" s="192">
        <f t="shared" si="3"/>
        <v>-2.2188349919980564E-2</v>
      </c>
      <c r="J17" s="190">
        <f>'Detailed Data'!AD89</f>
        <v>1</v>
      </c>
      <c r="K17" s="182">
        <f>SUM(K15,K16,)</f>
        <v>2789260</v>
      </c>
      <c r="L17" s="185">
        <f t="shared" si="4"/>
        <v>4.2412757115536562E-2</v>
      </c>
      <c r="M17" s="182">
        <f>SUM(M15,M16,)</f>
        <v>2445739</v>
      </c>
      <c r="N17" s="185">
        <f t="shared" si="5"/>
        <v>3.6825849964240029E-2</v>
      </c>
      <c r="O17" s="177">
        <f>SUM(O15,O16,)</f>
        <v>3243</v>
      </c>
      <c r="P17" s="177">
        <f>SUM(P15,P16,)</f>
        <v>470</v>
      </c>
      <c r="Q17" s="188">
        <f t="shared" si="6"/>
        <v>0.14492753623188406</v>
      </c>
      <c r="R17" s="177">
        <f>SUM(R15,R16,)</f>
        <v>209</v>
      </c>
      <c r="S17" s="188">
        <f t="shared" si="13"/>
        <v>6.444650015417823E-2</v>
      </c>
      <c r="T17" s="177">
        <f>SUM(T15,T16,)</f>
        <v>0</v>
      </c>
      <c r="U17" s="188">
        <f t="shared" si="7"/>
        <v>0</v>
      </c>
      <c r="V17" s="177">
        <f>SUM(V15,V16,)</f>
        <v>416</v>
      </c>
      <c r="W17" s="188">
        <f t="shared" si="8"/>
        <v>0.12827628738822078</v>
      </c>
      <c r="X17" s="177">
        <f t="shared" si="1"/>
        <v>3659</v>
      </c>
      <c r="Y17" s="188">
        <f t="shared" si="9"/>
        <v>0.12827628738822078</v>
      </c>
      <c r="Z17" s="177">
        <f>SUM(Z15,Z16,)</f>
        <v>4366</v>
      </c>
      <c r="AA17" s="177">
        <f>SUM(AA15,AA16,)</f>
        <v>4569</v>
      </c>
      <c r="AB17" s="177">
        <f t="shared" si="2"/>
        <v>3890</v>
      </c>
      <c r="AC17" s="189">
        <f t="shared" si="10"/>
        <v>0.19950662966389146</v>
      </c>
      <c r="AD17" s="190">
        <f>'Detailed Data'!M89</f>
        <v>0.91666666666666663</v>
      </c>
      <c r="AE17" s="38"/>
    </row>
    <row r="18" spans="1:31" s="32" customFormat="1" ht="31.5" customHeight="1" thickTop="1" thickBot="1">
      <c r="A18" s="274">
        <v>6</v>
      </c>
      <c r="B18" s="191" t="s">
        <v>122</v>
      </c>
      <c r="C18" s="182">
        <f>'Detailed Data'!T100</f>
        <v>35574479</v>
      </c>
      <c r="D18" s="182">
        <f>'Detailed Data'!V100</f>
        <v>34996847</v>
      </c>
      <c r="E18" s="182">
        <f>'Detailed Data'!W100</f>
        <v>36318119</v>
      </c>
      <c r="F18" s="182">
        <f>'Detailed Data'!X100</f>
        <v>37702028</v>
      </c>
      <c r="G18" s="182">
        <f>'Detailed Data'!Z100</f>
        <v>0</v>
      </c>
      <c r="H18" s="182">
        <f>'Detailed Data'!AC100</f>
        <v>37604540</v>
      </c>
      <c r="I18" s="192">
        <f t="shared" si="3"/>
        <v>7.4512226772886145E-2</v>
      </c>
      <c r="J18" s="190">
        <f>'Detailed Data'!AD100</f>
        <v>0.77777777777777779</v>
      </c>
      <c r="K18" s="182">
        <f>'Detailed Data'!CL100</f>
        <v>1000396</v>
      </c>
      <c r="L18" s="185">
        <f t="shared" si="4"/>
        <v>2.8585317985931703E-2</v>
      </c>
      <c r="M18" s="182">
        <f>'Detailed Data'!AG100</f>
        <v>743640</v>
      </c>
      <c r="N18" s="185">
        <f t="shared" si="5"/>
        <v>2.0903749567210809E-2</v>
      </c>
      <c r="O18" s="177">
        <f>'Detailed Data'!J100</f>
        <v>2440</v>
      </c>
      <c r="P18" s="177">
        <f>'Detailed Data'!AH100</f>
        <v>696</v>
      </c>
      <c r="Q18" s="188">
        <f t="shared" si="6"/>
        <v>0.28524590163934427</v>
      </c>
      <c r="R18" s="177">
        <f>'Detailed Data'!AI100</f>
        <v>185</v>
      </c>
      <c r="S18" s="188">
        <f t="shared" si="13"/>
        <v>7.5819672131147542E-2</v>
      </c>
      <c r="T18" s="177">
        <f>'Detailed Data'!CJ100</f>
        <v>116</v>
      </c>
      <c r="U18" s="188">
        <f t="shared" si="7"/>
        <v>4.7540983606557376E-2</v>
      </c>
      <c r="V18" s="177">
        <f>'Detailed Data'!CK100</f>
        <v>166</v>
      </c>
      <c r="W18" s="188">
        <f t="shared" si="8"/>
        <v>6.8032786885245902E-2</v>
      </c>
      <c r="X18" s="177">
        <f t="shared" si="1"/>
        <v>2722</v>
      </c>
      <c r="Y18" s="188">
        <f t="shared" si="9"/>
        <v>0.11557377049180328</v>
      </c>
      <c r="Z18" s="177">
        <f>'Detailed Data'!K100</f>
        <v>3603</v>
      </c>
      <c r="AA18" s="177">
        <f>'Detailed Data'!L100</f>
        <v>3561</v>
      </c>
      <c r="AB18" s="177">
        <f t="shared" si="2"/>
        <v>2680</v>
      </c>
      <c r="AC18" s="189">
        <f t="shared" si="10"/>
        <v>9.8360655737704916E-2</v>
      </c>
      <c r="AD18" s="190">
        <f>'Detailed Data'!M100</f>
        <v>1</v>
      </c>
      <c r="AE18" s="38"/>
    </row>
    <row r="19" spans="1:31" s="32" customFormat="1" ht="31.5" customHeight="1" thickTop="1" thickBot="1">
      <c r="A19" s="275"/>
      <c r="B19" s="181" t="s">
        <v>123</v>
      </c>
      <c r="C19" s="182">
        <f>'Detailed Data'!T112</f>
        <v>11899358</v>
      </c>
      <c r="D19" s="182">
        <f>'Detailed Data'!V112</f>
        <v>11490883</v>
      </c>
      <c r="E19" s="182">
        <f>'Detailed Data'!W112</f>
        <v>11899358</v>
      </c>
      <c r="F19" s="182">
        <f>'Detailed Data'!X112</f>
        <v>11215508</v>
      </c>
      <c r="G19" s="182">
        <f>'Detailed Data'!Z112</f>
        <v>0</v>
      </c>
      <c r="H19" s="182">
        <f>'Detailed Data'!AC112</f>
        <v>10677722</v>
      </c>
      <c r="I19" s="192">
        <f t="shared" si="3"/>
        <v>-7.0765754033001643E-2</v>
      </c>
      <c r="J19" s="190">
        <f>'Detailed Data'!AD112</f>
        <v>1</v>
      </c>
      <c r="K19" s="182">
        <f>'Detailed Data'!CL112</f>
        <v>30080</v>
      </c>
      <c r="L19" s="185">
        <f t="shared" si="4"/>
        <v>2.6177274627197929E-3</v>
      </c>
      <c r="M19" s="182">
        <f>'Detailed Data'!AG112</f>
        <v>0</v>
      </c>
      <c r="N19" s="185">
        <f t="shared" si="5"/>
        <v>0</v>
      </c>
      <c r="O19" s="177">
        <f>'Detailed Data'!J112</f>
        <v>1995</v>
      </c>
      <c r="P19" s="177">
        <f>'Detailed Data'!AH112</f>
        <v>352</v>
      </c>
      <c r="Q19" s="188">
        <f t="shared" si="6"/>
        <v>0.17644110275689223</v>
      </c>
      <c r="R19" s="177">
        <f>'Detailed Data'!AI112</f>
        <v>117</v>
      </c>
      <c r="S19" s="188">
        <f t="shared" si="13"/>
        <v>5.8646616541353384E-2</v>
      </c>
      <c r="T19" s="177">
        <f>'Detailed Data'!CJ112</f>
        <v>76</v>
      </c>
      <c r="U19" s="188">
        <f t="shared" si="7"/>
        <v>3.8095238095238099E-2</v>
      </c>
      <c r="V19" s="177">
        <f>'Detailed Data'!CK112</f>
        <v>8</v>
      </c>
      <c r="W19" s="188">
        <f t="shared" si="8"/>
        <v>4.0100250626566416E-3</v>
      </c>
      <c r="X19" s="177">
        <f t="shared" si="1"/>
        <v>2079</v>
      </c>
      <c r="Y19" s="188">
        <f t="shared" si="9"/>
        <v>4.2105263157894736E-2</v>
      </c>
      <c r="Z19" s="177">
        <f>'Detailed Data'!K112</f>
        <v>2548</v>
      </c>
      <c r="AA19" s="177">
        <f>'Detailed Data'!L112</f>
        <v>2498</v>
      </c>
      <c r="AB19" s="177">
        <f t="shared" si="2"/>
        <v>2029</v>
      </c>
      <c r="AC19" s="189">
        <f t="shared" si="10"/>
        <v>1.7042606516290727E-2</v>
      </c>
      <c r="AD19" s="190">
        <f>'Detailed Data'!M112</f>
        <v>1</v>
      </c>
      <c r="AE19" s="38"/>
    </row>
    <row r="20" spans="1:31" s="32" customFormat="1" ht="31.5" customHeight="1" thickTop="1" thickBot="1">
      <c r="A20" s="276"/>
      <c r="B20" s="181" t="s">
        <v>124</v>
      </c>
      <c r="C20" s="182">
        <f t="shared" ref="C20:H20" si="17">SUM(C18,C19,)</f>
        <v>47473837</v>
      </c>
      <c r="D20" s="182">
        <f t="shared" si="17"/>
        <v>46487730</v>
      </c>
      <c r="E20" s="182">
        <f t="shared" si="17"/>
        <v>48217477</v>
      </c>
      <c r="F20" s="182">
        <f t="shared" si="17"/>
        <v>48917536</v>
      </c>
      <c r="G20" s="182">
        <f t="shared" si="17"/>
        <v>0</v>
      </c>
      <c r="H20" s="182">
        <f t="shared" si="17"/>
        <v>48282262</v>
      </c>
      <c r="I20" s="192">
        <f t="shared" si="3"/>
        <v>3.8602272040385709E-2</v>
      </c>
      <c r="J20" s="190">
        <f>'Detailed Data'!AD113</f>
        <v>0.89473684210526316</v>
      </c>
      <c r="K20" s="182">
        <f>SUM(K18,K19,)</f>
        <v>1030476</v>
      </c>
      <c r="L20" s="185">
        <f t="shared" si="4"/>
        <v>2.2166623321895906E-2</v>
      </c>
      <c r="M20" s="182">
        <f>SUM(M18,M19,)</f>
        <v>743640</v>
      </c>
      <c r="N20" s="185">
        <f t="shared" si="5"/>
        <v>1.5664206792469715E-2</v>
      </c>
      <c r="O20" s="177">
        <f>SUM(O18,O19,)</f>
        <v>4435</v>
      </c>
      <c r="P20" s="177">
        <f>SUM(P18,P19,)</f>
        <v>1048</v>
      </c>
      <c r="Q20" s="188">
        <f t="shared" si="6"/>
        <v>0.2363021420518602</v>
      </c>
      <c r="R20" s="177">
        <f>SUM(R18,R19,)</f>
        <v>302</v>
      </c>
      <c r="S20" s="188">
        <f t="shared" si="13"/>
        <v>6.8094701240135294E-2</v>
      </c>
      <c r="T20" s="177">
        <f>SUM(T18,T19,)</f>
        <v>192</v>
      </c>
      <c r="U20" s="188">
        <f t="shared" si="7"/>
        <v>4.3291995490417137E-2</v>
      </c>
      <c r="V20" s="177">
        <f>SUM(V18,V19,)</f>
        <v>174</v>
      </c>
      <c r="W20" s="188">
        <f t="shared" si="8"/>
        <v>3.9233370913190527E-2</v>
      </c>
      <c r="X20" s="177">
        <f t="shared" si="1"/>
        <v>4801</v>
      </c>
      <c r="Y20" s="188">
        <f t="shared" si="9"/>
        <v>8.2525366403607664E-2</v>
      </c>
      <c r="Z20" s="177">
        <f>SUM(Z18,Z19,)</f>
        <v>6151</v>
      </c>
      <c r="AA20" s="177">
        <f>SUM(AA18,AA19,)</f>
        <v>6059</v>
      </c>
      <c r="AB20" s="177">
        <f t="shared" si="2"/>
        <v>4709</v>
      </c>
      <c r="AC20" s="189">
        <f t="shared" si="10"/>
        <v>6.1781285231116125E-2</v>
      </c>
      <c r="AD20" s="190">
        <f>'Detailed Data'!M113</f>
        <v>1</v>
      </c>
      <c r="AE20" s="38"/>
    </row>
    <row r="21" spans="1:31" s="32" customFormat="1" ht="31.5" customHeight="1" thickTop="1" thickBot="1">
      <c r="A21" s="274">
        <v>7</v>
      </c>
      <c r="B21" s="191" t="s">
        <v>122</v>
      </c>
      <c r="C21" s="182">
        <f>'Detailed Data'!T119</f>
        <v>27989382</v>
      </c>
      <c r="D21" s="182">
        <f>'Detailed Data'!V119</f>
        <v>27714382</v>
      </c>
      <c r="E21" s="182">
        <f>'Detailed Data'!W119</f>
        <v>28648921</v>
      </c>
      <c r="F21" s="182">
        <f>'Detailed Data'!X119</f>
        <v>28444448</v>
      </c>
      <c r="G21" s="182">
        <f>'Detailed Data'!Z119</f>
        <v>0</v>
      </c>
      <c r="H21" s="182">
        <f>'Detailed Data'!AC119</f>
        <v>28362267</v>
      </c>
      <c r="I21" s="192">
        <f t="shared" si="3"/>
        <v>2.3377212596694379E-2</v>
      </c>
      <c r="J21" s="190">
        <f>'Detailed Data'!AD119</f>
        <v>1</v>
      </c>
      <c r="K21" s="182">
        <f>'Detailed Data'!CL119</f>
        <v>710818</v>
      </c>
      <c r="L21" s="185">
        <f t="shared" si="4"/>
        <v>2.564798305803824E-2</v>
      </c>
      <c r="M21" s="182">
        <f>'Detailed Data'!AG119</f>
        <v>659540</v>
      </c>
      <c r="N21" s="185">
        <f t="shared" si="5"/>
        <v>2.3563935781075837E-2</v>
      </c>
      <c r="O21" s="177">
        <f>'Detailed Data'!J119</f>
        <v>1090</v>
      </c>
      <c r="P21" s="177">
        <f>'Detailed Data'!AH119</f>
        <v>205</v>
      </c>
      <c r="Q21" s="188">
        <f t="shared" si="6"/>
        <v>0.18807339449541285</v>
      </c>
      <c r="R21" s="177">
        <f>'Detailed Data'!AI119</f>
        <v>78</v>
      </c>
      <c r="S21" s="188">
        <f t="shared" si="13"/>
        <v>7.155963302752294E-2</v>
      </c>
      <c r="T21" s="177">
        <f>'Detailed Data'!CJ119</f>
        <v>0</v>
      </c>
      <c r="U21" s="188">
        <f t="shared" si="7"/>
        <v>0</v>
      </c>
      <c r="V21" s="177">
        <f>'Detailed Data'!CK119</f>
        <v>20</v>
      </c>
      <c r="W21" s="188">
        <f t="shared" si="8"/>
        <v>1.834862385321101E-2</v>
      </c>
      <c r="X21" s="177">
        <f t="shared" si="1"/>
        <v>1110</v>
      </c>
      <c r="Y21" s="188">
        <f t="shared" si="9"/>
        <v>1.834862385321101E-2</v>
      </c>
      <c r="Z21" s="177">
        <f>'Detailed Data'!K119</f>
        <v>1393</v>
      </c>
      <c r="AA21" s="177">
        <f>'Detailed Data'!L119</f>
        <v>1390</v>
      </c>
      <c r="AB21" s="177">
        <f t="shared" si="2"/>
        <v>1107</v>
      </c>
      <c r="AC21" s="189">
        <f t="shared" si="10"/>
        <v>1.5596330275229359E-2</v>
      </c>
      <c r="AD21" s="190">
        <f>'Detailed Data'!M119</f>
        <v>1</v>
      </c>
    </row>
    <row r="22" spans="1:31" s="32" customFormat="1" ht="31.5" customHeight="1" thickTop="1" thickBot="1">
      <c r="A22" s="275"/>
      <c r="B22" s="181" t="s">
        <v>123</v>
      </c>
      <c r="C22" s="182">
        <f>'Detailed Data'!T122</f>
        <v>2030000</v>
      </c>
      <c r="D22" s="182">
        <f>'Detailed Data'!V122</f>
        <v>1980000</v>
      </c>
      <c r="E22" s="182">
        <f>'Detailed Data'!W122</f>
        <v>2030000</v>
      </c>
      <c r="F22" s="182">
        <f>'Detailed Data'!X122</f>
        <v>1980915</v>
      </c>
      <c r="G22" s="182">
        <f>'Detailed Data'!Z122</f>
        <v>0</v>
      </c>
      <c r="H22" s="182">
        <f>'Detailed Data'!AC122</f>
        <v>1934577</v>
      </c>
      <c r="I22" s="192">
        <f t="shared" si="3"/>
        <v>-2.2940909090909092E-2</v>
      </c>
      <c r="J22" s="190">
        <f>'Detailed Data'!AD122</f>
        <v>2</v>
      </c>
      <c r="K22" s="182">
        <f>'Detailed Data'!CL122</f>
        <v>9760</v>
      </c>
      <c r="L22" s="185">
        <f t="shared" si="4"/>
        <v>4.9292929292929291E-3</v>
      </c>
      <c r="M22" s="182">
        <f>'Detailed Data'!AG122</f>
        <v>0</v>
      </c>
      <c r="N22" s="185">
        <f t="shared" si="5"/>
        <v>0</v>
      </c>
      <c r="O22" s="177">
        <f>'Detailed Data'!J122</f>
        <v>150</v>
      </c>
      <c r="P22" s="177">
        <f>'Detailed Data'!AH122</f>
        <v>26</v>
      </c>
      <c r="Q22" s="188">
        <f t="shared" si="6"/>
        <v>0.17333333333333334</v>
      </c>
      <c r="R22" s="177">
        <f>'Detailed Data'!AI122</f>
        <v>7</v>
      </c>
      <c r="S22" s="188">
        <f t="shared" si="13"/>
        <v>4.6666666666666669E-2</v>
      </c>
      <c r="T22" s="177">
        <f>'Detailed Data'!CJ122</f>
        <v>0</v>
      </c>
      <c r="U22" s="188">
        <f t="shared" si="7"/>
        <v>0</v>
      </c>
      <c r="V22" s="177">
        <f>'Detailed Data'!CK122</f>
        <v>0</v>
      </c>
      <c r="W22" s="188">
        <f t="shared" si="8"/>
        <v>0</v>
      </c>
      <c r="X22" s="177">
        <f t="shared" si="1"/>
        <v>150</v>
      </c>
      <c r="Y22" s="188">
        <f t="shared" si="9"/>
        <v>0</v>
      </c>
      <c r="Z22" s="177">
        <f>'Detailed Data'!K122</f>
        <v>183</v>
      </c>
      <c r="AA22" s="177">
        <f>'Detailed Data'!L122</f>
        <v>183</v>
      </c>
      <c r="AB22" s="177">
        <f t="shared" si="2"/>
        <v>150</v>
      </c>
      <c r="AC22" s="189">
        <f t="shared" si="10"/>
        <v>0</v>
      </c>
      <c r="AD22" s="190">
        <f>'Detailed Data'!M122</f>
        <v>1</v>
      </c>
    </row>
    <row r="23" spans="1:31" s="32" customFormat="1" ht="31.5" customHeight="1" thickTop="1" thickBot="1">
      <c r="A23" s="276"/>
      <c r="B23" s="181" t="s">
        <v>124</v>
      </c>
      <c r="C23" s="182">
        <f t="shared" ref="C23:H23" si="18">SUM(C21,C22,)</f>
        <v>30019382</v>
      </c>
      <c r="D23" s="182">
        <f t="shared" si="18"/>
        <v>29694382</v>
      </c>
      <c r="E23" s="182">
        <f t="shared" si="18"/>
        <v>30678921</v>
      </c>
      <c r="F23" s="182">
        <f t="shared" si="18"/>
        <v>30425363</v>
      </c>
      <c r="G23" s="182">
        <f t="shared" si="18"/>
        <v>0</v>
      </c>
      <c r="H23" s="182">
        <f t="shared" si="18"/>
        <v>30296844</v>
      </c>
      <c r="I23" s="192">
        <f t="shared" si="3"/>
        <v>2.02887536100263E-2</v>
      </c>
      <c r="J23" s="190">
        <f>'Detailed Data'!AD123</f>
        <v>1.2</v>
      </c>
      <c r="K23" s="182">
        <f>SUM(K21,K22,)</f>
        <v>720578</v>
      </c>
      <c r="L23" s="185">
        <f t="shared" si="4"/>
        <v>2.4266475725947083E-2</v>
      </c>
      <c r="M23" s="182">
        <f>SUM(M21,M22,)</f>
        <v>659540</v>
      </c>
      <c r="N23" s="185">
        <f t="shared" si="5"/>
        <v>2.1970472276877651E-2</v>
      </c>
      <c r="O23" s="177">
        <f>SUM(O21,O22,)</f>
        <v>1240</v>
      </c>
      <c r="P23" s="177">
        <f>SUM(P21,P22,)</f>
        <v>231</v>
      </c>
      <c r="Q23" s="188">
        <f t="shared" si="6"/>
        <v>0.18629032258064515</v>
      </c>
      <c r="R23" s="177">
        <f>SUM(R21,R22,)</f>
        <v>85</v>
      </c>
      <c r="S23" s="188">
        <f t="shared" si="13"/>
        <v>6.8548387096774188E-2</v>
      </c>
      <c r="T23" s="177">
        <f>SUM(T21,T22,)</f>
        <v>0</v>
      </c>
      <c r="U23" s="188">
        <f t="shared" si="7"/>
        <v>0</v>
      </c>
      <c r="V23" s="177">
        <f>SUM(V21,V22,)</f>
        <v>20</v>
      </c>
      <c r="W23" s="188">
        <f t="shared" si="8"/>
        <v>1.6129032258064516E-2</v>
      </c>
      <c r="X23" s="177">
        <f t="shared" si="1"/>
        <v>1260</v>
      </c>
      <c r="Y23" s="188">
        <f t="shared" si="9"/>
        <v>1.6129032258064516E-2</v>
      </c>
      <c r="Z23" s="177">
        <f>SUM(Z21,Z22,)</f>
        <v>1576</v>
      </c>
      <c r="AA23" s="177">
        <f>SUM(AA21,AA22,)</f>
        <v>1573</v>
      </c>
      <c r="AB23" s="177">
        <f t="shared" si="2"/>
        <v>1257</v>
      </c>
      <c r="AC23" s="189">
        <f t="shared" si="10"/>
        <v>1.3709677419354839E-2</v>
      </c>
      <c r="AD23" s="190">
        <f>'Detailed Data'!M123</f>
        <v>1</v>
      </c>
    </row>
    <row r="24" spans="1:31" s="32" customFormat="1" ht="31.5" customHeight="1" thickTop="1" thickBot="1">
      <c r="A24" s="274">
        <v>8</v>
      </c>
      <c r="B24" s="191" t="s">
        <v>122</v>
      </c>
      <c r="C24" s="182">
        <f>'Detailed Data'!T125</f>
        <v>0</v>
      </c>
      <c r="D24" s="182">
        <f>'Detailed Data'!V125</f>
        <v>0</v>
      </c>
      <c r="E24" s="182">
        <f>'Detailed Data'!W125</f>
        <v>0</v>
      </c>
      <c r="F24" s="182">
        <f>'Detailed Data'!X125</f>
        <v>0</v>
      </c>
      <c r="G24" s="182">
        <f>'Detailed Data'!Z125</f>
        <v>0</v>
      </c>
      <c r="H24" s="182">
        <f>'Detailed Data'!AC125</f>
        <v>0</v>
      </c>
      <c r="I24" s="192">
        <f t="shared" si="3"/>
        <v>0</v>
      </c>
      <c r="J24" s="190">
        <f>'Detailed Data'!AD125</f>
        <v>0</v>
      </c>
      <c r="K24" s="182">
        <f>'Detailed Data'!CL125</f>
        <v>0</v>
      </c>
      <c r="L24" s="185">
        <f t="shared" si="4"/>
        <v>0</v>
      </c>
      <c r="M24" s="182">
        <f>'Detailed Data'!AG125</f>
        <v>0</v>
      </c>
      <c r="N24" s="185">
        <f t="shared" si="5"/>
        <v>0</v>
      </c>
      <c r="O24" s="177">
        <f>'Detailed Data'!J125</f>
        <v>0</v>
      </c>
      <c r="P24" s="177">
        <f>'Detailed Data'!AH125</f>
        <v>0</v>
      </c>
      <c r="Q24" s="188">
        <f t="shared" si="6"/>
        <v>0</v>
      </c>
      <c r="R24" s="177">
        <f>'Detailed Data'!AI125</f>
        <v>0</v>
      </c>
      <c r="S24" s="188">
        <f t="shared" si="13"/>
        <v>0</v>
      </c>
      <c r="T24" s="177">
        <f>'Detailed Data'!CJ125</f>
        <v>0</v>
      </c>
      <c r="U24" s="188">
        <f t="shared" si="7"/>
        <v>0</v>
      </c>
      <c r="V24" s="177">
        <f>'Detailed Data'!CK125</f>
        <v>0</v>
      </c>
      <c r="W24" s="188">
        <f t="shared" si="8"/>
        <v>0</v>
      </c>
      <c r="X24" s="177">
        <f t="shared" si="1"/>
        <v>0</v>
      </c>
      <c r="Y24" s="188">
        <f t="shared" si="9"/>
        <v>0</v>
      </c>
      <c r="Z24" s="177">
        <f>'Detailed Data'!K125</f>
        <v>0</v>
      </c>
      <c r="AA24" s="177">
        <f>'Detailed Data'!L125</f>
        <v>0</v>
      </c>
      <c r="AB24" s="177">
        <f t="shared" si="2"/>
        <v>0</v>
      </c>
      <c r="AC24" s="189">
        <f t="shared" si="10"/>
        <v>0</v>
      </c>
      <c r="AD24" s="190">
        <f>'Detailed Data'!M125</f>
        <v>0</v>
      </c>
    </row>
    <row r="25" spans="1:31" s="32" customFormat="1" ht="31.5" customHeight="1" thickTop="1" thickBot="1">
      <c r="A25" s="275"/>
      <c r="B25" s="181" t="s">
        <v>123</v>
      </c>
      <c r="C25" s="182">
        <f>'Detailed Data'!T132</f>
        <v>52161110</v>
      </c>
      <c r="D25" s="182">
        <f>'Detailed Data'!V132</f>
        <v>51627909</v>
      </c>
      <c r="E25" s="182">
        <f>'Detailed Data'!W132</f>
        <v>52848306</v>
      </c>
      <c r="F25" s="182">
        <f>'Detailed Data'!X132</f>
        <v>52388485</v>
      </c>
      <c r="G25" s="182">
        <f>'Detailed Data'!Z132</f>
        <v>0</v>
      </c>
      <c r="H25" s="182">
        <f>'Detailed Data'!AC132</f>
        <v>52049359</v>
      </c>
      <c r="I25" s="192">
        <f t="shared" si="3"/>
        <v>8.1632204008107324E-3</v>
      </c>
      <c r="J25" s="190">
        <f>'Detailed Data'!AD132</f>
        <v>1</v>
      </c>
      <c r="K25" s="182">
        <f>'Detailed Data'!CL132</f>
        <v>973051</v>
      </c>
      <c r="L25" s="185">
        <f t="shared" si="4"/>
        <v>1.8847383495620557E-2</v>
      </c>
      <c r="M25" s="182">
        <f>'Detailed Data'!AG132</f>
        <v>687195</v>
      </c>
      <c r="N25" s="185">
        <f t="shared" si="5"/>
        <v>1.3174470405250195E-2</v>
      </c>
      <c r="O25" s="177">
        <f>'Detailed Data'!J132</f>
        <v>2475</v>
      </c>
      <c r="P25" s="177">
        <f>'Detailed Data'!AH132</f>
        <v>212</v>
      </c>
      <c r="Q25" s="188">
        <f t="shared" si="6"/>
        <v>8.5656565656565653E-2</v>
      </c>
      <c r="R25" s="177">
        <f>'Detailed Data'!AI132</f>
        <v>199</v>
      </c>
      <c r="S25" s="188">
        <f t="shared" si="13"/>
        <v>8.0404040404040408E-2</v>
      </c>
      <c r="T25" s="177">
        <f>'Detailed Data'!CJ132</f>
        <v>0</v>
      </c>
      <c r="U25" s="188">
        <f t="shared" si="7"/>
        <v>0</v>
      </c>
      <c r="V25" s="177">
        <f>'Detailed Data'!CK132</f>
        <v>119</v>
      </c>
      <c r="W25" s="188">
        <f t="shared" si="8"/>
        <v>4.8080808080808078E-2</v>
      </c>
      <c r="X25" s="177">
        <f t="shared" si="1"/>
        <v>2594</v>
      </c>
      <c r="Y25" s="188">
        <f t="shared" si="9"/>
        <v>4.8080808080808078E-2</v>
      </c>
      <c r="Z25" s="177">
        <f>'Detailed Data'!K132</f>
        <v>3005</v>
      </c>
      <c r="AA25" s="177">
        <f>'Detailed Data'!L132</f>
        <v>2914</v>
      </c>
      <c r="AB25" s="177">
        <f t="shared" si="2"/>
        <v>2503</v>
      </c>
      <c r="AC25" s="189">
        <f t="shared" si="10"/>
        <v>1.1313131313131313E-2</v>
      </c>
      <c r="AD25" s="190">
        <f>'Detailed Data'!M132</f>
        <v>2.3629489603024576E-5</v>
      </c>
    </row>
    <row r="26" spans="1:31" s="32" customFormat="1" ht="31.5" customHeight="1" thickTop="1" thickBot="1">
      <c r="A26" s="276"/>
      <c r="B26" s="181" t="s">
        <v>124</v>
      </c>
      <c r="C26" s="182">
        <f t="shared" ref="C26:H26" si="19">SUM(C24,C25,)</f>
        <v>52161110</v>
      </c>
      <c r="D26" s="182">
        <f t="shared" si="19"/>
        <v>51627909</v>
      </c>
      <c r="E26" s="182">
        <f t="shared" si="19"/>
        <v>52848306</v>
      </c>
      <c r="F26" s="182">
        <f t="shared" si="19"/>
        <v>52388485</v>
      </c>
      <c r="G26" s="182">
        <f t="shared" si="19"/>
        <v>0</v>
      </c>
      <c r="H26" s="182">
        <f t="shared" si="19"/>
        <v>52049359</v>
      </c>
      <c r="I26" s="192">
        <f t="shared" si="3"/>
        <v>8.1632204008107324E-3</v>
      </c>
      <c r="J26" s="190">
        <f>'Detailed Data'!AD133</f>
        <v>1</v>
      </c>
      <c r="K26" s="182">
        <f>SUM(K24,K25,)</f>
        <v>973051</v>
      </c>
      <c r="L26" s="185">
        <f t="shared" si="4"/>
        <v>1.8847383495620557E-2</v>
      </c>
      <c r="M26" s="182">
        <f>SUM(M24,M25,)</f>
        <v>687195</v>
      </c>
      <c r="N26" s="185">
        <f t="shared" si="5"/>
        <v>1.3174470405250195E-2</v>
      </c>
      <c r="O26" s="177">
        <f>SUM(O24,O25,)</f>
        <v>2475</v>
      </c>
      <c r="P26" s="177">
        <f>SUM(P24,P25,)</f>
        <v>212</v>
      </c>
      <c r="Q26" s="188">
        <f t="shared" si="6"/>
        <v>8.5656565656565653E-2</v>
      </c>
      <c r="R26" s="177">
        <f>SUM(R24,R25,)</f>
        <v>199</v>
      </c>
      <c r="S26" s="188">
        <f t="shared" si="13"/>
        <v>8.0404040404040408E-2</v>
      </c>
      <c r="T26" s="177">
        <f>SUM(T24,T25,)</f>
        <v>0</v>
      </c>
      <c r="U26" s="188">
        <f t="shared" si="7"/>
        <v>0</v>
      </c>
      <c r="V26" s="177">
        <f>SUM(V24,V25,)</f>
        <v>119</v>
      </c>
      <c r="W26" s="188">
        <f t="shared" si="8"/>
        <v>4.8080808080808078E-2</v>
      </c>
      <c r="X26" s="177">
        <f t="shared" si="1"/>
        <v>2594</v>
      </c>
      <c r="Y26" s="188">
        <f t="shared" si="9"/>
        <v>4.8080808080808078E-2</v>
      </c>
      <c r="Z26" s="177">
        <f>SUM(Z24,Z25,)</f>
        <v>3005</v>
      </c>
      <c r="AA26" s="177">
        <f>SUM(AA24,AA25,)</f>
        <v>2914</v>
      </c>
      <c r="AB26" s="177">
        <f t="shared" si="2"/>
        <v>2503</v>
      </c>
      <c r="AC26" s="189">
        <f t="shared" si="10"/>
        <v>1.1313131313131313E-2</v>
      </c>
      <c r="AD26" s="190">
        <f>'Detailed Data'!M133</f>
        <v>1</v>
      </c>
    </row>
    <row r="27" spans="1:31" s="32" customFormat="1" ht="31.5" customHeight="1" thickTop="1" thickBot="1">
      <c r="A27" s="277" t="s">
        <v>125</v>
      </c>
      <c r="B27" s="35" t="s">
        <v>122</v>
      </c>
      <c r="C27" s="42">
        <f t="shared" ref="C27:H27" si="20">SUM(C3,C6,C9,C12,C15,C18,C21,C24)</f>
        <v>221641124</v>
      </c>
      <c r="D27" s="42">
        <f t="shared" si="20"/>
        <v>218964538</v>
      </c>
      <c r="E27" s="42">
        <f t="shared" si="20"/>
        <v>230012909</v>
      </c>
      <c r="F27" s="42">
        <f t="shared" si="20"/>
        <v>229771939</v>
      </c>
      <c r="G27" s="42">
        <f t="shared" si="20"/>
        <v>0</v>
      </c>
      <c r="H27" s="42">
        <f t="shared" si="20"/>
        <v>227941179</v>
      </c>
      <c r="I27" s="166">
        <f t="shared" si="3"/>
        <v>4.0995866645767085E-2</v>
      </c>
      <c r="J27" s="46">
        <f>'Detailed Data'!AD135</f>
        <v>0.92592592592592593</v>
      </c>
      <c r="K27" s="42">
        <f>SUM(K3,K6,K9,K12,K15,K18,K21,K24)</f>
        <v>9174564</v>
      </c>
      <c r="L27" s="43">
        <f t="shared" si="4"/>
        <v>4.1899771003101882E-2</v>
      </c>
      <c r="M27" s="42">
        <f>SUM(M3,M6,M9,M12,M15,M18,M21,M24)</f>
        <v>8371785</v>
      </c>
      <c r="N27" s="43">
        <f t="shared" si="5"/>
        <v>3.7771803575585551E-2</v>
      </c>
      <c r="O27" s="44">
        <f>SUM(O3,O6,O9,O12,O15,O18,O21,O24)</f>
        <v>13156</v>
      </c>
      <c r="P27" s="44">
        <f>SUM(P3,P6,P9,P12,P15,P18,P21,P24)</f>
        <v>2781</v>
      </c>
      <c r="Q27" s="45">
        <f t="shared" si="6"/>
        <v>0.21138643964730922</v>
      </c>
      <c r="R27" s="44">
        <f>SUM(R3,R6,R9,R12,R15,R18,R21,R24)</f>
        <v>906</v>
      </c>
      <c r="S27" s="45">
        <f t="shared" si="13"/>
        <v>6.8865916692003648E-2</v>
      </c>
      <c r="T27" s="44">
        <f>SUM(T3,T6,T9,T12,T15,T18,T21,T24)</f>
        <v>258</v>
      </c>
      <c r="U27" s="45">
        <f t="shared" si="7"/>
        <v>1.9610823958650044E-2</v>
      </c>
      <c r="V27" s="44">
        <f>SUM(V3,V6,V9,V12,V15,V18,V21,V24)</f>
        <v>1111</v>
      </c>
      <c r="W27" s="45">
        <f t="shared" si="8"/>
        <v>8.4448160535117056E-2</v>
      </c>
      <c r="X27" s="44">
        <f t="shared" si="1"/>
        <v>14525</v>
      </c>
      <c r="Y27" s="45">
        <f t="shared" si="9"/>
        <v>0.1040589844937671</v>
      </c>
      <c r="Z27" s="44">
        <f>SUM(Z3,Z6,Z9,Z12,Z15,Z18,Z21,Z24)</f>
        <v>18250</v>
      </c>
      <c r="AA27" s="44">
        <f>SUM(AA3,AA6,AA9,AA12,AA15,AA18,AA21,AA24)</f>
        <v>18536</v>
      </c>
      <c r="AB27" s="177">
        <f t="shared" si="2"/>
        <v>14849</v>
      </c>
      <c r="AC27" s="170">
        <f t="shared" si="10"/>
        <v>0.1286865308604439</v>
      </c>
      <c r="AD27" s="46">
        <f>'Detailed Data'!M135</f>
        <v>0.88888888888888884</v>
      </c>
    </row>
    <row r="28" spans="1:31" s="32" customFormat="1" ht="31.5" customHeight="1" thickTop="1" thickBot="1">
      <c r="A28" s="277"/>
      <c r="B28" s="47" t="s">
        <v>123</v>
      </c>
      <c r="C28" s="48">
        <f t="shared" ref="C28:H29" si="21">SUM(C25,C22,C19,C16,C13,C10,C7,C4)</f>
        <v>117571612</v>
      </c>
      <c r="D28" s="48">
        <f t="shared" si="21"/>
        <v>115678821</v>
      </c>
      <c r="E28" s="48">
        <f t="shared" si="21"/>
        <v>119112281</v>
      </c>
      <c r="F28" s="48">
        <f t="shared" si="21"/>
        <v>117322930</v>
      </c>
      <c r="G28" s="48">
        <f t="shared" si="21"/>
        <v>0</v>
      </c>
      <c r="H28" s="48">
        <f t="shared" si="21"/>
        <v>112357769</v>
      </c>
      <c r="I28" s="165">
        <f t="shared" si="3"/>
        <v>-2.8709248342010676E-2</v>
      </c>
      <c r="J28" s="52">
        <f>'Detailed Data'!AD137</f>
        <v>0.97297297297297303</v>
      </c>
      <c r="K28" s="48">
        <f>SUM(K25,K22,K19,K16,K13,K10,K7,K4)</f>
        <v>2078683</v>
      </c>
      <c r="L28" s="49">
        <f t="shared" si="4"/>
        <v>1.796943452596219E-2</v>
      </c>
      <c r="M28" s="48">
        <f>SUM(M25,M22,M19,M16,M13,M10,M7,M4)</f>
        <v>1540667</v>
      </c>
      <c r="N28" s="49">
        <f t="shared" si="5"/>
        <v>1.3104073115881068E-2</v>
      </c>
      <c r="O28" s="50">
        <f>SUM(O25,O22,O19,O16,O13,O10,O7,O4)</f>
        <v>9540</v>
      </c>
      <c r="P28" s="50">
        <f>SUM(P25,P22,P19,P16,P13,P10,P7,P4)</f>
        <v>954</v>
      </c>
      <c r="Q28" s="51">
        <f t="shared" si="6"/>
        <v>0.1</v>
      </c>
      <c r="R28" s="50">
        <f>SUM(R25,R22,R19,R16,R13,R10,R7,R4)</f>
        <v>616</v>
      </c>
      <c r="S28" s="51">
        <f t="shared" si="13"/>
        <v>6.4570230607966461E-2</v>
      </c>
      <c r="T28" s="50">
        <f>SUM(T25,T22,T19,T16,T13,T10,T7,T4)</f>
        <v>128</v>
      </c>
      <c r="U28" s="51">
        <f t="shared" si="7"/>
        <v>1.3417190775681341E-2</v>
      </c>
      <c r="V28" s="50">
        <f>SUM(V25,V22,V19,V16,V13,V10,V7,V4)</f>
        <v>573</v>
      </c>
      <c r="W28" s="51">
        <f t="shared" si="8"/>
        <v>6.0062893081761007E-2</v>
      </c>
      <c r="X28" s="50">
        <f t="shared" si="1"/>
        <v>10241</v>
      </c>
      <c r="Y28" s="51">
        <f t="shared" si="9"/>
        <v>7.3480083857442355E-2</v>
      </c>
      <c r="Z28" s="50">
        <f>SUM(Z25,Z22,Z19,Z16,Z13,Z10,Z7,Z4)</f>
        <v>11811</v>
      </c>
      <c r="AA28" s="50">
        <f>SUM(AA25,AA22,AA19,AA16,AA13,AA10,AA7,AA4)</f>
        <v>11529</v>
      </c>
      <c r="AB28" s="177">
        <f t="shared" si="2"/>
        <v>9959</v>
      </c>
      <c r="AC28" s="171">
        <f t="shared" si="10"/>
        <v>4.3920335429769392E-2</v>
      </c>
      <c r="AD28" s="52">
        <f>'Detailed Data'!M137</f>
        <v>0.97297297297297303</v>
      </c>
    </row>
    <row r="29" spans="1:31" s="32" customFormat="1" ht="31.5" customHeight="1" thickTop="1" thickBot="1">
      <c r="A29" s="278"/>
      <c r="B29" s="47" t="s">
        <v>124</v>
      </c>
      <c r="C29" s="48">
        <f t="shared" si="21"/>
        <v>339212736</v>
      </c>
      <c r="D29" s="48">
        <f t="shared" si="21"/>
        <v>334643359</v>
      </c>
      <c r="E29" s="48">
        <f t="shared" si="21"/>
        <v>349125190</v>
      </c>
      <c r="F29" s="48">
        <f t="shared" si="21"/>
        <v>347094869</v>
      </c>
      <c r="G29" s="48">
        <f t="shared" si="21"/>
        <v>0</v>
      </c>
      <c r="H29" s="48">
        <f t="shared" si="21"/>
        <v>340298948</v>
      </c>
      <c r="I29" s="165">
        <f t="shared" si="3"/>
        <v>1.6900347333652001E-2</v>
      </c>
      <c r="J29" s="52">
        <f>'Detailed Data'!AD139</f>
        <v>0.94505494505494503</v>
      </c>
      <c r="K29" s="48">
        <f>SUM(K26,K23,K20,K17,K14,K11,K8,K5)</f>
        <v>11253247</v>
      </c>
      <c r="L29" s="49">
        <f t="shared" si="4"/>
        <v>3.3627582013363667E-2</v>
      </c>
      <c r="M29" s="48">
        <f>SUM(M26,M23,M20,M17,M14,M11,M8,M5)</f>
        <v>9912452</v>
      </c>
      <c r="N29" s="49">
        <f t="shared" si="5"/>
        <v>2.922193345947954E-2</v>
      </c>
      <c r="O29" s="50">
        <f>SUM(O26,O23,O20,O17,O14,O11,O8,O5)</f>
        <v>22696</v>
      </c>
      <c r="P29" s="50">
        <f>SUM(P26,P23,P20,P17,P14,P11,P8,P5)</f>
        <v>3735</v>
      </c>
      <c r="Q29" s="51">
        <f t="shared" si="6"/>
        <v>0.1645664434261544</v>
      </c>
      <c r="R29" s="50">
        <f>SUM(R26,R23,R20,R17,R14,R11,R8,R5)</f>
        <v>1522</v>
      </c>
      <c r="S29" s="51">
        <f t="shared" si="13"/>
        <v>6.7060274938315123E-2</v>
      </c>
      <c r="T29" s="50">
        <f>SUM(T26,T23,T20,T17,T14,T11,T8,T5)</f>
        <v>386</v>
      </c>
      <c r="U29" s="51">
        <f t="shared" si="7"/>
        <v>1.7007402185407122E-2</v>
      </c>
      <c r="V29" s="50">
        <f>SUM(V26,V23,V20,V17,V14,V11,V8,V5)</f>
        <v>1684</v>
      </c>
      <c r="W29" s="51">
        <f t="shared" si="8"/>
        <v>7.4198096580895309E-2</v>
      </c>
      <c r="X29" s="50">
        <f t="shared" si="1"/>
        <v>24766</v>
      </c>
      <c r="Y29" s="51">
        <f t="shared" si="9"/>
        <v>9.1205498766302434E-2</v>
      </c>
      <c r="Z29" s="50">
        <f>SUM(Z26,Z23,Z20,Z17,Z14,Z11,Z8,Z5)</f>
        <v>30061</v>
      </c>
      <c r="AA29" s="50">
        <f>SUM(AA26,AA23,AA20,AA17,AA14,AA11,AA8,AA5)</f>
        <v>30065</v>
      </c>
      <c r="AB29" s="178">
        <f t="shared" si="2"/>
        <v>24808</v>
      </c>
      <c r="AC29" s="171">
        <f t="shared" si="10"/>
        <v>9.3056045118082478E-2</v>
      </c>
      <c r="AD29" s="52">
        <f>'Detailed Data'!M139</f>
        <v>0.92307692307692313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7"/>
      <c r="AD30" s="57"/>
    </row>
    <row r="31" spans="1:31" s="32" customFormat="1" ht="11.25">
      <c r="A31" s="59"/>
      <c r="B31" s="59"/>
      <c r="C31" s="135"/>
      <c r="D31" s="135"/>
      <c r="E31" s="135"/>
      <c r="F31" s="135"/>
      <c r="G31" s="135"/>
      <c r="H31" s="135"/>
      <c r="I31" s="139"/>
      <c r="J31" s="139"/>
      <c r="K31" s="136"/>
      <c r="L31" s="137"/>
      <c r="M31" s="136"/>
      <c r="N31" s="137"/>
      <c r="O31" s="138"/>
      <c r="P31" s="138"/>
      <c r="Q31" s="136"/>
      <c r="R31" s="138"/>
      <c r="S31" s="136"/>
      <c r="T31" s="138"/>
      <c r="U31" s="138"/>
      <c r="V31" s="138"/>
      <c r="W31" s="138"/>
      <c r="X31" s="138"/>
      <c r="Y31" s="138"/>
      <c r="Z31" s="138"/>
      <c r="AA31" s="138"/>
      <c r="AB31" s="135"/>
      <c r="AC31" s="139"/>
      <c r="AD31" s="139"/>
    </row>
    <row r="32" spans="1:31" s="32" customFormat="1" ht="31.5" customHeight="1" thickBot="1">
      <c r="A32" s="279" t="s">
        <v>126</v>
      </c>
      <c r="B32" s="47" t="s">
        <v>122</v>
      </c>
      <c r="C32" s="42"/>
      <c r="D32" s="42"/>
      <c r="E32" s="42"/>
      <c r="F32" s="42"/>
      <c r="G32" s="42"/>
      <c r="H32" s="42"/>
      <c r="I32" s="166"/>
      <c r="J32" s="46"/>
      <c r="K32" s="42"/>
      <c r="L32" s="43"/>
      <c r="M32" s="42"/>
      <c r="N32" s="43"/>
      <c r="O32" s="44"/>
      <c r="P32" s="44"/>
      <c r="Q32" s="45"/>
      <c r="R32" s="44"/>
      <c r="S32" s="45"/>
      <c r="T32" s="44"/>
      <c r="U32" s="45"/>
      <c r="V32" s="44"/>
      <c r="W32" s="45"/>
      <c r="X32" s="44"/>
      <c r="Y32" s="45"/>
      <c r="Z32" s="44"/>
      <c r="AA32" s="44"/>
      <c r="AB32" s="44"/>
      <c r="AC32" s="170"/>
      <c r="AD32" s="46"/>
    </row>
    <row r="33" spans="1:30" s="32" customFormat="1" ht="31.5" customHeight="1" thickTop="1" thickBot="1">
      <c r="A33" s="277"/>
      <c r="B33" s="47" t="s">
        <v>123</v>
      </c>
      <c r="C33" s="48"/>
      <c r="D33" s="48"/>
      <c r="E33" s="48"/>
      <c r="F33" s="48"/>
      <c r="G33" s="48"/>
      <c r="H33" s="48"/>
      <c r="I33" s="165"/>
      <c r="J33" s="52"/>
      <c r="K33" s="48"/>
      <c r="L33" s="49"/>
      <c r="M33" s="48"/>
      <c r="N33" s="49"/>
      <c r="O33" s="50"/>
      <c r="P33" s="50"/>
      <c r="Q33" s="51"/>
      <c r="R33" s="50"/>
      <c r="S33" s="51"/>
      <c r="T33" s="50"/>
      <c r="U33" s="51"/>
      <c r="V33" s="50"/>
      <c r="W33" s="51"/>
      <c r="X33" s="50"/>
      <c r="Y33" s="51"/>
      <c r="Z33" s="50"/>
      <c r="AA33" s="50"/>
      <c r="AB33" s="50"/>
      <c r="AC33" s="171"/>
      <c r="AD33" s="52"/>
    </row>
    <row r="34" spans="1:30" s="32" customFormat="1" ht="31.5" customHeight="1" thickTop="1" thickBot="1">
      <c r="A34" s="278"/>
      <c r="B34" s="47" t="s">
        <v>124</v>
      </c>
      <c r="C34" s="48"/>
      <c r="D34" s="48"/>
      <c r="E34" s="48"/>
      <c r="F34" s="48"/>
      <c r="G34" s="48"/>
      <c r="H34" s="48"/>
      <c r="I34" s="165"/>
      <c r="J34" s="52"/>
      <c r="K34" s="48"/>
      <c r="L34" s="49"/>
      <c r="M34" s="48"/>
      <c r="N34" s="49"/>
      <c r="O34" s="50"/>
      <c r="P34" s="50"/>
      <c r="Q34" s="51"/>
      <c r="R34" s="50"/>
      <c r="S34" s="51"/>
      <c r="T34" s="50"/>
      <c r="U34" s="51"/>
      <c r="V34" s="50"/>
      <c r="W34" s="51"/>
      <c r="X34" s="50"/>
      <c r="Y34" s="51"/>
      <c r="Z34" s="50"/>
      <c r="AA34" s="50"/>
      <c r="AB34" s="50"/>
      <c r="AC34" s="171"/>
      <c r="AD34" s="52"/>
    </row>
    <row r="35" spans="1:30" ht="12.75" thickTop="1">
      <c r="C35" s="140"/>
      <c r="D35" s="140"/>
      <c r="E35" s="140"/>
      <c r="F35" s="140"/>
      <c r="G35" s="140"/>
      <c r="H35" s="140"/>
      <c r="I35" s="168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68"/>
      <c r="AD35" s="140"/>
    </row>
    <row r="36" spans="1:30" s="32" customFormat="1" ht="31.5" customHeight="1" thickBot="1">
      <c r="A36" s="287" t="s">
        <v>537</v>
      </c>
      <c r="B36" s="259" t="s">
        <v>122</v>
      </c>
      <c r="C36" s="260">
        <v>714324826</v>
      </c>
      <c r="D36" s="260">
        <v>704915784</v>
      </c>
      <c r="E36" s="260">
        <v>739803035</v>
      </c>
      <c r="F36" s="260">
        <v>736872789</v>
      </c>
      <c r="G36" s="260">
        <v>0</v>
      </c>
      <c r="H36" s="260">
        <v>738662792</v>
      </c>
      <c r="I36" s="261">
        <v>4.7873815235778577E-2</v>
      </c>
      <c r="J36" s="262">
        <v>0.86206896551724133</v>
      </c>
      <c r="K36" s="260">
        <v>28465957</v>
      </c>
      <c r="L36" s="263">
        <v>4.0382067824431066E-2</v>
      </c>
      <c r="M36" s="260">
        <v>25479404</v>
      </c>
      <c r="N36" s="263">
        <v>3.566921248233363E-2</v>
      </c>
      <c r="O36" s="264">
        <v>45283</v>
      </c>
      <c r="P36" s="264">
        <v>6760</v>
      </c>
      <c r="Q36" s="265">
        <v>0.14928339553474815</v>
      </c>
      <c r="R36" s="264">
        <v>2500</v>
      </c>
      <c r="S36" s="265">
        <v>5.5208356336815138E-2</v>
      </c>
      <c r="T36" s="264">
        <v>1129</v>
      </c>
      <c r="U36" s="265">
        <v>2.4932093721705718E-2</v>
      </c>
      <c r="V36" s="264">
        <v>1864</v>
      </c>
      <c r="W36" s="265">
        <v>4.1163350484729369E-2</v>
      </c>
      <c r="X36" s="264">
        <v>48276</v>
      </c>
      <c r="Y36" s="265">
        <v>6.6095444206435081E-2</v>
      </c>
      <c r="Z36" s="264">
        <v>57604</v>
      </c>
      <c r="AA36" s="264">
        <v>57388</v>
      </c>
      <c r="AB36" s="264">
        <v>48128</v>
      </c>
      <c r="AC36" s="266">
        <v>6.2827109511295623E-2</v>
      </c>
      <c r="AD36" s="262">
        <v>0.90147783251231528</v>
      </c>
    </row>
    <row r="37" spans="1:30" s="32" customFormat="1" ht="31.5" customHeight="1" thickTop="1" thickBot="1">
      <c r="A37" s="288"/>
      <c r="B37" s="259" t="s">
        <v>123</v>
      </c>
      <c r="C37" s="267">
        <v>540522559</v>
      </c>
      <c r="D37" s="267">
        <v>532821843</v>
      </c>
      <c r="E37" s="267">
        <v>558558681</v>
      </c>
      <c r="F37" s="267">
        <v>552167020</v>
      </c>
      <c r="G37" s="267">
        <v>905160</v>
      </c>
      <c r="H37" s="267">
        <v>551105572</v>
      </c>
      <c r="I37" s="268">
        <v>3.4314901388154989E-2</v>
      </c>
      <c r="J37" s="269">
        <v>0.92307692307692313</v>
      </c>
      <c r="K37" s="267">
        <v>20538700</v>
      </c>
      <c r="L37" s="270">
        <v>3.8547030813074229E-2</v>
      </c>
      <c r="M37" s="267">
        <v>18264346</v>
      </c>
      <c r="N37" s="270">
        <v>3.3790164158532372E-2</v>
      </c>
      <c r="O37" s="271">
        <v>39622</v>
      </c>
      <c r="P37" s="271">
        <v>4420</v>
      </c>
      <c r="Q37" s="272">
        <v>0.11155418706779062</v>
      </c>
      <c r="R37" s="271">
        <v>2013</v>
      </c>
      <c r="S37" s="272">
        <v>5.0805108273181569E-2</v>
      </c>
      <c r="T37" s="271">
        <v>692</v>
      </c>
      <c r="U37" s="272">
        <v>1.7465044672151833E-2</v>
      </c>
      <c r="V37" s="271">
        <v>3075</v>
      </c>
      <c r="W37" s="272">
        <v>7.7608399374085105E-2</v>
      </c>
      <c r="X37" s="271">
        <v>43389</v>
      </c>
      <c r="Y37" s="272">
        <v>9.5073444046236938E-2</v>
      </c>
      <c r="Z37" s="271">
        <v>49860</v>
      </c>
      <c r="AA37" s="271">
        <v>48493</v>
      </c>
      <c r="AB37" s="271">
        <v>42060</v>
      </c>
      <c r="AC37" s="273">
        <v>6.153147241431528E-2</v>
      </c>
      <c r="AD37" s="269">
        <v>0.89560439560439564</v>
      </c>
    </row>
    <row r="38" spans="1:30" s="32" customFormat="1" ht="31.5" customHeight="1" thickTop="1" thickBot="1">
      <c r="A38" s="289"/>
      <c r="B38" s="259" t="s">
        <v>124</v>
      </c>
      <c r="C38" s="267">
        <v>1254847385</v>
      </c>
      <c r="D38" s="267">
        <v>1237737627</v>
      </c>
      <c r="E38" s="267">
        <v>1298361716</v>
      </c>
      <c r="F38" s="267">
        <v>1289039809</v>
      </c>
      <c r="G38" s="267">
        <v>905160</v>
      </c>
      <c r="H38" s="267">
        <v>1289768364</v>
      </c>
      <c r="I38" s="268">
        <v>4.2036967984976671E-2</v>
      </c>
      <c r="J38" s="269">
        <v>0.89090909090909087</v>
      </c>
      <c r="K38" s="267">
        <v>49004657</v>
      </c>
      <c r="L38" s="270">
        <v>3.9592120277361496E-2</v>
      </c>
      <c r="M38" s="267">
        <v>43743750</v>
      </c>
      <c r="N38" s="270">
        <v>3.485981683740768E-2</v>
      </c>
      <c r="O38" s="271">
        <v>84905</v>
      </c>
      <c r="P38" s="271">
        <v>11180</v>
      </c>
      <c r="Q38" s="272">
        <v>0.13167657970673105</v>
      </c>
      <c r="R38" s="271">
        <v>4513</v>
      </c>
      <c r="S38" s="272">
        <v>5.3153524527412989E-2</v>
      </c>
      <c r="T38" s="271">
        <v>1821</v>
      </c>
      <c r="U38" s="272">
        <v>2.1447500147223367E-2</v>
      </c>
      <c r="V38" s="271">
        <v>4939</v>
      </c>
      <c r="W38" s="272">
        <v>5.8170896884753548E-2</v>
      </c>
      <c r="X38" s="271">
        <v>91665</v>
      </c>
      <c r="Y38" s="272">
        <v>7.9618397031976915E-2</v>
      </c>
      <c r="Z38" s="271">
        <v>107464</v>
      </c>
      <c r="AA38" s="271">
        <v>105881</v>
      </c>
      <c r="AB38" s="271">
        <v>90188</v>
      </c>
      <c r="AC38" s="273">
        <v>6.2222483952652965E-2</v>
      </c>
      <c r="AD38" s="269">
        <v>0.89870129870129867</v>
      </c>
    </row>
    <row r="39" spans="1:30" ht="12.75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4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50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9">
        <v>3</v>
      </c>
      <c r="D45" s="151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9"/>
      <c r="D46" s="151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4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52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5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5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53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10/23/2015&amp;CConstruction Cost and Time
Summary Sheet
For Contracts Completed First Quarter Fiscal Year 2015/2016&amp;RPage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151"/>
  <sheetViews>
    <sheetView topLeftCell="B1" zoomScaleNormal="100" zoomScaleSheetLayoutView="100" workbookViewId="0">
      <selection activeCell="CJ128" sqref="CJ128:DD132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94" t="s">
        <v>43</v>
      </c>
      <c r="B1" s="294" t="s">
        <v>44</v>
      </c>
      <c r="C1" s="296" t="s">
        <v>45</v>
      </c>
      <c r="D1" s="296" t="s">
        <v>46</v>
      </c>
      <c r="E1" s="314" t="s">
        <v>47</v>
      </c>
      <c r="F1" s="315" t="s">
        <v>48</v>
      </c>
      <c r="G1" s="315" t="s">
        <v>136</v>
      </c>
      <c r="H1" s="296" t="s">
        <v>49</v>
      </c>
      <c r="I1" s="316" t="s">
        <v>50</v>
      </c>
      <c r="J1" s="309" t="s">
        <v>51</v>
      </c>
      <c r="K1" s="309" t="s">
        <v>52</v>
      </c>
      <c r="L1" s="309" t="s">
        <v>53</v>
      </c>
      <c r="M1" s="294" t="s">
        <v>137</v>
      </c>
      <c r="N1" s="294" t="s">
        <v>138</v>
      </c>
      <c r="O1" s="309" t="s">
        <v>54</v>
      </c>
      <c r="P1" s="309" t="s">
        <v>55</v>
      </c>
      <c r="Q1" s="309" t="s">
        <v>56</v>
      </c>
      <c r="R1" s="309" t="s">
        <v>57</v>
      </c>
      <c r="S1" s="309" t="s">
        <v>58</v>
      </c>
      <c r="T1" s="310" t="s">
        <v>59</v>
      </c>
      <c r="U1" s="310" t="s">
        <v>60</v>
      </c>
      <c r="V1" s="310" t="s">
        <v>61</v>
      </c>
      <c r="W1" s="310" t="s">
        <v>62</v>
      </c>
      <c r="X1" s="310" t="s">
        <v>63</v>
      </c>
      <c r="Y1" s="310" t="s">
        <v>64</v>
      </c>
      <c r="Z1" s="310" t="s">
        <v>65</v>
      </c>
      <c r="AA1" s="310" t="s">
        <v>66</v>
      </c>
      <c r="AB1" s="310" t="s">
        <v>67</v>
      </c>
      <c r="AC1" s="310" t="s">
        <v>1</v>
      </c>
      <c r="AD1" s="294" t="s">
        <v>139</v>
      </c>
      <c r="AE1" s="294" t="s">
        <v>140</v>
      </c>
      <c r="AF1" s="310" t="s">
        <v>69</v>
      </c>
      <c r="AG1" s="310" t="s">
        <v>70</v>
      </c>
      <c r="AH1" s="309" t="s">
        <v>71</v>
      </c>
      <c r="AI1" s="309" t="s">
        <v>144</v>
      </c>
      <c r="AJ1" s="311" t="s">
        <v>72</v>
      </c>
      <c r="AK1" s="311"/>
      <c r="AL1" s="311"/>
      <c r="AM1" s="311"/>
      <c r="AN1" s="311" t="s">
        <v>73</v>
      </c>
      <c r="AO1" s="311"/>
      <c r="AP1" s="311"/>
      <c r="AQ1" s="311"/>
      <c r="AR1" s="311" t="s">
        <v>74</v>
      </c>
      <c r="AS1" s="311"/>
      <c r="AT1" s="311"/>
      <c r="AU1" s="311"/>
      <c r="AV1" s="311" t="s">
        <v>75</v>
      </c>
      <c r="AW1" s="311"/>
      <c r="AX1" s="311"/>
      <c r="AY1" s="311"/>
      <c r="AZ1" s="311" t="s">
        <v>76</v>
      </c>
      <c r="BA1" s="311"/>
      <c r="BB1" s="311"/>
      <c r="BC1" s="311"/>
      <c r="BD1" s="311" t="s">
        <v>77</v>
      </c>
      <c r="BE1" s="311"/>
      <c r="BF1" s="311"/>
      <c r="BG1" s="311"/>
      <c r="BH1" s="311" t="s">
        <v>78</v>
      </c>
      <c r="BI1" s="311"/>
      <c r="BJ1" s="311"/>
      <c r="BK1" s="311"/>
      <c r="BL1" s="311" t="s">
        <v>79</v>
      </c>
      <c r="BM1" s="311"/>
      <c r="BN1" s="311"/>
      <c r="BO1" s="311"/>
      <c r="BP1" s="311" t="s">
        <v>80</v>
      </c>
      <c r="BQ1" s="311"/>
      <c r="BR1" s="311"/>
      <c r="BS1" s="311"/>
      <c r="BT1" s="311" t="s">
        <v>81</v>
      </c>
      <c r="BU1" s="311"/>
      <c r="BV1" s="311"/>
      <c r="BW1" s="311"/>
      <c r="BX1" s="311" t="s">
        <v>82</v>
      </c>
      <c r="BY1" s="311"/>
      <c r="BZ1" s="311"/>
      <c r="CA1" s="311"/>
      <c r="CB1" s="311" t="s">
        <v>143</v>
      </c>
      <c r="CC1" s="311"/>
      <c r="CD1" s="311"/>
      <c r="CE1" s="311"/>
      <c r="CF1" s="311" t="s">
        <v>165</v>
      </c>
      <c r="CG1" s="311"/>
      <c r="CH1" s="311"/>
      <c r="CI1" s="311"/>
      <c r="CJ1" s="311" t="s">
        <v>83</v>
      </c>
      <c r="CK1" s="311"/>
      <c r="CL1" s="311"/>
      <c r="CM1" s="311"/>
      <c r="CN1" s="296" t="s">
        <v>84</v>
      </c>
      <c r="CO1" s="296" t="s">
        <v>85</v>
      </c>
      <c r="CP1" s="296" t="s">
        <v>86</v>
      </c>
      <c r="CQ1" s="296" t="s">
        <v>87</v>
      </c>
      <c r="CR1" s="296" t="s">
        <v>88</v>
      </c>
      <c r="CS1" s="296" t="s">
        <v>89</v>
      </c>
      <c r="CT1" s="314" t="s">
        <v>90</v>
      </c>
      <c r="CU1" s="315" t="s">
        <v>91</v>
      </c>
      <c r="CV1" s="315" t="s">
        <v>92</v>
      </c>
      <c r="CW1" s="314" t="s">
        <v>93</v>
      </c>
      <c r="CX1" s="314" t="s">
        <v>94</v>
      </c>
      <c r="CY1" s="315" t="s">
        <v>95</v>
      </c>
      <c r="CZ1" s="315" t="s">
        <v>96</v>
      </c>
      <c r="DA1" s="296" t="s">
        <v>97</v>
      </c>
      <c r="DB1" s="310" t="s">
        <v>98</v>
      </c>
      <c r="DC1" s="313" t="s">
        <v>99</v>
      </c>
      <c r="DD1" s="313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95"/>
      <c r="B2" s="295"/>
      <c r="C2" s="296"/>
      <c r="D2" s="296"/>
      <c r="E2" s="314"/>
      <c r="F2" s="315"/>
      <c r="G2" s="315"/>
      <c r="H2" s="317"/>
      <c r="I2" s="316"/>
      <c r="J2" s="296"/>
      <c r="K2" s="296"/>
      <c r="L2" s="296"/>
      <c r="M2" s="295"/>
      <c r="N2" s="295"/>
      <c r="O2" s="296"/>
      <c r="P2" s="312"/>
      <c r="Q2" s="312"/>
      <c r="R2" s="296"/>
      <c r="S2" s="296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295"/>
      <c r="AE2" s="295"/>
      <c r="AF2" s="310"/>
      <c r="AG2" s="310"/>
      <c r="AH2" s="312"/>
      <c r="AI2" s="312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96"/>
      <c r="CO2" s="296"/>
      <c r="CP2" s="296"/>
      <c r="CQ2" s="296"/>
      <c r="CR2" s="296"/>
      <c r="CS2" s="296"/>
      <c r="CT2" s="314"/>
      <c r="CU2" s="315"/>
      <c r="CV2" s="315"/>
      <c r="CW2" s="314"/>
      <c r="CX2" s="314"/>
      <c r="CY2" s="315"/>
      <c r="CZ2" s="315"/>
      <c r="DA2" s="296"/>
      <c r="DB2" s="310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129</v>
      </c>
      <c r="C3" s="73" t="s">
        <v>178</v>
      </c>
      <c r="D3" s="73" t="s">
        <v>179</v>
      </c>
      <c r="E3" s="72">
        <v>40996</v>
      </c>
      <c r="F3" s="73" t="s">
        <v>471</v>
      </c>
      <c r="G3" s="73" t="s">
        <v>472</v>
      </c>
      <c r="H3" s="210">
        <v>1</v>
      </c>
      <c r="I3" s="73">
        <v>1</v>
      </c>
      <c r="J3" s="73">
        <v>60</v>
      </c>
      <c r="K3" s="73">
        <v>99</v>
      </c>
      <c r="L3" s="73">
        <v>261</v>
      </c>
      <c r="M3" s="206">
        <f>IF(J3 = 0,0,(L3-AH3-AI3)/J3)</f>
        <v>3.7666666666666666</v>
      </c>
      <c r="N3" s="73">
        <f>IF(G3&lt;&gt;"",IF(M3&lt;=1.2,1,0),0)</f>
        <v>0</v>
      </c>
      <c r="O3" s="73">
        <v>-162</v>
      </c>
      <c r="P3" s="73">
        <v>162</v>
      </c>
      <c r="Q3" s="73">
        <v>0</v>
      </c>
      <c r="R3" s="73">
        <v>39</v>
      </c>
      <c r="S3" s="73">
        <v>0</v>
      </c>
      <c r="T3" s="212">
        <v>90611</v>
      </c>
      <c r="U3" s="212">
        <v>0</v>
      </c>
      <c r="V3" s="212">
        <v>90611</v>
      </c>
      <c r="W3" s="212">
        <v>89035</v>
      </c>
      <c r="X3" s="212">
        <v>88897</v>
      </c>
      <c r="Y3" s="212">
        <v>-43964</v>
      </c>
      <c r="Z3" s="212">
        <v>0</v>
      </c>
      <c r="AA3" s="212">
        <v>-43964</v>
      </c>
      <c r="AB3" s="212">
        <v>44933</v>
      </c>
      <c r="AC3" s="212">
        <v>44933</v>
      </c>
      <c r="AD3" s="206">
        <f>IF(V3=0,0,AC3/V3)</f>
        <v>0.49588902009689773</v>
      </c>
      <c r="AE3" s="73">
        <f>IF(AD3 &lt;=1.1,1,0)</f>
        <v>1</v>
      </c>
      <c r="AF3" s="212">
        <v>0</v>
      </c>
      <c r="AG3" s="212">
        <v>-1576</v>
      </c>
      <c r="AH3" s="73">
        <v>17</v>
      </c>
      <c r="AI3" s="73">
        <v>18</v>
      </c>
      <c r="AJ3" s="73">
        <v>4</v>
      </c>
      <c r="AK3" s="73">
        <v>0</v>
      </c>
      <c r="AL3" s="85">
        <v>0</v>
      </c>
      <c r="AM3" s="85">
        <v>0</v>
      </c>
      <c r="AN3" s="73">
        <v>0</v>
      </c>
      <c r="AO3" s="73">
        <v>0</v>
      </c>
      <c r="AP3" s="85">
        <v>-1576</v>
      </c>
      <c r="AQ3" s="85">
        <v>0</v>
      </c>
      <c r="AR3" s="73">
        <v>0</v>
      </c>
      <c r="AS3" s="73">
        <v>0</v>
      </c>
      <c r="AT3" s="85">
        <v>0</v>
      </c>
      <c r="AU3" s="85">
        <v>0</v>
      </c>
      <c r="AV3" s="73">
        <v>0</v>
      </c>
      <c r="AW3" s="73">
        <v>0</v>
      </c>
      <c r="AX3" s="85">
        <v>0</v>
      </c>
      <c r="AY3" s="85">
        <v>0</v>
      </c>
      <c r="AZ3" s="73">
        <v>0</v>
      </c>
      <c r="BA3" s="73">
        <v>0</v>
      </c>
      <c r="BB3" s="85">
        <v>0</v>
      </c>
      <c r="BC3" s="85">
        <v>0</v>
      </c>
      <c r="BD3" s="73">
        <v>0</v>
      </c>
      <c r="BE3" s="73">
        <v>0</v>
      </c>
      <c r="BF3" s="85">
        <v>0</v>
      </c>
      <c r="BG3" s="85">
        <v>0</v>
      </c>
      <c r="BH3" s="73">
        <v>0</v>
      </c>
      <c r="BI3" s="73">
        <v>0</v>
      </c>
      <c r="BJ3" s="85">
        <v>0</v>
      </c>
      <c r="BK3" s="85">
        <v>0</v>
      </c>
      <c r="BL3" s="73">
        <v>0</v>
      </c>
      <c r="BM3" s="73">
        <v>0</v>
      </c>
      <c r="BN3" s="85">
        <v>0</v>
      </c>
      <c r="BO3" s="85">
        <v>0</v>
      </c>
      <c r="BP3" s="73">
        <v>0</v>
      </c>
      <c r="BQ3" s="73">
        <v>0</v>
      </c>
      <c r="BR3" s="85">
        <v>0</v>
      </c>
      <c r="BS3" s="85">
        <v>0</v>
      </c>
      <c r="BT3" s="73">
        <v>0</v>
      </c>
      <c r="BU3" s="73">
        <v>0</v>
      </c>
      <c r="BV3" s="85">
        <v>0</v>
      </c>
      <c r="BW3" s="85">
        <v>0</v>
      </c>
      <c r="BX3" s="73">
        <v>0</v>
      </c>
      <c r="BY3" s="238">
        <v>0</v>
      </c>
      <c r="BZ3" s="85">
        <v>0</v>
      </c>
      <c r="CA3" s="85">
        <v>0</v>
      </c>
      <c r="CB3" s="73">
        <v>0</v>
      </c>
      <c r="CC3" s="73">
        <v>0</v>
      </c>
      <c r="CD3" s="85">
        <v>0</v>
      </c>
      <c r="CE3" s="85">
        <v>0</v>
      </c>
      <c r="CF3" s="73">
        <v>0</v>
      </c>
      <c r="CG3" s="73">
        <v>0</v>
      </c>
      <c r="CH3" s="85">
        <v>0</v>
      </c>
      <c r="CI3" s="85">
        <v>0</v>
      </c>
      <c r="CJ3" s="73">
        <v>4</v>
      </c>
      <c r="CK3" s="73">
        <v>0</v>
      </c>
      <c r="CL3" s="85">
        <v>-1576</v>
      </c>
      <c r="CM3" s="85">
        <v>0</v>
      </c>
      <c r="CN3" s="73" t="s">
        <v>342</v>
      </c>
      <c r="CO3" s="73" t="s">
        <v>343</v>
      </c>
      <c r="CP3" s="73" t="s">
        <v>321</v>
      </c>
      <c r="CQ3" s="73" t="s">
        <v>321</v>
      </c>
      <c r="CR3" s="73" t="s">
        <v>321</v>
      </c>
      <c r="CS3" s="73" t="s">
        <v>321</v>
      </c>
      <c r="CT3" s="72">
        <v>42244</v>
      </c>
      <c r="CU3" s="73" t="s">
        <v>473</v>
      </c>
      <c r="CV3" s="73" t="s">
        <v>474</v>
      </c>
      <c r="CW3" s="72" t="s">
        <v>168</v>
      </c>
      <c r="CX3" s="72">
        <v>41424</v>
      </c>
      <c r="CY3" s="73" t="s">
        <v>475</v>
      </c>
      <c r="CZ3" s="73" t="s">
        <v>476</v>
      </c>
      <c r="DA3" s="73" t="s">
        <v>175</v>
      </c>
      <c r="DB3" s="73">
        <v>111867.75</v>
      </c>
      <c r="DC3" s="73" t="s">
        <v>326</v>
      </c>
      <c r="DD3" s="73" t="s">
        <v>327</v>
      </c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73" customFormat="1">
      <c r="B4" s="73" t="s">
        <v>129</v>
      </c>
      <c r="C4" s="73" t="s">
        <v>180</v>
      </c>
      <c r="D4" s="73" t="s">
        <v>181</v>
      </c>
      <c r="E4" s="72">
        <v>41080</v>
      </c>
      <c r="F4" s="73" t="s">
        <v>475</v>
      </c>
      <c r="G4" s="73" t="s">
        <v>472</v>
      </c>
      <c r="H4" s="210">
        <v>1</v>
      </c>
      <c r="I4" s="73">
        <v>7</v>
      </c>
      <c r="J4" s="73">
        <v>700</v>
      </c>
      <c r="K4" s="73">
        <v>779</v>
      </c>
      <c r="L4" s="73">
        <v>779</v>
      </c>
      <c r="M4" s="206">
        <f t="shared" ref="M4:M9" si="0">IF(J4 = 0,0,(L4-AH4-AI4)/J4)</f>
        <v>1.0128571428571429</v>
      </c>
      <c r="N4" s="73">
        <f t="shared" ref="N4:N9" si="1">IF(G4&lt;&gt;"",IF(M4&lt;=1.2,1,0),0)</f>
        <v>1</v>
      </c>
      <c r="O4" s="73">
        <v>0</v>
      </c>
      <c r="P4" s="73">
        <v>0</v>
      </c>
      <c r="Q4" s="73">
        <v>0</v>
      </c>
      <c r="R4" s="73">
        <v>75</v>
      </c>
      <c r="S4" s="73">
        <v>4</v>
      </c>
      <c r="T4" s="212">
        <v>14784300</v>
      </c>
      <c r="U4" s="212">
        <v>133862</v>
      </c>
      <c r="V4" s="212">
        <v>14650438</v>
      </c>
      <c r="W4" s="212">
        <v>15330267</v>
      </c>
      <c r="X4" s="212">
        <v>14964740</v>
      </c>
      <c r="Y4" s="212">
        <v>0</v>
      </c>
      <c r="Z4" s="212">
        <v>0</v>
      </c>
      <c r="AA4" s="212">
        <v>0</v>
      </c>
      <c r="AB4" s="212">
        <v>14964740</v>
      </c>
      <c r="AC4" s="212">
        <v>15047703</v>
      </c>
      <c r="AD4" s="206">
        <f t="shared" ref="AD4:AD9" si="2">IF(V4=0,0,AC4/V4)</f>
        <v>1.0271162541352006</v>
      </c>
      <c r="AE4" s="73">
        <f t="shared" ref="AE4:AE9" si="3">IF(AD4 &lt;=1.1,1,0)</f>
        <v>1</v>
      </c>
      <c r="AF4" s="212">
        <v>82963</v>
      </c>
      <c r="AG4" s="212">
        <v>545967</v>
      </c>
      <c r="AH4" s="73">
        <v>48</v>
      </c>
      <c r="AI4" s="73">
        <v>22</v>
      </c>
      <c r="AJ4" s="73">
        <v>0</v>
      </c>
      <c r="AK4" s="73">
        <v>4</v>
      </c>
      <c r="AL4" s="85">
        <v>334024</v>
      </c>
      <c r="AM4" s="85">
        <v>0</v>
      </c>
      <c r="AN4" s="73">
        <v>0</v>
      </c>
      <c r="AO4" s="73">
        <v>0</v>
      </c>
      <c r="AP4" s="85">
        <v>328205</v>
      </c>
      <c r="AQ4" s="85">
        <v>0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-26306</v>
      </c>
      <c r="BG4" s="85">
        <v>0</v>
      </c>
      <c r="BH4" s="73">
        <v>0</v>
      </c>
      <c r="BI4" s="73">
        <v>0</v>
      </c>
      <c r="BJ4" s="85">
        <v>0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8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0</v>
      </c>
      <c r="CI4" s="85">
        <v>0</v>
      </c>
      <c r="CJ4" s="73">
        <v>0</v>
      </c>
      <c r="CK4" s="73">
        <v>4</v>
      </c>
      <c r="CL4" s="85">
        <v>635924</v>
      </c>
      <c r="CM4" s="85">
        <v>0</v>
      </c>
      <c r="CN4" s="73" t="s">
        <v>344</v>
      </c>
      <c r="CO4" s="73" t="s">
        <v>345</v>
      </c>
      <c r="CP4" s="73" t="s">
        <v>321</v>
      </c>
      <c r="CQ4" s="73" t="s">
        <v>321</v>
      </c>
      <c r="CR4" s="73" t="s">
        <v>321</v>
      </c>
      <c r="CS4" s="73" t="s">
        <v>321</v>
      </c>
      <c r="CT4" s="72">
        <v>42257</v>
      </c>
      <c r="CU4" s="73" t="s">
        <v>473</v>
      </c>
      <c r="CV4" s="73" t="s">
        <v>474</v>
      </c>
      <c r="CW4" s="72" t="s">
        <v>168</v>
      </c>
      <c r="CX4" s="72">
        <v>41934</v>
      </c>
      <c r="CY4" s="73" t="s">
        <v>477</v>
      </c>
      <c r="CZ4" s="73" t="s">
        <v>478</v>
      </c>
      <c r="DA4" s="73" t="s">
        <v>175</v>
      </c>
      <c r="DB4" s="73">
        <v>13767013.789999999</v>
      </c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</row>
    <row r="5" spans="1:1477" s="73" customFormat="1">
      <c r="B5" s="73" t="s">
        <v>129</v>
      </c>
      <c r="C5" s="73" t="s">
        <v>183</v>
      </c>
      <c r="D5" s="73" t="s">
        <v>184</v>
      </c>
      <c r="E5" s="72">
        <v>41311</v>
      </c>
      <c r="F5" s="73" t="s">
        <v>471</v>
      </c>
      <c r="G5" s="73" t="s">
        <v>476</v>
      </c>
      <c r="H5" s="210">
        <v>2</v>
      </c>
      <c r="I5" s="73">
        <v>9</v>
      </c>
      <c r="J5" s="73">
        <v>768</v>
      </c>
      <c r="K5" s="73">
        <v>835</v>
      </c>
      <c r="L5" s="73">
        <v>810</v>
      </c>
      <c r="M5" s="206">
        <f t="shared" si="0"/>
        <v>0.96744791666666663</v>
      </c>
      <c r="N5" s="73">
        <f t="shared" si="1"/>
        <v>1</v>
      </c>
      <c r="O5" s="73">
        <v>25</v>
      </c>
      <c r="P5" s="73">
        <v>0</v>
      </c>
      <c r="Q5" s="73">
        <v>0</v>
      </c>
      <c r="R5" s="73">
        <v>67</v>
      </c>
      <c r="S5" s="73">
        <v>0</v>
      </c>
      <c r="T5" s="212">
        <v>12312349</v>
      </c>
      <c r="U5" s="212">
        <v>150000</v>
      </c>
      <c r="V5" s="212">
        <v>12162349</v>
      </c>
      <c r="W5" s="212">
        <v>13258294</v>
      </c>
      <c r="X5" s="212">
        <v>12897465</v>
      </c>
      <c r="Y5" s="212">
        <v>0</v>
      </c>
      <c r="Z5" s="212">
        <v>0</v>
      </c>
      <c r="AA5" s="212">
        <v>0</v>
      </c>
      <c r="AB5" s="212">
        <v>12897465</v>
      </c>
      <c r="AC5" s="212">
        <v>12514104</v>
      </c>
      <c r="AD5" s="206">
        <f t="shared" si="2"/>
        <v>1.0289216334772173</v>
      </c>
      <c r="AE5" s="73">
        <f t="shared" si="3"/>
        <v>1</v>
      </c>
      <c r="AF5" s="212">
        <v>-383360</v>
      </c>
      <c r="AG5" s="212">
        <v>945945</v>
      </c>
      <c r="AH5" s="73">
        <v>41</v>
      </c>
      <c r="AI5" s="73">
        <v>26</v>
      </c>
      <c r="AJ5" s="73">
        <v>0</v>
      </c>
      <c r="AK5" s="73">
        <v>0</v>
      </c>
      <c r="AL5" s="85">
        <v>262529</v>
      </c>
      <c r="AM5" s="85">
        <v>0</v>
      </c>
      <c r="AN5" s="73">
        <v>0</v>
      </c>
      <c r="AO5" s="73">
        <v>0</v>
      </c>
      <c r="AP5" s="85">
        <v>689450</v>
      </c>
      <c r="AQ5" s="85">
        <v>18277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0</v>
      </c>
      <c r="BG5" s="85">
        <v>0</v>
      </c>
      <c r="BH5" s="73">
        <v>0</v>
      </c>
      <c r="BI5" s="73">
        <v>0</v>
      </c>
      <c r="BJ5" s="85">
        <v>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8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0</v>
      </c>
      <c r="CL5" s="85">
        <v>951980</v>
      </c>
      <c r="CM5" s="85">
        <v>18277</v>
      </c>
      <c r="CN5" s="73" t="s">
        <v>346</v>
      </c>
      <c r="CO5" s="73" t="s">
        <v>347</v>
      </c>
      <c r="CP5" s="73" t="s">
        <v>321</v>
      </c>
      <c r="CQ5" s="73" t="s">
        <v>321</v>
      </c>
      <c r="CR5" s="73" t="s">
        <v>321</v>
      </c>
      <c r="CS5" s="73" t="s">
        <v>321</v>
      </c>
      <c r="CT5" s="72">
        <v>42257</v>
      </c>
      <c r="CU5" s="73" t="s">
        <v>473</v>
      </c>
      <c r="CV5" s="73" t="s">
        <v>474</v>
      </c>
      <c r="CW5" s="72" t="s">
        <v>168</v>
      </c>
      <c r="CX5" s="72">
        <v>42195</v>
      </c>
      <c r="CY5" s="73" t="s">
        <v>473</v>
      </c>
      <c r="CZ5" s="73" t="s">
        <v>474</v>
      </c>
      <c r="DA5" s="73" t="s">
        <v>182</v>
      </c>
      <c r="DB5" s="73">
        <v>15340403.449999999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73" customFormat="1">
      <c r="B6" s="73" t="s">
        <v>129</v>
      </c>
      <c r="C6" s="73" t="s">
        <v>185</v>
      </c>
      <c r="D6" s="73" t="s">
        <v>186</v>
      </c>
      <c r="E6" s="72">
        <v>41696</v>
      </c>
      <c r="F6" s="73" t="s">
        <v>471</v>
      </c>
      <c r="G6" s="73" t="s">
        <v>479</v>
      </c>
      <c r="H6" s="210">
        <v>1</v>
      </c>
      <c r="I6" s="73">
        <v>2</v>
      </c>
      <c r="J6" s="73">
        <v>130</v>
      </c>
      <c r="K6" s="73">
        <v>190</v>
      </c>
      <c r="L6" s="73">
        <v>219</v>
      </c>
      <c r="M6" s="206">
        <f t="shared" si="0"/>
        <v>1.4923076923076923</v>
      </c>
      <c r="N6" s="73">
        <f t="shared" si="1"/>
        <v>0</v>
      </c>
      <c r="O6" s="73">
        <v>-29</v>
      </c>
      <c r="P6" s="73">
        <v>29</v>
      </c>
      <c r="Q6" s="73">
        <v>0</v>
      </c>
      <c r="R6" s="73">
        <v>36</v>
      </c>
      <c r="S6" s="73">
        <v>24</v>
      </c>
      <c r="T6" s="212">
        <v>2195109</v>
      </c>
      <c r="U6" s="212">
        <v>50000</v>
      </c>
      <c r="V6" s="212">
        <v>2145109</v>
      </c>
      <c r="W6" s="212">
        <v>2159801</v>
      </c>
      <c r="X6" s="212">
        <v>2156391</v>
      </c>
      <c r="Y6" s="212">
        <v>-50518</v>
      </c>
      <c r="Z6" s="212">
        <v>0</v>
      </c>
      <c r="AA6" s="212">
        <v>-50518</v>
      </c>
      <c r="AB6" s="212">
        <v>2105873</v>
      </c>
      <c r="AC6" s="212">
        <v>2085969</v>
      </c>
      <c r="AD6" s="206">
        <f t="shared" si="2"/>
        <v>0.97243030540639197</v>
      </c>
      <c r="AE6" s="73">
        <f t="shared" si="3"/>
        <v>1</v>
      </c>
      <c r="AF6" s="212">
        <v>-19904</v>
      </c>
      <c r="AG6" s="212">
        <v>-35308</v>
      </c>
      <c r="AH6" s="73">
        <v>11</v>
      </c>
      <c r="AI6" s="73">
        <v>14</v>
      </c>
      <c r="AJ6" s="73">
        <v>0</v>
      </c>
      <c r="AK6" s="73">
        <v>10</v>
      </c>
      <c r="AL6" s="85">
        <v>-17725</v>
      </c>
      <c r="AM6" s="85">
        <v>0</v>
      </c>
      <c r="AN6" s="73">
        <v>11</v>
      </c>
      <c r="AO6" s="73">
        <v>14</v>
      </c>
      <c r="AP6" s="85">
        <v>8387</v>
      </c>
      <c r="AQ6" s="85">
        <v>0</v>
      </c>
      <c r="AR6" s="73">
        <v>0</v>
      </c>
      <c r="AS6" s="73">
        <v>0</v>
      </c>
      <c r="AT6" s="85">
        <v>0</v>
      </c>
      <c r="AU6" s="85">
        <v>0</v>
      </c>
      <c r="AV6" s="73">
        <v>0</v>
      </c>
      <c r="AW6" s="73">
        <v>0</v>
      </c>
      <c r="AX6" s="85">
        <v>0</v>
      </c>
      <c r="AY6" s="85">
        <v>0</v>
      </c>
      <c r="AZ6" s="73">
        <v>0</v>
      </c>
      <c r="BA6" s="73">
        <v>0</v>
      </c>
      <c r="BB6" s="85">
        <v>0</v>
      </c>
      <c r="BC6" s="85">
        <v>0</v>
      </c>
      <c r="BD6" s="73">
        <v>0</v>
      </c>
      <c r="BE6" s="73">
        <v>0</v>
      </c>
      <c r="BF6" s="85">
        <v>0</v>
      </c>
      <c r="BG6" s="85">
        <v>0</v>
      </c>
      <c r="BH6" s="73">
        <v>0</v>
      </c>
      <c r="BI6" s="73">
        <v>0</v>
      </c>
      <c r="BJ6" s="85">
        <v>0</v>
      </c>
      <c r="BK6" s="85">
        <v>0</v>
      </c>
      <c r="BL6" s="73">
        <v>0</v>
      </c>
      <c r="BM6" s="73">
        <v>0</v>
      </c>
      <c r="BN6" s="85">
        <v>0</v>
      </c>
      <c r="BO6" s="85">
        <v>0</v>
      </c>
      <c r="BP6" s="73">
        <v>0</v>
      </c>
      <c r="BQ6" s="73">
        <v>0</v>
      </c>
      <c r="BR6" s="85">
        <v>0</v>
      </c>
      <c r="BS6" s="85">
        <v>0</v>
      </c>
      <c r="BT6" s="73">
        <v>0</v>
      </c>
      <c r="BU6" s="73">
        <v>0</v>
      </c>
      <c r="BV6" s="85">
        <v>0</v>
      </c>
      <c r="BW6" s="85">
        <v>0</v>
      </c>
      <c r="BX6" s="73">
        <v>0</v>
      </c>
      <c r="BY6" s="238">
        <v>0</v>
      </c>
      <c r="BZ6" s="85">
        <v>0</v>
      </c>
      <c r="CA6" s="85">
        <v>0</v>
      </c>
      <c r="CB6" s="73">
        <v>0</v>
      </c>
      <c r="CC6" s="73">
        <v>0</v>
      </c>
      <c r="CD6" s="85">
        <v>0</v>
      </c>
      <c r="CE6" s="85">
        <v>0</v>
      </c>
      <c r="CF6" s="73">
        <v>0</v>
      </c>
      <c r="CG6" s="73">
        <v>0</v>
      </c>
      <c r="CH6" s="85">
        <v>0</v>
      </c>
      <c r="CI6" s="85">
        <v>0</v>
      </c>
      <c r="CJ6" s="73">
        <v>11</v>
      </c>
      <c r="CK6" s="73">
        <v>24</v>
      </c>
      <c r="CL6" s="85">
        <v>-9339</v>
      </c>
      <c r="CM6" s="85">
        <v>0</v>
      </c>
      <c r="CN6" s="73" t="s">
        <v>348</v>
      </c>
      <c r="CO6" s="73" t="s">
        <v>349</v>
      </c>
      <c r="CP6" s="73" t="s">
        <v>321</v>
      </c>
      <c r="CQ6" s="73" t="s">
        <v>321</v>
      </c>
      <c r="CR6" s="73" t="s">
        <v>321</v>
      </c>
      <c r="CS6" s="73" t="s">
        <v>321</v>
      </c>
      <c r="CT6" s="72">
        <v>42260</v>
      </c>
      <c r="CU6" s="73" t="s">
        <v>473</v>
      </c>
      <c r="CV6" s="73" t="s">
        <v>474</v>
      </c>
      <c r="CW6" s="72" t="s">
        <v>168</v>
      </c>
      <c r="CX6" s="72">
        <v>42108</v>
      </c>
      <c r="CY6" s="73" t="s">
        <v>475</v>
      </c>
      <c r="CZ6" s="73" t="s">
        <v>478</v>
      </c>
      <c r="DA6" s="73" t="s">
        <v>182</v>
      </c>
      <c r="DB6" s="73">
        <v>2641240.2400000002</v>
      </c>
      <c r="DC6" s="73" t="s">
        <v>326</v>
      </c>
      <c r="DD6" s="73" t="s">
        <v>327</v>
      </c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</row>
    <row r="7" spans="1:1477" s="73" customFormat="1">
      <c r="B7" s="73" t="s">
        <v>129</v>
      </c>
      <c r="C7" s="73" t="s">
        <v>187</v>
      </c>
      <c r="D7" s="73" t="s">
        <v>188</v>
      </c>
      <c r="E7" s="72">
        <v>41759</v>
      </c>
      <c r="F7" s="73" t="s">
        <v>475</v>
      </c>
      <c r="G7" s="73" t="s">
        <v>479</v>
      </c>
      <c r="H7" s="210">
        <v>1</v>
      </c>
      <c r="I7" s="73">
        <v>4</v>
      </c>
      <c r="J7" s="73">
        <v>300</v>
      </c>
      <c r="K7" s="73">
        <v>324</v>
      </c>
      <c r="L7" s="73">
        <v>281</v>
      </c>
      <c r="M7" s="206">
        <f t="shared" si="0"/>
        <v>0.85666666666666669</v>
      </c>
      <c r="N7" s="73">
        <f t="shared" si="1"/>
        <v>1</v>
      </c>
      <c r="O7" s="73">
        <v>43</v>
      </c>
      <c r="P7" s="73">
        <v>0</v>
      </c>
      <c r="Q7" s="73">
        <v>0</v>
      </c>
      <c r="R7" s="73">
        <v>24</v>
      </c>
      <c r="S7" s="73">
        <v>0</v>
      </c>
      <c r="T7" s="212">
        <v>855140</v>
      </c>
      <c r="U7" s="212">
        <v>0</v>
      </c>
      <c r="V7" s="212">
        <v>855140</v>
      </c>
      <c r="W7" s="212">
        <v>880470</v>
      </c>
      <c r="X7" s="212">
        <v>883951</v>
      </c>
      <c r="Y7" s="212">
        <v>0</v>
      </c>
      <c r="Z7" s="212">
        <v>0</v>
      </c>
      <c r="AA7" s="212">
        <v>0</v>
      </c>
      <c r="AB7" s="212">
        <v>883951</v>
      </c>
      <c r="AC7" s="212">
        <v>883951</v>
      </c>
      <c r="AD7" s="206">
        <f t="shared" si="2"/>
        <v>1.0336915592768436</v>
      </c>
      <c r="AE7" s="73">
        <f t="shared" si="3"/>
        <v>1</v>
      </c>
      <c r="AF7" s="212">
        <v>0</v>
      </c>
      <c r="AG7" s="212">
        <v>25330</v>
      </c>
      <c r="AH7" s="73">
        <v>14</v>
      </c>
      <c r="AI7" s="73">
        <v>10</v>
      </c>
      <c r="AJ7" s="73">
        <v>0</v>
      </c>
      <c r="AK7" s="73">
        <v>0</v>
      </c>
      <c r="AL7" s="85">
        <v>17931</v>
      </c>
      <c r="AM7" s="85">
        <v>1430</v>
      </c>
      <c r="AN7" s="73">
        <v>0</v>
      </c>
      <c r="AO7" s="73">
        <v>0</v>
      </c>
      <c r="AP7" s="85">
        <v>7399</v>
      </c>
      <c r="AQ7" s="85">
        <v>7399</v>
      </c>
      <c r="AR7" s="73">
        <v>0</v>
      </c>
      <c r="AS7" s="73">
        <v>0</v>
      </c>
      <c r="AT7" s="85">
        <v>0</v>
      </c>
      <c r="AU7" s="85">
        <v>0</v>
      </c>
      <c r="AV7" s="73">
        <v>0</v>
      </c>
      <c r="AW7" s="73">
        <v>0</v>
      </c>
      <c r="AX7" s="85">
        <v>0</v>
      </c>
      <c r="AY7" s="85">
        <v>0</v>
      </c>
      <c r="AZ7" s="73">
        <v>0</v>
      </c>
      <c r="BA7" s="73">
        <v>0</v>
      </c>
      <c r="BB7" s="85">
        <v>0</v>
      </c>
      <c r="BC7" s="85">
        <v>0</v>
      </c>
      <c r="BD7" s="73">
        <v>0</v>
      </c>
      <c r="BE7" s="73">
        <v>0</v>
      </c>
      <c r="BF7" s="85">
        <v>0</v>
      </c>
      <c r="BG7" s="85">
        <v>0</v>
      </c>
      <c r="BH7" s="73">
        <v>0</v>
      </c>
      <c r="BI7" s="73">
        <v>0</v>
      </c>
      <c r="BJ7" s="85">
        <v>0</v>
      </c>
      <c r="BK7" s="85">
        <v>0</v>
      </c>
      <c r="BL7" s="73">
        <v>0</v>
      </c>
      <c r="BM7" s="73">
        <v>0</v>
      </c>
      <c r="BN7" s="85">
        <v>0</v>
      </c>
      <c r="BO7" s="85">
        <v>0</v>
      </c>
      <c r="BP7" s="73">
        <v>0</v>
      </c>
      <c r="BQ7" s="73">
        <v>0</v>
      </c>
      <c r="BR7" s="85">
        <v>0</v>
      </c>
      <c r="BS7" s="85">
        <v>0</v>
      </c>
      <c r="BT7" s="73">
        <v>0</v>
      </c>
      <c r="BU7" s="73">
        <v>0</v>
      </c>
      <c r="BV7" s="85">
        <v>0</v>
      </c>
      <c r="BW7" s="85">
        <v>0</v>
      </c>
      <c r="BX7" s="73">
        <v>0</v>
      </c>
      <c r="BY7" s="238">
        <v>0</v>
      </c>
      <c r="BZ7" s="85">
        <v>0</v>
      </c>
      <c r="CA7" s="85">
        <v>0</v>
      </c>
      <c r="CB7" s="73">
        <v>0</v>
      </c>
      <c r="CC7" s="73">
        <v>0</v>
      </c>
      <c r="CD7" s="85">
        <v>0</v>
      </c>
      <c r="CE7" s="85">
        <v>0</v>
      </c>
      <c r="CF7" s="73">
        <v>0</v>
      </c>
      <c r="CG7" s="73">
        <v>0</v>
      </c>
      <c r="CH7" s="85">
        <v>0</v>
      </c>
      <c r="CI7" s="85">
        <v>0</v>
      </c>
      <c r="CJ7" s="73">
        <v>0</v>
      </c>
      <c r="CK7" s="73">
        <v>0</v>
      </c>
      <c r="CL7" s="85">
        <v>25330</v>
      </c>
      <c r="CM7" s="85">
        <v>8829</v>
      </c>
      <c r="CN7" s="73" t="s">
        <v>350</v>
      </c>
      <c r="CO7" s="73" t="s">
        <v>351</v>
      </c>
      <c r="CP7" s="73" t="s">
        <v>321</v>
      </c>
      <c r="CQ7" s="73" t="s">
        <v>321</v>
      </c>
      <c r="CR7" s="73" t="s">
        <v>321</v>
      </c>
      <c r="CS7" s="73" t="s">
        <v>321</v>
      </c>
      <c r="CT7" s="72">
        <v>42263</v>
      </c>
      <c r="CU7" s="73" t="s">
        <v>473</v>
      </c>
      <c r="CV7" s="73" t="s">
        <v>474</v>
      </c>
      <c r="CW7" s="72" t="s">
        <v>168</v>
      </c>
      <c r="CX7" s="72">
        <v>42222</v>
      </c>
      <c r="CY7" s="73" t="s">
        <v>473</v>
      </c>
      <c r="CZ7" s="73" t="s">
        <v>474</v>
      </c>
      <c r="DA7" s="73" t="s">
        <v>170</v>
      </c>
      <c r="DB7" s="73">
        <v>1061209.6299999999</v>
      </c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  <c r="IW7" s="205"/>
      <c r="IX7" s="205"/>
      <c r="IY7" s="205"/>
      <c r="IZ7" s="205"/>
      <c r="JA7" s="205"/>
      <c r="JB7" s="205"/>
      <c r="JC7" s="205"/>
      <c r="JD7" s="205"/>
      <c r="JE7" s="205"/>
      <c r="JF7" s="205"/>
      <c r="JG7" s="205"/>
      <c r="JH7" s="205"/>
      <c r="JI7" s="205"/>
      <c r="JJ7" s="205"/>
      <c r="JK7" s="205"/>
      <c r="JL7" s="205"/>
      <c r="JM7" s="205"/>
      <c r="JN7" s="205"/>
      <c r="JO7" s="205"/>
      <c r="JP7" s="205"/>
      <c r="JQ7" s="205"/>
      <c r="JR7" s="205"/>
      <c r="JS7" s="205"/>
      <c r="JT7" s="205"/>
      <c r="JU7" s="205"/>
      <c r="JV7" s="205"/>
      <c r="JW7" s="205"/>
      <c r="JX7" s="205"/>
      <c r="JY7" s="205"/>
      <c r="JZ7" s="205"/>
      <c r="KA7" s="205"/>
      <c r="KB7" s="205"/>
      <c r="KC7" s="205"/>
      <c r="KD7" s="205"/>
      <c r="KE7" s="205"/>
      <c r="KF7" s="205"/>
      <c r="KG7" s="205"/>
      <c r="KH7" s="205"/>
      <c r="KI7" s="205"/>
      <c r="KJ7" s="205"/>
      <c r="KK7" s="205"/>
      <c r="KL7" s="205"/>
      <c r="KM7" s="205"/>
      <c r="KN7" s="205"/>
      <c r="KO7" s="205"/>
      <c r="KP7" s="205"/>
      <c r="KQ7" s="205"/>
      <c r="KR7" s="205"/>
      <c r="KS7" s="205"/>
      <c r="KT7" s="205"/>
      <c r="KU7" s="205"/>
      <c r="KV7" s="205"/>
      <c r="KW7" s="205"/>
      <c r="KX7" s="205"/>
      <c r="KY7" s="205"/>
      <c r="KZ7" s="205"/>
      <c r="LA7" s="205"/>
      <c r="LB7" s="205"/>
      <c r="LC7" s="205"/>
      <c r="LD7" s="205"/>
      <c r="LE7" s="205"/>
      <c r="LF7" s="205"/>
      <c r="LG7" s="205"/>
      <c r="LH7" s="205"/>
      <c r="LI7" s="205"/>
      <c r="LJ7" s="205"/>
      <c r="LK7" s="205"/>
      <c r="LL7" s="205"/>
      <c r="LM7" s="205"/>
      <c r="LN7" s="205"/>
      <c r="LO7" s="205"/>
      <c r="LP7" s="205"/>
      <c r="LQ7" s="205"/>
      <c r="LR7" s="205"/>
      <c r="LS7" s="205"/>
      <c r="LT7" s="205"/>
      <c r="LU7" s="205"/>
      <c r="LV7" s="205"/>
      <c r="LW7" s="205"/>
      <c r="LX7" s="205"/>
      <c r="LY7" s="205"/>
      <c r="LZ7" s="205"/>
      <c r="MA7" s="205"/>
      <c r="MB7" s="205"/>
      <c r="MC7" s="205"/>
      <c r="MD7" s="205"/>
      <c r="ME7" s="205"/>
      <c r="MF7" s="205"/>
      <c r="MG7" s="205"/>
      <c r="MH7" s="205"/>
      <c r="MI7" s="205"/>
      <c r="MJ7" s="205"/>
      <c r="MK7" s="205"/>
      <c r="ML7" s="205"/>
      <c r="MM7" s="205"/>
      <c r="MN7" s="205"/>
      <c r="MO7" s="205"/>
      <c r="MP7" s="205"/>
      <c r="MQ7" s="205"/>
      <c r="MR7" s="205"/>
      <c r="MS7" s="205"/>
      <c r="MT7" s="205"/>
      <c r="MU7" s="205"/>
      <c r="MV7" s="205"/>
      <c r="MW7" s="205"/>
      <c r="MX7" s="205"/>
      <c r="MY7" s="205"/>
      <c r="MZ7" s="205"/>
      <c r="NA7" s="205"/>
      <c r="NB7" s="205"/>
      <c r="NC7" s="205"/>
      <c r="ND7" s="205"/>
      <c r="NE7" s="205"/>
      <c r="NF7" s="205"/>
      <c r="NG7" s="205"/>
      <c r="NH7" s="205"/>
      <c r="NI7" s="205"/>
      <c r="NJ7" s="205"/>
      <c r="NK7" s="205"/>
      <c r="NL7" s="205"/>
      <c r="NM7" s="205"/>
      <c r="NN7" s="205"/>
      <c r="NO7" s="205"/>
      <c r="NP7" s="205"/>
      <c r="NQ7" s="205"/>
      <c r="NR7" s="205"/>
      <c r="NS7" s="205"/>
      <c r="NT7" s="205"/>
      <c r="NU7" s="205"/>
      <c r="NV7" s="205"/>
      <c r="NW7" s="205"/>
      <c r="NX7" s="205"/>
      <c r="NY7" s="205"/>
      <c r="NZ7" s="205"/>
      <c r="OA7" s="205"/>
      <c r="OB7" s="205"/>
      <c r="OC7" s="205"/>
      <c r="OD7" s="205"/>
      <c r="OE7" s="205"/>
      <c r="OF7" s="205"/>
      <c r="OG7" s="205"/>
      <c r="OH7" s="205"/>
      <c r="OI7" s="205"/>
      <c r="OJ7" s="205"/>
      <c r="OK7" s="205"/>
      <c r="OL7" s="205"/>
      <c r="OM7" s="205"/>
      <c r="ON7" s="205"/>
      <c r="OO7" s="205"/>
      <c r="OP7" s="205"/>
      <c r="OQ7" s="205"/>
      <c r="OR7" s="205"/>
      <c r="OS7" s="205"/>
      <c r="OT7" s="205"/>
      <c r="OU7" s="205"/>
      <c r="OV7" s="205"/>
      <c r="OW7" s="205"/>
      <c r="OX7" s="205"/>
      <c r="OY7" s="205"/>
      <c r="OZ7" s="205"/>
      <c r="PA7" s="205"/>
      <c r="PB7" s="205"/>
      <c r="PC7" s="205"/>
      <c r="PD7" s="205"/>
      <c r="PE7" s="205"/>
      <c r="PF7" s="205"/>
      <c r="PG7" s="205"/>
      <c r="PH7" s="205"/>
      <c r="PI7" s="205"/>
      <c r="PJ7" s="205"/>
      <c r="PK7" s="205"/>
      <c r="PL7" s="205"/>
      <c r="PM7" s="205"/>
      <c r="PN7" s="205"/>
      <c r="PO7" s="205"/>
      <c r="PP7" s="205"/>
      <c r="PQ7" s="205"/>
      <c r="PR7" s="205"/>
      <c r="PS7" s="205"/>
      <c r="PT7" s="205"/>
      <c r="PU7" s="205"/>
      <c r="PV7" s="205"/>
      <c r="PW7" s="205"/>
      <c r="PX7" s="205"/>
      <c r="PY7" s="205"/>
      <c r="PZ7" s="205"/>
      <c r="QA7" s="205"/>
      <c r="QB7" s="205"/>
      <c r="QC7" s="205"/>
      <c r="QD7" s="205"/>
      <c r="QE7" s="205"/>
      <c r="QF7" s="205"/>
      <c r="QG7" s="205"/>
      <c r="QH7" s="205"/>
      <c r="QI7" s="205"/>
      <c r="QJ7" s="205"/>
      <c r="QK7" s="205"/>
      <c r="QL7" s="205"/>
      <c r="QM7" s="205"/>
      <c r="QN7" s="205"/>
      <c r="QO7" s="205"/>
      <c r="QP7" s="205"/>
      <c r="QQ7" s="205"/>
      <c r="QR7" s="205"/>
      <c r="QS7" s="205"/>
      <c r="QT7" s="205"/>
      <c r="QU7" s="205"/>
      <c r="QV7" s="205"/>
      <c r="QW7" s="205"/>
      <c r="QX7" s="205"/>
      <c r="QY7" s="205"/>
      <c r="QZ7" s="205"/>
      <c r="RA7" s="205"/>
      <c r="RB7" s="205"/>
      <c r="RC7" s="205"/>
      <c r="RD7" s="205"/>
      <c r="RE7" s="205"/>
      <c r="RF7" s="205"/>
      <c r="RG7" s="205"/>
      <c r="RH7" s="205"/>
      <c r="RI7" s="205"/>
      <c r="RJ7" s="205"/>
      <c r="RK7" s="205"/>
      <c r="RL7" s="205"/>
      <c r="RM7" s="205"/>
      <c r="RN7" s="205"/>
      <c r="RO7" s="205"/>
      <c r="RP7" s="205"/>
      <c r="RQ7" s="205"/>
      <c r="RR7" s="205"/>
      <c r="RS7" s="205"/>
      <c r="RT7" s="205"/>
      <c r="RU7" s="205"/>
      <c r="RV7" s="205"/>
      <c r="RW7" s="205"/>
      <c r="RX7" s="205"/>
      <c r="RY7" s="205"/>
      <c r="RZ7" s="205"/>
      <c r="SA7" s="205"/>
      <c r="SB7" s="205"/>
      <c r="SC7" s="205"/>
      <c r="SD7" s="205"/>
      <c r="SE7" s="205"/>
      <c r="SF7" s="205"/>
      <c r="SG7" s="205"/>
      <c r="SH7" s="205"/>
      <c r="SI7" s="205"/>
      <c r="SJ7" s="205"/>
      <c r="SK7" s="205"/>
      <c r="SL7" s="205"/>
      <c r="SM7" s="205"/>
      <c r="SN7" s="205"/>
      <c r="SO7" s="205"/>
      <c r="SP7" s="205"/>
      <c r="SQ7" s="205"/>
      <c r="SR7" s="205"/>
      <c r="SS7" s="205"/>
      <c r="ST7" s="205"/>
      <c r="SU7" s="205"/>
      <c r="SV7" s="205"/>
      <c r="SW7" s="205"/>
      <c r="SX7" s="205"/>
      <c r="SY7" s="205"/>
      <c r="SZ7" s="205"/>
      <c r="TA7" s="205"/>
      <c r="TB7" s="205"/>
      <c r="TC7" s="205"/>
      <c r="TD7" s="205"/>
      <c r="TE7" s="205"/>
      <c r="TF7" s="205"/>
      <c r="TG7" s="205"/>
      <c r="TH7" s="205"/>
      <c r="TI7" s="205"/>
      <c r="TJ7" s="205"/>
      <c r="TK7" s="205"/>
      <c r="TL7" s="205"/>
      <c r="TM7" s="205"/>
      <c r="TN7" s="205"/>
      <c r="TO7" s="205"/>
      <c r="TP7" s="205"/>
      <c r="TQ7" s="205"/>
      <c r="TR7" s="205"/>
      <c r="TS7" s="205"/>
      <c r="TT7" s="205"/>
      <c r="TU7" s="205"/>
      <c r="TV7" s="205"/>
      <c r="TW7" s="205"/>
      <c r="TX7" s="205"/>
      <c r="TY7" s="205"/>
      <c r="TZ7" s="205"/>
      <c r="UA7" s="205"/>
      <c r="UB7" s="205"/>
      <c r="UC7" s="205"/>
      <c r="UD7" s="205"/>
      <c r="UE7" s="205"/>
      <c r="UF7" s="205"/>
      <c r="UG7" s="205"/>
      <c r="UH7" s="205"/>
      <c r="UI7" s="205"/>
      <c r="UJ7" s="205"/>
      <c r="UK7" s="205"/>
      <c r="UL7" s="205"/>
      <c r="UM7" s="205"/>
      <c r="UN7" s="205"/>
      <c r="UO7" s="205"/>
      <c r="UP7" s="205"/>
      <c r="UQ7" s="205"/>
      <c r="UR7" s="205"/>
      <c r="US7" s="205"/>
      <c r="UT7" s="205"/>
      <c r="UU7" s="205"/>
      <c r="UV7" s="205"/>
      <c r="UW7" s="205"/>
      <c r="UX7" s="205"/>
      <c r="UY7" s="205"/>
      <c r="UZ7" s="205"/>
      <c r="VA7" s="205"/>
      <c r="VB7" s="205"/>
      <c r="VC7" s="205"/>
      <c r="VD7" s="205"/>
      <c r="VE7" s="205"/>
      <c r="VF7" s="205"/>
      <c r="VG7" s="205"/>
      <c r="VH7" s="205"/>
      <c r="VI7" s="205"/>
      <c r="VJ7" s="205"/>
      <c r="VK7" s="205"/>
      <c r="VL7" s="205"/>
      <c r="VM7" s="205"/>
      <c r="VN7" s="205"/>
      <c r="VO7" s="205"/>
      <c r="VP7" s="205"/>
      <c r="VQ7" s="205"/>
      <c r="VR7" s="205"/>
      <c r="VS7" s="205"/>
      <c r="VT7" s="205"/>
      <c r="VU7" s="205"/>
      <c r="VV7" s="205"/>
      <c r="VW7" s="205"/>
      <c r="VX7" s="205"/>
      <c r="VY7" s="205"/>
      <c r="VZ7" s="205"/>
      <c r="WA7" s="205"/>
      <c r="WB7" s="205"/>
      <c r="WC7" s="205"/>
      <c r="WD7" s="205"/>
      <c r="WE7" s="205"/>
      <c r="WF7" s="205"/>
      <c r="WG7" s="205"/>
      <c r="WH7" s="205"/>
      <c r="WI7" s="205"/>
      <c r="WJ7" s="205"/>
      <c r="WK7" s="205"/>
      <c r="WL7" s="205"/>
      <c r="WM7" s="205"/>
      <c r="WN7" s="205"/>
      <c r="WO7" s="205"/>
      <c r="WP7" s="205"/>
      <c r="WQ7" s="205"/>
      <c r="WR7" s="205"/>
      <c r="WS7" s="205"/>
      <c r="WT7" s="205"/>
      <c r="WU7" s="205"/>
      <c r="WV7" s="205"/>
      <c r="WW7" s="205"/>
      <c r="WX7" s="205"/>
      <c r="WY7" s="205"/>
      <c r="WZ7" s="205"/>
      <c r="XA7" s="205"/>
      <c r="XB7" s="205"/>
      <c r="XC7" s="205"/>
      <c r="XD7" s="205"/>
      <c r="XE7" s="205"/>
      <c r="XF7" s="205"/>
      <c r="XG7" s="205"/>
      <c r="XH7" s="205"/>
      <c r="XI7" s="205"/>
      <c r="XJ7" s="205"/>
      <c r="XK7" s="205"/>
      <c r="XL7" s="205"/>
      <c r="XM7" s="205"/>
      <c r="XN7" s="205"/>
      <c r="XO7" s="205"/>
      <c r="XP7" s="205"/>
      <c r="XQ7" s="205"/>
      <c r="XR7" s="205"/>
      <c r="XS7" s="205"/>
      <c r="XT7" s="205"/>
      <c r="XU7" s="205"/>
      <c r="XV7" s="205"/>
      <c r="XW7" s="205"/>
      <c r="XX7" s="205"/>
      <c r="XY7" s="205"/>
      <c r="XZ7" s="205"/>
      <c r="YA7" s="205"/>
      <c r="YB7" s="205"/>
      <c r="YC7" s="205"/>
      <c r="YD7" s="205"/>
      <c r="YE7" s="205"/>
      <c r="YF7" s="205"/>
      <c r="YG7" s="205"/>
      <c r="YH7" s="205"/>
      <c r="YI7" s="205"/>
      <c r="YJ7" s="205"/>
      <c r="YK7" s="205"/>
      <c r="YL7" s="205"/>
      <c r="YM7" s="205"/>
      <c r="YN7" s="205"/>
      <c r="YO7" s="205"/>
      <c r="YP7" s="205"/>
      <c r="YQ7" s="205"/>
      <c r="YR7" s="205"/>
      <c r="YS7" s="205"/>
      <c r="YT7" s="205"/>
      <c r="YU7" s="205"/>
      <c r="YV7" s="205"/>
      <c r="YW7" s="205"/>
      <c r="YX7" s="205"/>
      <c r="YY7" s="205"/>
      <c r="YZ7" s="205"/>
      <c r="ZA7" s="205"/>
      <c r="ZB7" s="205"/>
      <c r="ZC7" s="205"/>
      <c r="ZD7" s="205"/>
      <c r="ZE7" s="205"/>
      <c r="ZF7" s="205"/>
      <c r="ZG7" s="205"/>
      <c r="ZH7" s="205"/>
      <c r="ZI7" s="205"/>
      <c r="ZJ7" s="205"/>
      <c r="ZK7" s="205"/>
      <c r="ZL7" s="205"/>
      <c r="ZM7" s="205"/>
      <c r="ZN7" s="205"/>
      <c r="ZO7" s="205"/>
      <c r="ZP7" s="205"/>
      <c r="ZQ7" s="205"/>
      <c r="ZR7" s="205"/>
      <c r="ZS7" s="205"/>
      <c r="ZT7" s="205"/>
      <c r="ZU7" s="205"/>
      <c r="ZV7" s="205"/>
      <c r="ZW7" s="205"/>
      <c r="ZX7" s="205"/>
      <c r="ZY7" s="205"/>
      <c r="ZZ7" s="205"/>
      <c r="AAA7" s="205"/>
      <c r="AAB7" s="205"/>
      <c r="AAC7" s="205"/>
      <c r="AAD7" s="205"/>
      <c r="AAE7" s="205"/>
      <c r="AAF7" s="205"/>
      <c r="AAG7" s="205"/>
      <c r="AAH7" s="205"/>
      <c r="AAI7" s="205"/>
      <c r="AAJ7" s="205"/>
      <c r="AAK7" s="205"/>
      <c r="AAL7" s="205"/>
      <c r="AAM7" s="205"/>
      <c r="AAN7" s="205"/>
      <c r="AAO7" s="205"/>
      <c r="AAP7" s="205"/>
      <c r="AAQ7" s="205"/>
      <c r="AAR7" s="205"/>
      <c r="AAS7" s="205"/>
      <c r="AAT7" s="205"/>
      <c r="AAU7" s="205"/>
      <c r="AAV7" s="205"/>
      <c r="AAW7" s="205"/>
      <c r="AAX7" s="205"/>
      <c r="AAY7" s="205"/>
      <c r="AAZ7" s="205"/>
      <c r="ABA7" s="205"/>
      <c r="ABB7" s="205"/>
      <c r="ABC7" s="205"/>
      <c r="ABD7" s="205"/>
      <c r="ABE7" s="205"/>
      <c r="ABF7" s="205"/>
      <c r="ABG7" s="205"/>
      <c r="ABH7" s="205"/>
      <c r="ABI7" s="205"/>
      <c r="ABJ7" s="205"/>
      <c r="ABK7" s="205"/>
      <c r="ABL7" s="205"/>
      <c r="ABM7" s="205"/>
      <c r="ABN7" s="205"/>
      <c r="ABO7" s="205"/>
      <c r="ABP7" s="205"/>
      <c r="ABQ7" s="205"/>
      <c r="ABR7" s="205"/>
      <c r="ABS7" s="205"/>
      <c r="ABT7" s="205"/>
      <c r="ABU7" s="205"/>
      <c r="ABV7" s="205"/>
      <c r="ABW7" s="205"/>
      <c r="ABX7" s="205"/>
      <c r="ABY7" s="205"/>
      <c r="ABZ7" s="205"/>
      <c r="ACA7" s="205"/>
      <c r="ACB7" s="205"/>
      <c r="ACC7" s="205"/>
      <c r="ACD7" s="205"/>
      <c r="ACE7" s="205"/>
      <c r="ACF7" s="205"/>
      <c r="ACG7" s="205"/>
      <c r="ACH7" s="205"/>
      <c r="ACI7" s="205"/>
      <c r="ACJ7" s="205"/>
      <c r="ACK7" s="205"/>
      <c r="ACL7" s="205"/>
      <c r="ACM7" s="205"/>
      <c r="ACN7" s="205"/>
      <c r="ACO7" s="205"/>
      <c r="ACP7" s="205"/>
      <c r="ACQ7" s="205"/>
      <c r="ACR7" s="205"/>
      <c r="ACS7" s="205"/>
      <c r="ACT7" s="205"/>
      <c r="ACU7" s="205"/>
      <c r="ACV7" s="205"/>
      <c r="ACW7" s="205"/>
      <c r="ACX7" s="205"/>
      <c r="ACY7" s="205"/>
      <c r="ACZ7" s="205"/>
      <c r="ADA7" s="205"/>
      <c r="ADB7" s="205"/>
      <c r="ADC7" s="205"/>
      <c r="ADD7" s="205"/>
      <c r="ADE7" s="205"/>
      <c r="ADF7" s="205"/>
      <c r="ADG7" s="205"/>
      <c r="ADH7" s="205"/>
      <c r="ADI7" s="205"/>
      <c r="ADJ7" s="205"/>
      <c r="ADK7" s="205"/>
      <c r="ADL7" s="205"/>
      <c r="ADM7" s="205"/>
      <c r="ADN7" s="205"/>
      <c r="ADO7" s="205"/>
      <c r="ADP7" s="205"/>
      <c r="ADQ7" s="205"/>
      <c r="ADR7" s="205"/>
      <c r="ADS7" s="205"/>
      <c r="ADT7" s="205"/>
      <c r="ADU7" s="205"/>
      <c r="ADV7" s="205"/>
      <c r="ADW7" s="205"/>
      <c r="ADX7" s="205"/>
      <c r="ADY7" s="205"/>
      <c r="ADZ7" s="205"/>
      <c r="AEA7" s="205"/>
      <c r="AEB7" s="205"/>
      <c r="AEC7" s="205"/>
      <c r="AED7" s="205"/>
      <c r="AEE7" s="205"/>
      <c r="AEF7" s="205"/>
      <c r="AEG7" s="205"/>
      <c r="AEH7" s="205"/>
      <c r="AEI7" s="205"/>
      <c r="AEJ7" s="205"/>
      <c r="AEK7" s="205"/>
      <c r="AEL7" s="205"/>
      <c r="AEM7" s="205"/>
      <c r="AEN7" s="205"/>
      <c r="AEO7" s="205"/>
      <c r="AEP7" s="205"/>
      <c r="AEQ7" s="205"/>
      <c r="AER7" s="205"/>
      <c r="AES7" s="205"/>
      <c r="AET7" s="205"/>
      <c r="AEU7" s="205"/>
      <c r="AEV7" s="205"/>
      <c r="AEW7" s="205"/>
      <c r="AEX7" s="205"/>
      <c r="AEY7" s="205"/>
      <c r="AEZ7" s="205"/>
      <c r="AFA7" s="205"/>
      <c r="AFB7" s="205"/>
      <c r="AFC7" s="205"/>
      <c r="AFD7" s="205"/>
      <c r="AFE7" s="205"/>
      <c r="AFF7" s="205"/>
      <c r="AFG7" s="205"/>
      <c r="AFH7" s="205"/>
      <c r="AFI7" s="205"/>
      <c r="AFJ7" s="205"/>
      <c r="AFK7" s="205"/>
      <c r="AFL7" s="205"/>
      <c r="AFM7" s="205"/>
      <c r="AFN7" s="205"/>
      <c r="AFO7" s="205"/>
      <c r="AFP7" s="205"/>
      <c r="AFQ7" s="205"/>
      <c r="AFR7" s="205"/>
      <c r="AFS7" s="205"/>
      <c r="AFT7" s="205"/>
      <c r="AFU7" s="205"/>
      <c r="AFV7" s="205"/>
      <c r="AFW7" s="205"/>
      <c r="AFX7" s="205"/>
      <c r="AFY7" s="205"/>
      <c r="AFZ7" s="205"/>
      <c r="AGA7" s="205"/>
      <c r="AGB7" s="205"/>
      <c r="AGC7" s="205"/>
      <c r="AGD7" s="205"/>
      <c r="AGE7" s="205"/>
      <c r="AGF7" s="205"/>
      <c r="AGG7" s="205"/>
      <c r="AGH7" s="205"/>
      <c r="AGI7" s="205"/>
      <c r="AGJ7" s="205"/>
      <c r="AGK7" s="205"/>
      <c r="AGL7" s="205"/>
      <c r="AGM7" s="205"/>
      <c r="AGN7" s="205"/>
      <c r="AGO7" s="205"/>
      <c r="AGP7" s="205"/>
      <c r="AGQ7" s="205"/>
      <c r="AGR7" s="205"/>
      <c r="AGS7" s="205"/>
      <c r="AGT7" s="205"/>
      <c r="AGU7" s="205"/>
      <c r="AGV7" s="205"/>
      <c r="AGW7" s="205"/>
      <c r="AGX7" s="205"/>
      <c r="AGY7" s="205"/>
      <c r="AGZ7" s="205"/>
      <c r="AHA7" s="205"/>
      <c r="AHB7" s="205"/>
      <c r="AHC7" s="205"/>
      <c r="AHD7" s="205"/>
      <c r="AHE7" s="205"/>
      <c r="AHF7" s="205"/>
      <c r="AHG7" s="205"/>
      <c r="AHH7" s="205"/>
      <c r="AHI7" s="205"/>
      <c r="AHJ7" s="205"/>
      <c r="AHK7" s="205"/>
      <c r="AHL7" s="205"/>
      <c r="AHM7" s="205"/>
      <c r="AHN7" s="205"/>
      <c r="AHO7" s="205"/>
      <c r="AHP7" s="205"/>
      <c r="AHQ7" s="205"/>
      <c r="AHR7" s="205"/>
      <c r="AHS7" s="205"/>
      <c r="AHT7" s="205"/>
      <c r="AHU7" s="205"/>
      <c r="AHV7" s="205"/>
      <c r="AHW7" s="205"/>
      <c r="AHX7" s="205"/>
      <c r="AHY7" s="205"/>
      <c r="AHZ7" s="205"/>
      <c r="AIA7" s="205"/>
      <c r="AIB7" s="205"/>
      <c r="AIC7" s="205"/>
      <c r="AID7" s="205"/>
      <c r="AIE7" s="205"/>
      <c r="AIF7" s="205"/>
      <c r="AIG7" s="205"/>
      <c r="AIH7" s="205"/>
      <c r="AII7" s="205"/>
      <c r="AIJ7" s="205"/>
      <c r="AIK7" s="205"/>
      <c r="AIL7" s="205"/>
      <c r="AIM7" s="205"/>
      <c r="AIN7" s="205"/>
      <c r="AIO7" s="205"/>
      <c r="AIP7" s="205"/>
      <c r="AIQ7" s="205"/>
      <c r="AIR7" s="205"/>
      <c r="AIS7" s="205"/>
      <c r="AIT7" s="205"/>
      <c r="AIU7" s="205"/>
      <c r="AIV7" s="205"/>
      <c r="AIW7" s="205"/>
      <c r="AIX7" s="205"/>
      <c r="AIY7" s="205"/>
      <c r="AIZ7" s="205"/>
      <c r="AJA7" s="205"/>
      <c r="AJB7" s="205"/>
      <c r="AJC7" s="205"/>
      <c r="AJD7" s="205"/>
      <c r="AJE7" s="205"/>
      <c r="AJF7" s="205"/>
      <c r="AJG7" s="205"/>
      <c r="AJH7" s="205"/>
      <c r="AJI7" s="205"/>
      <c r="AJJ7" s="205"/>
      <c r="AJK7" s="205"/>
      <c r="AJL7" s="205"/>
      <c r="AJM7" s="205"/>
      <c r="AJN7" s="205"/>
      <c r="AJO7" s="205"/>
      <c r="AJP7" s="205"/>
      <c r="AJQ7" s="205"/>
      <c r="AJR7" s="205"/>
      <c r="AJS7" s="205"/>
      <c r="AJT7" s="205"/>
      <c r="AJU7" s="205"/>
      <c r="AJV7" s="205"/>
      <c r="AJW7" s="205"/>
      <c r="AJX7" s="205"/>
      <c r="AJY7" s="205"/>
      <c r="AJZ7" s="205"/>
      <c r="AKA7" s="205"/>
      <c r="AKB7" s="205"/>
      <c r="AKC7" s="205"/>
      <c r="AKD7" s="205"/>
      <c r="AKE7" s="205"/>
      <c r="AKF7" s="205"/>
      <c r="AKG7" s="205"/>
      <c r="AKH7" s="205"/>
      <c r="AKI7" s="205"/>
      <c r="AKJ7" s="205"/>
      <c r="AKK7" s="205"/>
      <c r="AKL7" s="205"/>
      <c r="AKM7" s="205"/>
      <c r="AKN7" s="205"/>
      <c r="AKO7" s="205"/>
      <c r="AKP7" s="205"/>
      <c r="AKQ7" s="205"/>
      <c r="AKR7" s="205"/>
      <c r="AKS7" s="205"/>
      <c r="AKT7" s="205"/>
      <c r="AKU7" s="205"/>
      <c r="AKV7" s="205"/>
      <c r="AKW7" s="205"/>
      <c r="AKX7" s="205"/>
      <c r="AKY7" s="205"/>
      <c r="AKZ7" s="205"/>
      <c r="ALA7" s="205"/>
      <c r="ALB7" s="205"/>
      <c r="ALC7" s="205"/>
      <c r="ALD7" s="205"/>
      <c r="ALE7" s="205"/>
      <c r="ALF7" s="205"/>
      <c r="ALG7" s="205"/>
      <c r="ALH7" s="205"/>
      <c r="ALI7" s="205"/>
      <c r="ALJ7" s="205"/>
      <c r="ALK7" s="205"/>
      <c r="ALL7" s="205"/>
      <c r="ALM7" s="205"/>
      <c r="ALN7" s="205"/>
      <c r="ALO7" s="205"/>
      <c r="ALP7" s="205"/>
      <c r="ALQ7" s="205"/>
      <c r="ALR7" s="205"/>
      <c r="ALS7" s="205"/>
      <c r="ALT7" s="205"/>
      <c r="ALU7" s="205"/>
      <c r="ALV7" s="205"/>
      <c r="ALW7" s="205"/>
      <c r="ALX7" s="205"/>
      <c r="ALY7" s="205"/>
      <c r="ALZ7" s="205"/>
      <c r="AMA7" s="205"/>
      <c r="AMB7" s="205"/>
      <c r="AMC7" s="205"/>
      <c r="AMD7" s="205"/>
      <c r="AME7" s="205"/>
      <c r="AMF7" s="205"/>
      <c r="AMG7" s="205"/>
      <c r="AMH7" s="205"/>
      <c r="AMI7" s="205"/>
      <c r="AMJ7" s="205"/>
      <c r="AMK7" s="205"/>
      <c r="AML7" s="205"/>
      <c r="AMM7" s="205"/>
      <c r="AMN7" s="205"/>
      <c r="AMO7" s="205"/>
      <c r="AMP7" s="205"/>
      <c r="AMQ7" s="205"/>
      <c r="AMR7" s="205"/>
      <c r="AMS7" s="205"/>
      <c r="AMT7" s="205"/>
      <c r="AMU7" s="205"/>
      <c r="AMV7" s="205"/>
      <c r="AMW7" s="205"/>
      <c r="AMX7" s="205"/>
      <c r="AMY7" s="205"/>
      <c r="AMZ7" s="205"/>
      <c r="ANA7" s="205"/>
      <c r="ANB7" s="205"/>
      <c r="ANC7" s="205"/>
      <c r="AND7" s="205"/>
      <c r="ANE7" s="205"/>
      <c r="ANF7" s="205"/>
      <c r="ANG7" s="205"/>
      <c r="ANH7" s="205"/>
      <c r="ANI7" s="205"/>
      <c r="ANJ7" s="205"/>
      <c r="ANK7" s="205"/>
      <c r="ANL7" s="205"/>
      <c r="ANM7" s="205"/>
      <c r="ANN7" s="205"/>
      <c r="ANO7" s="205"/>
      <c r="ANP7" s="205"/>
      <c r="ANQ7" s="205"/>
      <c r="ANR7" s="205"/>
      <c r="ANS7" s="205"/>
      <c r="ANT7" s="205"/>
      <c r="ANU7" s="205"/>
      <c r="ANV7" s="205"/>
      <c r="ANW7" s="205"/>
      <c r="ANX7" s="205"/>
      <c r="ANY7" s="205"/>
      <c r="ANZ7" s="205"/>
      <c r="AOA7" s="205"/>
      <c r="AOB7" s="205"/>
      <c r="AOC7" s="205"/>
      <c r="AOD7" s="205"/>
      <c r="AOE7" s="205"/>
      <c r="AOF7" s="205"/>
      <c r="AOG7" s="205"/>
      <c r="AOH7" s="205"/>
      <c r="AOI7" s="205"/>
      <c r="AOJ7" s="205"/>
      <c r="AOK7" s="205"/>
      <c r="AOL7" s="205"/>
      <c r="AOM7" s="205"/>
      <c r="AON7" s="205"/>
      <c r="AOO7" s="205"/>
      <c r="AOP7" s="205"/>
      <c r="AOQ7" s="205"/>
      <c r="AOR7" s="205"/>
      <c r="AOS7" s="205"/>
      <c r="AOT7" s="205"/>
      <c r="AOU7" s="205"/>
      <c r="AOV7" s="205"/>
      <c r="AOW7" s="205"/>
      <c r="AOX7" s="205"/>
      <c r="AOY7" s="205"/>
      <c r="AOZ7" s="205"/>
      <c r="APA7" s="205"/>
      <c r="APB7" s="205"/>
      <c r="APC7" s="205"/>
      <c r="APD7" s="205"/>
      <c r="APE7" s="205"/>
      <c r="APF7" s="205"/>
      <c r="APG7" s="205"/>
      <c r="APH7" s="205"/>
      <c r="API7" s="205"/>
      <c r="APJ7" s="205"/>
      <c r="APK7" s="205"/>
      <c r="APL7" s="205"/>
      <c r="APM7" s="205"/>
      <c r="APN7" s="205"/>
      <c r="APO7" s="205"/>
      <c r="APP7" s="205"/>
      <c r="APQ7" s="205"/>
      <c r="APR7" s="205"/>
      <c r="APS7" s="205"/>
      <c r="APT7" s="205"/>
      <c r="APU7" s="205"/>
      <c r="APV7" s="205"/>
      <c r="APW7" s="205"/>
      <c r="APX7" s="205"/>
      <c r="APY7" s="205"/>
      <c r="APZ7" s="205"/>
      <c r="AQA7" s="205"/>
      <c r="AQB7" s="205"/>
      <c r="AQC7" s="205"/>
      <c r="AQD7" s="205"/>
      <c r="AQE7" s="205"/>
      <c r="AQF7" s="205"/>
      <c r="AQG7" s="205"/>
      <c r="AQH7" s="205"/>
      <c r="AQI7" s="205"/>
      <c r="AQJ7" s="205"/>
      <c r="AQK7" s="205"/>
      <c r="AQL7" s="205"/>
      <c r="AQM7" s="205"/>
      <c r="AQN7" s="205"/>
      <c r="AQO7" s="205"/>
      <c r="AQP7" s="205"/>
      <c r="AQQ7" s="205"/>
      <c r="AQR7" s="205"/>
      <c r="AQS7" s="205"/>
      <c r="AQT7" s="205"/>
      <c r="AQU7" s="205"/>
      <c r="AQV7" s="205"/>
      <c r="AQW7" s="205"/>
      <c r="AQX7" s="205"/>
      <c r="AQY7" s="205"/>
      <c r="AQZ7" s="205"/>
      <c r="ARA7" s="205"/>
      <c r="ARB7" s="205"/>
      <c r="ARC7" s="205"/>
      <c r="ARD7" s="205"/>
      <c r="ARE7" s="205"/>
      <c r="ARF7" s="205"/>
      <c r="ARG7" s="205"/>
      <c r="ARH7" s="205"/>
      <c r="ARI7" s="205"/>
      <c r="ARJ7" s="205"/>
      <c r="ARK7" s="205"/>
      <c r="ARL7" s="205"/>
      <c r="ARM7" s="205"/>
      <c r="ARN7" s="205"/>
      <c r="ARO7" s="205"/>
      <c r="ARP7" s="205"/>
      <c r="ARQ7" s="205"/>
      <c r="ARR7" s="205"/>
      <c r="ARS7" s="205"/>
      <c r="ART7" s="205"/>
      <c r="ARU7" s="205"/>
      <c r="ARV7" s="205"/>
      <c r="ARW7" s="205"/>
      <c r="ARX7" s="205"/>
      <c r="ARY7" s="205"/>
      <c r="ARZ7" s="205"/>
      <c r="ASA7" s="205"/>
      <c r="ASB7" s="205"/>
      <c r="ASC7" s="205"/>
      <c r="ASD7" s="205"/>
      <c r="ASE7" s="205"/>
      <c r="ASF7" s="205"/>
      <c r="ASG7" s="205"/>
      <c r="ASH7" s="205"/>
      <c r="ASI7" s="205"/>
      <c r="ASJ7" s="205"/>
      <c r="ASK7" s="205"/>
      <c r="ASL7" s="205"/>
      <c r="ASM7" s="205"/>
      <c r="ASN7" s="205"/>
      <c r="ASO7" s="205"/>
      <c r="ASP7" s="205"/>
      <c r="ASQ7" s="205"/>
      <c r="ASR7" s="205"/>
      <c r="ASS7" s="205"/>
      <c r="AST7" s="205"/>
      <c r="ASU7" s="205"/>
      <c r="ASV7" s="205"/>
      <c r="ASW7" s="205"/>
      <c r="ASX7" s="205"/>
      <c r="ASY7" s="205"/>
      <c r="ASZ7" s="205"/>
      <c r="ATA7" s="205"/>
      <c r="ATB7" s="205"/>
      <c r="ATC7" s="205"/>
      <c r="ATD7" s="205"/>
      <c r="ATE7" s="205"/>
      <c r="ATF7" s="205"/>
      <c r="ATG7" s="205"/>
      <c r="ATH7" s="205"/>
      <c r="ATI7" s="205"/>
      <c r="ATJ7" s="205"/>
      <c r="ATK7" s="205"/>
      <c r="ATL7" s="205"/>
      <c r="ATM7" s="205"/>
      <c r="ATN7" s="205"/>
      <c r="ATO7" s="205"/>
      <c r="ATP7" s="205"/>
      <c r="ATQ7" s="205"/>
      <c r="ATR7" s="205"/>
      <c r="ATS7" s="205"/>
      <c r="ATT7" s="205"/>
      <c r="ATU7" s="205"/>
      <c r="ATV7" s="205"/>
      <c r="ATW7" s="205"/>
      <c r="ATX7" s="205"/>
      <c r="ATY7" s="205"/>
      <c r="ATZ7" s="205"/>
      <c r="AUA7" s="205"/>
      <c r="AUB7" s="205"/>
      <c r="AUC7" s="205"/>
      <c r="AUD7" s="205"/>
      <c r="AUE7" s="205"/>
      <c r="AUF7" s="205"/>
      <c r="AUG7" s="205"/>
      <c r="AUH7" s="205"/>
      <c r="AUI7" s="205"/>
      <c r="AUJ7" s="205"/>
      <c r="AUK7" s="205"/>
      <c r="AUL7" s="205"/>
      <c r="AUM7" s="205"/>
      <c r="AUN7" s="205"/>
      <c r="AUO7" s="205"/>
      <c r="AUP7" s="205"/>
      <c r="AUQ7" s="205"/>
      <c r="AUR7" s="205"/>
      <c r="AUS7" s="205"/>
      <c r="AUT7" s="205"/>
      <c r="AUU7" s="205"/>
      <c r="AUV7" s="205"/>
      <c r="AUW7" s="205"/>
      <c r="AUX7" s="205"/>
      <c r="AUY7" s="205"/>
      <c r="AUZ7" s="205"/>
      <c r="AVA7" s="205"/>
      <c r="AVB7" s="205"/>
      <c r="AVC7" s="205"/>
      <c r="AVD7" s="205"/>
      <c r="AVE7" s="205"/>
      <c r="AVF7" s="205"/>
      <c r="AVG7" s="205"/>
      <c r="AVH7" s="205"/>
      <c r="AVI7" s="205"/>
      <c r="AVJ7" s="205"/>
      <c r="AVK7" s="205"/>
      <c r="AVL7" s="205"/>
      <c r="AVM7" s="205"/>
      <c r="AVN7" s="205"/>
      <c r="AVO7" s="205"/>
      <c r="AVP7" s="205"/>
      <c r="AVQ7" s="205"/>
      <c r="AVR7" s="205"/>
      <c r="AVS7" s="205"/>
      <c r="AVT7" s="205"/>
      <c r="AVU7" s="205"/>
      <c r="AVV7" s="205"/>
      <c r="AVW7" s="205"/>
      <c r="AVX7" s="205"/>
      <c r="AVY7" s="205"/>
      <c r="AVZ7" s="205"/>
      <c r="AWA7" s="205"/>
      <c r="AWB7" s="205"/>
      <c r="AWC7" s="205"/>
      <c r="AWD7" s="205"/>
      <c r="AWE7" s="205"/>
      <c r="AWF7" s="205"/>
      <c r="AWG7" s="205"/>
      <c r="AWH7" s="205"/>
      <c r="AWI7" s="205"/>
      <c r="AWJ7" s="205"/>
      <c r="AWK7" s="205"/>
      <c r="AWL7" s="205"/>
      <c r="AWM7" s="205"/>
      <c r="AWN7" s="205"/>
      <c r="AWO7" s="205"/>
      <c r="AWP7" s="205"/>
      <c r="AWQ7" s="205"/>
      <c r="AWR7" s="205"/>
      <c r="AWS7" s="205"/>
      <c r="AWT7" s="205"/>
      <c r="AWU7" s="205"/>
      <c r="AWV7" s="205"/>
      <c r="AWW7" s="205"/>
      <c r="AWX7" s="205"/>
      <c r="AWY7" s="205"/>
      <c r="AWZ7" s="205"/>
      <c r="AXA7" s="205"/>
      <c r="AXB7" s="205"/>
      <c r="AXC7" s="205"/>
      <c r="AXD7" s="205"/>
      <c r="AXE7" s="205"/>
      <c r="AXF7" s="205"/>
      <c r="AXG7" s="205"/>
      <c r="AXH7" s="205"/>
      <c r="AXI7" s="205"/>
      <c r="AXJ7" s="205"/>
      <c r="AXK7" s="205"/>
      <c r="AXL7" s="205"/>
      <c r="AXM7" s="205"/>
      <c r="AXN7" s="205"/>
      <c r="AXO7" s="205"/>
      <c r="AXP7" s="205"/>
      <c r="AXQ7" s="205"/>
      <c r="AXR7" s="205"/>
      <c r="AXS7" s="205"/>
      <c r="AXT7" s="205"/>
      <c r="AXU7" s="205"/>
      <c r="AXV7" s="205"/>
      <c r="AXW7" s="205"/>
      <c r="AXX7" s="205"/>
      <c r="AXY7" s="205"/>
      <c r="AXZ7" s="205"/>
      <c r="AYA7" s="205"/>
      <c r="AYB7" s="205"/>
      <c r="AYC7" s="205"/>
      <c r="AYD7" s="205"/>
      <c r="AYE7" s="205"/>
      <c r="AYF7" s="205"/>
      <c r="AYG7" s="205"/>
      <c r="AYH7" s="205"/>
      <c r="AYI7" s="205"/>
      <c r="AYJ7" s="205"/>
      <c r="AYK7" s="205"/>
      <c r="AYL7" s="205"/>
      <c r="AYM7" s="205"/>
      <c r="AYN7" s="205"/>
      <c r="AYO7" s="205"/>
      <c r="AYP7" s="205"/>
      <c r="AYQ7" s="205"/>
      <c r="AYR7" s="205"/>
      <c r="AYS7" s="205"/>
      <c r="AYT7" s="205"/>
      <c r="AYU7" s="205"/>
      <c r="AYV7" s="205"/>
      <c r="AYW7" s="205"/>
      <c r="AYX7" s="205"/>
      <c r="AYY7" s="205"/>
      <c r="AYZ7" s="205"/>
      <c r="AZA7" s="205"/>
      <c r="AZB7" s="205"/>
      <c r="AZC7" s="205"/>
      <c r="AZD7" s="205"/>
      <c r="AZE7" s="205"/>
      <c r="AZF7" s="205"/>
      <c r="AZG7" s="205"/>
      <c r="AZH7" s="205"/>
      <c r="AZI7" s="205"/>
      <c r="AZJ7" s="205"/>
      <c r="AZK7" s="205"/>
      <c r="AZL7" s="205"/>
      <c r="AZM7" s="205"/>
      <c r="AZN7" s="205"/>
      <c r="AZO7" s="205"/>
      <c r="AZP7" s="205"/>
      <c r="AZQ7" s="205"/>
      <c r="AZR7" s="205"/>
      <c r="AZS7" s="205"/>
      <c r="AZT7" s="205"/>
      <c r="AZU7" s="205"/>
      <c r="AZV7" s="205"/>
      <c r="AZW7" s="205"/>
      <c r="AZX7" s="205"/>
      <c r="AZY7" s="205"/>
      <c r="AZZ7" s="205"/>
      <c r="BAA7" s="205"/>
      <c r="BAB7" s="205"/>
      <c r="BAC7" s="205"/>
      <c r="BAD7" s="205"/>
      <c r="BAE7" s="205"/>
      <c r="BAF7" s="205"/>
      <c r="BAG7" s="205"/>
      <c r="BAH7" s="205"/>
      <c r="BAI7" s="205"/>
      <c r="BAJ7" s="205"/>
      <c r="BAK7" s="205"/>
      <c r="BAL7" s="205"/>
      <c r="BAM7" s="205"/>
      <c r="BAN7" s="205"/>
      <c r="BAO7" s="205"/>
      <c r="BAP7" s="205"/>
      <c r="BAQ7" s="205"/>
      <c r="BAR7" s="205"/>
      <c r="BAS7" s="205"/>
      <c r="BAT7" s="205"/>
      <c r="BAU7" s="205"/>
      <c r="BAV7" s="205"/>
      <c r="BAW7" s="205"/>
      <c r="BAX7" s="205"/>
      <c r="BAY7" s="205"/>
      <c r="BAZ7" s="205"/>
      <c r="BBA7" s="205"/>
      <c r="BBB7" s="205"/>
      <c r="BBC7" s="205"/>
      <c r="BBD7" s="205"/>
      <c r="BBE7" s="205"/>
      <c r="BBF7" s="205"/>
      <c r="BBG7" s="205"/>
      <c r="BBH7" s="205"/>
      <c r="BBI7" s="205"/>
      <c r="BBJ7" s="205"/>
      <c r="BBK7" s="205"/>
      <c r="BBL7" s="205"/>
      <c r="BBM7" s="205"/>
      <c r="BBN7" s="205"/>
      <c r="BBO7" s="205"/>
      <c r="BBP7" s="205"/>
      <c r="BBQ7" s="205"/>
      <c r="BBR7" s="205"/>
      <c r="BBS7" s="205"/>
      <c r="BBT7" s="205"/>
      <c r="BBU7" s="205"/>
      <c r="BBV7" s="205"/>
      <c r="BBW7" s="205"/>
      <c r="BBX7" s="205"/>
      <c r="BBY7" s="205"/>
      <c r="BBZ7" s="205"/>
      <c r="BCA7" s="205"/>
      <c r="BCB7" s="205"/>
      <c r="BCC7" s="205"/>
      <c r="BCD7" s="205"/>
      <c r="BCE7" s="205"/>
      <c r="BCF7" s="205"/>
      <c r="BCG7" s="205"/>
      <c r="BCH7" s="205"/>
      <c r="BCI7" s="205"/>
      <c r="BCJ7" s="205"/>
      <c r="BCK7" s="205"/>
      <c r="BCL7" s="205"/>
      <c r="BCM7" s="205"/>
      <c r="BCN7" s="205"/>
      <c r="BCO7" s="205"/>
      <c r="BCP7" s="205"/>
      <c r="BCQ7" s="205"/>
      <c r="BCR7" s="205"/>
      <c r="BCS7" s="205"/>
      <c r="BCT7" s="205"/>
      <c r="BCU7" s="205"/>
      <c r="BCV7" s="205"/>
      <c r="BCW7" s="205"/>
      <c r="BCX7" s="205"/>
      <c r="BCY7" s="205"/>
      <c r="BCZ7" s="205"/>
      <c r="BDA7" s="205"/>
      <c r="BDB7" s="205"/>
      <c r="BDC7" s="205"/>
      <c r="BDD7" s="205"/>
      <c r="BDE7" s="205"/>
      <c r="BDF7" s="205"/>
      <c r="BDG7" s="205"/>
      <c r="BDH7" s="205"/>
      <c r="BDI7" s="205"/>
      <c r="BDJ7" s="205"/>
      <c r="BDK7" s="205"/>
      <c r="BDL7" s="205"/>
      <c r="BDM7" s="205"/>
      <c r="BDN7" s="205"/>
      <c r="BDO7" s="205"/>
      <c r="BDP7" s="205"/>
      <c r="BDQ7" s="205"/>
      <c r="BDR7" s="205"/>
      <c r="BDS7" s="205"/>
      <c r="BDT7" s="205"/>
      <c r="BDU7" s="205"/>
    </row>
    <row r="8" spans="1:1477" s="73" customFormat="1">
      <c r="B8" s="73" t="s">
        <v>129</v>
      </c>
      <c r="C8" s="73" t="s">
        <v>189</v>
      </c>
      <c r="D8" s="73" t="s">
        <v>190</v>
      </c>
      <c r="E8" s="72">
        <v>41612</v>
      </c>
      <c r="F8" s="73" t="s">
        <v>477</v>
      </c>
      <c r="G8" s="73" t="s">
        <v>479</v>
      </c>
      <c r="H8" s="210">
        <v>2</v>
      </c>
      <c r="I8" s="73">
        <v>9</v>
      </c>
      <c r="J8" s="73">
        <v>270</v>
      </c>
      <c r="K8" s="73">
        <v>410</v>
      </c>
      <c r="L8" s="73">
        <v>407</v>
      </c>
      <c r="M8" s="206">
        <f t="shared" si="0"/>
        <v>0.98888888888888893</v>
      </c>
      <c r="N8" s="73">
        <f t="shared" si="1"/>
        <v>1</v>
      </c>
      <c r="O8" s="73">
        <v>3</v>
      </c>
      <c r="P8" s="73">
        <v>0</v>
      </c>
      <c r="Q8" s="73">
        <v>0</v>
      </c>
      <c r="R8" s="73">
        <v>140</v>
      </c>
      <c r="S8" s="73">
        <v>0</v>
      </c>
      <c r="T8" s="212">
        <v>5634855</v>
      </c>
      <c r="U8" s="212">
        <v>53649</v>
      </c>
      <c r="V8" s="212">
        <v>5581206</v>
      </c>
      <c r="W8" s="212">
        <v>5727333</v>
      </c>
      <c r="X8" s="212">
        <v>5707127</v>
      </c>
      <c r="Y8" s="212">
        <v>0</v>
      </c>
      <c r="Z8" s="212">
        <v>0</v>
      </c>
      <c r="AA8" s="212">
        <v>0</v>
      </c>
      <c r="AB8" s="212">
        <v>5707127</v>
      </c>
      <c r="AC8" s="212">
        <v>5640992</v>
      </c>
      <c r="AD8" s="206">
        <f t="shared" si="2"/>
        <v>1.0107120217386709</v>
      </c>
      <c r="AE8" s="73">
        <f t="shared" si="3"/>
        <v>1</v>
      </c>
      <c r="AF8" s="212">
        <v>-66135</v>
      </c>
      <c r="AG8" s="212">
        <v>92478</v>
      </c>
      <c r="AH8" s="73">
        <v>121</v>
      </c>
      <c r="AI8" s="73">
        <v>19</v>
      </c>
      <c r="AJ8" s="73">
        <v>0</v>
      </c>
      <c r="AK8" s="73">
        <v>0</v>
      </c>
      <c r="AL8" s="85">
        <v>20908</v>
      </c>
      <c r="AM8" s="85">
        <v>2691</v>
      </c>
      <c r="AN8" s="73">
        <v>0</v>
      </c>
      <c r="AO8" s="73">
        <v>0</v>
      </c>
      <c r="AP8" s="85">
        <v>36741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22455</v>
      </c>
      <c r="BG8" s="85">
        <v>0</v>
      </c>
      <c r="BH8" s="73">
        <v>0</v>
      </c>
      <c r="BI8" s="73">
        <v>0</v>
      </c>
      <c r="BJ8" s="85">
        <v>0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0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238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0</v>
      </c>
      <c r="CI8" s="85">
        <v>0</v>
      </c>
      <c r="CJ8" s="73">
        <v>0</v>
      </c>
      <c r="CK8" s="73">
        <v>0</v>
      </c>
      <c r="CL8" s="85">
        <v>80103</v>
      </c>
      <c r="CM8" s="85">
        <v>2691</v>
      </c>
      <c r="CN8" s="73" t="s">
        <v>324</v>
      </c>
      <c r="CO8" s="73" t="s">
        <v>325</v>
      </c>
      <c r="CP8" s="73" t="s">
        <v>321</v>
      </c>
      <c r="CQ8" s="73" t="s">
        <v>321</v>
      </c>
      <c r="CR8" s="73" t="s">
        <v>321</v>
      </c>
      <c r="CS8" s="73" t="s">
        <v>321</v>
      </c>
      <c r="CT8" s="72">
        <v>42191</v>
      </c>
      <c r="CU8" s="73" t="s">
        <v>473</v>
      </c>
      <c r="CV8" s="73" t="s">
        <v>474</v>
      </c>
      <c r="CW8" s="72" t="s">
        <v>168</v>
      </c>
      <c r="CX8" s="72">
        <v>42128</v>
      </c>
      <c r="CY8" s="73" t="s">
        <v>475</v>
      </c>
      <c r="CZ8" s="73" t="s">
        <v>478</v>
      </c>
      <c r="DA8" s="73" t="s">
        <v>169</v>
      </c>
      <c r="DB8" s="73">
        <v>5433904.1500000004</v>
      </c>
      <c r="DC8" s="73" t="s">
        <v>330</v>
      </c>
      <c r="DD8" s="73" t="s">
        <v>331</v>
      </c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</row>
    <row r="9" spans="1:1477" s="73" customFormat="1">
      <c r="B9" s="73" t="s">
        <v>129</v>
      </c>
      <c r="C9" s="73" t="s">
        <v>191</v>
      </c>
      <c r="D9" s="73" t="s">
        <v>192</v>
      </c>
      <c r="E9" s="72">
        <v>41976</v>
      </c>
      <c r="F9" s="73" t="s">
        <v>477</v>
      </c>
      <c r="G9" s="73" t="s">
        <v>478</v>
      </c>
      <c r="H9" s="210">
        <v>1</v>
      </c>
      <c r="I9" s="73">
        <v>1</v>
      </c>
      <c r="J9" s="73">
        <v>110</v>
      </c>
      <c r="K9" s="73">
        <v>131</v>
      </c>
      <c r="L9" s="73">
        <v>131</v>
      </c>
      <c r="M9" s="206">
        <f t="shared" si="0"/>
        <v>1.0818181818181818</v>
      </c>
      <c r="N9" s="73">
        <f t="shared" si="1"/>
        <v>1</v>
      </c>
      <c r="O9" s="73">
        <v>0</v>
      </c>
      <c r="P9" s="73">
        <v>0</v>
      </c>
      <c r="Q9" s="73">
        <v>0</v>
      </c>
      <c r="R9" s="73">
        <v>12</v>
      </c>
      <c r="S9" s="73">
        <v>9</v>
      </c>
      <c r="T9" s="212">
        <v>247066</v>
      </c>
      <c r="U9" s="212">
        <v>11866</v>
      </c>
      <c r="V9" s="212">
        <v>235200</v>
      </c>
      <c r="W9" s="212">
        <v>270085</v>
      </c>
      <c r="X9" s="212">
        <v>250380</v>
      </c>
      <c r="Y9" s="212">
        <v>0</v>
      </c>
      <c r="Z9" s="212">
        <v>0</v>
      </c>
      <c r="AA9" s="212">
        <v>0</v>
      </c>
      <c r="AB9" s="212">
        <v>250380</v>
      </c>
      <c r="AC9" s="212">
        <v>250380</v>
      </c>
      <c r="AD9" s="206">
        <f t="shared" si="2"/>
        <v>1.0645408163265306</v>
      </c>
      <c r="AE9" s="73">
        <f t="shared" si="3"/>
        <v>1</v>
      </c>
      <c r="AF9" s="212">
        <v>0</v>
      </c>
      <c r="AG9" s="212">
        <v>23019</v>
      </c>
      <c r="AH9" s="73">
        <v>10</v>
      </c>
      <c r="AI9" s="73">
        <v>2</v>
      </c>
      <c r="AJ9" s="73">
        <v>0</v>
      </c>
      <c r="AK9" s="73">
        <v>9</v>
      </c>
      <c r="AL9" s="85">
        <v>23019</v>
      </c>
      <c r="AM9" s="85">
        <v>0</v>
      </c>
      <c r="AN9" s="73">
        <v>0</v>
      </c>
      <c r="AO9" s="73">
        <v>0</v>
      </c>
      <c r="AP9" s="85">
        <v>0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0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8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0</v>
      </c>
      <c r="CK9" s="73">
        <v>9</v>
      </c>
      <c r="CL9" s="85">
        <v>23019</v>
      </c>
      <c r="CM9" s="85">
        <v>0</v>
      </c>
      <c r="CN9" s="73" t="s">
        <v>352</v>
      </c>
      <c r="CO9" s="73" t="s">
        <v>353</v>
      </c>
      <c r="CP9" s="73" t="s">
        <v>321</v>
      </c>
      <c r="CQ9" s="73" t="s">
        <v>321</v>
      </c>
      <c r="CR9" s="73" t="s">
        <v>321</v>
      </c>
      <c r="CS9" s="73" t="s">
        <v>321</v>
      </c>
      <c r="CT9" s="72">
        <v>42227</v>
      </c>
      <c r="CU9" s="73" t="s">
        <v>473</v>
      </c>
      <c r="CV9" s="73" t="s">
        <v>474</v>
      </c>
      <c r="CW9" s="72" t="s">
        <v>168</v>
      </c>
      <c r="CX9" s="72">
        <v>42195</v>
      </c>
      <c r="CY9" s="73" t="s">
        <v>473</v>
      </c>
      <c r="CZ9" s="73" t="s">
        <v>474</v>
      </c>
      <c r="DA9" s="73" t="s">
        <v>169</v>
      </c>
      <c r="DB9" s="73">
        <v>256990.36</v>
      </c>
      <c r="DC9" s="73" t="s">
        <v>326</v>
      </c>
      <c r="DD9" s="73" t="s">
        <v>327</v>
      </c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6" customFormat="1" ht="12" customHeight="1" thickBot="1">
      <c r="B10" s="80"/>
      <c r="C10" s="80"/>
      <c r="D10" s="80"/>
      <c r="E10" s="72"/>
      <c r="F10" s="80"/>
      <c r="G10" s="80"/>
      <c r="H10" s="210"/>
      <c r="I10" s="81"/>
      <c r="J10" s="81"/>
      <c r="K10" s="81"/>
      <c r="L10" s="81"/>
      <c r="M10" s="155"/>
      <c r="N10" s="73"/>
      <c r="O10" s="81"/>
      <c r="P10" s="81"/>
      <c r="Q10" s="81"/>
      <c r="R10" s="81"/>
      <c r="S10" s="81"/>
      <c r="T10" s="82"/>
      <c r="U10" s="82"/>
      <c r="V10" s="82"/>
      <c r="W10" s="82"/>
      <c r="X10" s="82"/>
      <c r="Y10" s="212"/>
      <c r="Z10" s="212"/>
      <c r="AA10" s="212"/>
      <c r="AB10" s="212"/>
      <c r="AC10" s="212"/>
      <c r="AD10" s="155"/>
      <c r="AE10" s="73"/>
      <c r="AF10" s="212"/>
      <c r="AG10" s="212"/>
      <c r="AH10" s="81"/>
      <c r="AI10" s="81"/>
      <c r="AJ10" s="83"/>
      <c r="AK10" s="83"/>
      <c r="AL10" s="85"/>
      <c r="AM10" s="85"/>
      <c r="AN10" s="83"/>
      <c r="AO10" s="83"/>
      <c r="AP10" s="85"/>
      <c r="AQ10" s="85"/>
      <c r="AR10" s="83"/>
      <c r="AS10" s="83"/>
      <c r="AT10" s="85"/>
      <c r="AU10" s="85"/>
      <c r="AV10" s="83"/>
      <c r="AW10" s="83"/>
      <c r="AX10" s="85"/>
      <c r="AY10" s="85"/>
      <c r="AZ10" s="83"/>
      <c r="BA10" s="83"/>
      <c r="BB10" s="85"/>
      <c r="BC10" s="85"/>
      <c r="BD10" s="83"/>
      <c r="BE10" s="83"/>
      <c r="BF10" s="85"/>
      <c r="BG10" s="85"/>
      <c r="BH10" s="83"/>
      <c r="BI10" s="83"/>
      <c r="BJ10" s="85"/>
      <c r="BK10" s="85"/>
      <c r="BL10" s="83"/>
      <c r="BM10" s="83"/>
      <c r="BN10" s="85"/>
      <c r="BO10" s="85"/>
      <c r="BP10" s="83"/>
      <c r="BQ10" s="83"/>
      <c r="BR10" s="85"/>
      <c r="BS10" s="85"/>
      <c r="BT10" s="83"/>
      <c r="BU10" s="83"/>
      <c r="BV10" s="85"/>
      <c r="BW10" s="85"/>
      <c r="BX10" s="83"/>
      <c r="BY10" s="239"/>
      <c r="BZ10" s="85"/>
      <c r="CA10" s="85"/>
      <c r="CB10" s="83"/>
      <c r="CC10" s="83"/>
      <c r="CD10" s="85"/>
      <c r="CE10" s="85"/>
      <c r="CF10" s="83"/>
      <c r="CG10" s="83"/>
      <c r="CH10" s="85"/>
      <c r="CI10" s="85"/>
      <c r="CJ10" s="83"/>
      <c r="CK10" s="83"/>
      <c r="CL10" s="85"/>
      <c r="CM10" s="85"/>
      <c r="CN10" s="84"/>
      <c r="CO10" s="84"/>
      <c r="CP10" s="84"/>
      <c r="CQ10" s="84"/>
      <c r="CR10" s="84"/>
      <c r="CS10" s="84"/>
      <c r="CT10" s="72"/>
      <c r="CU10" s="80"/>
      <c r="CV10" s="80"/>
      <c r="CW10" s="72"/>
      <c r="CX10" s="72"/>
      <c r="CY10" s="80"/>
      <c r="CZ10" s="80"/>
      <c r="DA10" s="80"/>
      <c r="DB10" s="82"/>
      <c r="DC10" s="81"/>
      <c r="DD10" s="235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  <c r="DS10" s="233"/>
      <c r="DT10" s="233"/>
      <c r="DU10" s="233"/>
      <c r="DV10" s="233"/>
      <c r="DW10" s="233"/>
      <c r="DX10" s="233"/>
      <c r="DY10" s="233"/>
      <c r="DZ10" s="233"/>
      <c r="EA10" s="233"/>
      <c r="EB10" s="233"/>
      <c r="EC10" s="233"/>
      <c r="ED10" s="233"/>
      <c r="EE10" s="233"/>
      <c r="EF10" s="233"/>
      <c r="EG10" s="233"/>
      <c r="EH10" s="233"/>
      <c r="EI10" s="233"/>
      <c r="EJ10" s="233"/>
      <c r="EK10" s="233"/>
      <c r="EL10" s="233"/>
      <c r="EM10" s="233"/>
      <c r="EN10" s="233"/>
      <c r="EO10" s="233"/>
      <c r="EP10" s="233"/>
      <c r="EQ10" s="233"/>
      <c r="ER10" s="233"/>
      <c r="ES10" s="233"/>
      <c r="ET10" s="233"/>
      <c r="EU10" s="233"/>
      <c r="EV10" s="233"/>
      <c r="EW10" s="233"/>
      <c r="EX10" s="233"/>
      <c r="EY10" s="233"/>
      <c r="EZ10" s="233"/>
      <c r="FA10" s="233"/>
      <c r="FB10" s="233"/>
      <c r="FC10" s="233"/>
      <c r="FD10" s="233"/>
      <c r="FE10" s="233"/>
      <c r="FF10" s="233"/>
      <c r="FG10" s="233"/>
      <c r="FH10" s="233"/>
      <c r="FI10" s="233"/>
      <c r="FJ10" s="233"/>
      <c r="FK10" s="233"/>
      <c r="FL10" s="233"/>
      <c r="FM10" s="233"/>
      <c r="FN10" s="233"/>
      <c r="FO10" s="233"/>
      <c r="FP10" s="233"/>
      <c r="FQ10" s="233"/>
      <c r="FR10" s="233"/>
      <c r="FS10" s="233"/>
      <c r="FT10" s="233"/>
      <c r="FU10" s="233"/>
      <c r="FV10" s="233"/>
      <c r="FW10" s="233"/>
      <c r="FX10" s="233"/>
      <c r="FY10" s="233"/>
      <c r="FZ10" s="233"/>
      <c r="GA10" s="233"/>
      <c r="GB10" s="233"/>
      <c r="GC10" s="233"/>
      <c r="GD10" s="233"/>
      <c r="GE10" s="233"/>
      <c r="GF10" s="233"/>
      <c r="GG10" s="233"/>
      <c r="GH10" s="233"/>
      <c r="GI10" s="233"/>
      <c r="GJ10" s="233"/>
      <c r="GK10" s="233"/>
      <c r="GL10" s="233"/>
      <c r="GM10" s="233"/>
      <c r="GN10" s="233"/>
      <c r="GO10" s="233"/>
      <c r="GP10" s="233"/>
      <c r="GQ10" s="233"/>
      <c r="GR10" s="233"/>
      <c r="GS10" s="233"/>
      <c r="GT10" s="233"/>
      <c r="GU10" s="233"/>
      <c r="GV10" s="233"/>
      <c r="GW10" s="233"/>
      <c r="GX10" s="233"/>
      <c r="GY10" s="233"/>
      <c r="GZ10" s="233"/>
      <c r="HA10" s="233"/>
      <c r="HB10" s="233"/>
      <c r="HC10" s="233"/>
      <c r="HD10" s="233"/>
      <c r="HE10" s="233"/>
      <c r="HF10" s="233"/>
      <c r="HG10" s="233"/>
      <c r="HH10" s="233"/>
      <c r="HI10" s="233"/>
      <c r="HJ10" s="233"/>
      <c r="HK10" s="233"/>
      <c r="HL10" s="233"/>
      <c r="HM10" s="233"/>
      <c r="HN10" s="233"/>
      <c r="HO10" s="233"/>
      <c r="HP10" s="233"/>
      <c r="HQ10" s="233"/>
      <c r="HR10" s="233"/>
      <c r="HS10" s="233"/>
      <c r="HT10" s="233"/>
      <c r="HU10" s="233"/>
      <c r="HV10" s="233"/>
      <c r="HW10" s="233"/>
      <c r="HX10" s="233"/>
      <c r="HY10" s="233"/>
      <c r="HZ10" s="233"/>
      <c r="IA10" s="233"/>
      <c r="IB10" s="233"/>
      <c r="IC10" s="233"/>
      <c r="ID10" s="233"/>
      <c r="IE10" s="233"/>
      <c r="IF10" s="233"/>
      <c r="IG10" s="233"/>
      <c r="IH10" s="233"/>
      <c r="II10" s="233"/>
      <c r="IJ10" s="233"/>
      <c r="IK10" s="233"/>
      <c r="IL10" s="233"/>
      <c r="IM10" s="233"/>
      <c r="IN10" s="233"/>
      <c r="IO10" s="233"/>
      <c r="IP10" s="233"/>
      <c r="IQ10" s="233"/>
      <c r="IR10" s="233"/>
      <c r="IS10" s="233"/>
      <c r="IT10" s="233"/>
      <c r="IU10" s="233"/>
      <c r="IV10" s="233"/>
      <c r="IW10" s="233"/>
      <c r="IX10" s="233"/>
      <c r="IY10" s="233"/>
      <c r="IZ10" s="233"/>
      <c r="JA10" s="233"/>
      <c r="JB10" s="233"/>
      <c r="JC10" s="233"/>
      <c r="JD10" s="233"/>
      <c r="JE10" s="233"/>
      <c r="JF10" s="233"/>
      <c r="JG10" s="233"/>
      <c r="JH10" s="233"/>
      <c r="JI10" s="233"/>
      <c r="JJ10" s="233"/>
      <c r="JK10" s="233"/>
      <c r="JL10" s="233"/>
      <c r="JM10" s="233"/>
      <c r="JN10" s="233"/>
      <c r="JO10" s="233"/>
      <c r="JP10" s="233"/>
      <c r="JQ10" s="233"/>
      <c r="JR10" s="233"/>
      <c r="JS10" s="233"/>
      <c r="JT10" s="233"/>
      <c r="JU10" s="233"/>
      <c r="JV10" s="233"/>
      <c r="JW10" s="233"/>
      <c r="JX10" s="233"/>
      <c r="JY10" s="233"/>
      <c r="JZ10" s="233"/>
      <c r="KA10" s="233"/>
      <c r="KB10" s="233"/>
      <c r="KC10" s="233"/>
      <c r="KD10" s="233"/>
      <c r="KE10" s="233"/>
      <c r="KF10" s="233"/>
      <c r="KG10" s="233"/>
      <c r="KH10" s="233"/>
      <c r="KI10" s="233"/>
      <c r="KJ10" s="233"/>
      <c r="KK10" s="233"/>
      <c r="KL10" s="233"/>
      <c r="KM10" s="233"/>
      <c r="KN10" s="233"/>
      <c r="KO10" s="233"/>
      <c r="KP10" s="233"/>
      <c r="KQ10" s="233"/>
      <c r="KR10" s="233"/>
      <c r="KS10" s="233"/>
      <c r="KT10" s="233"/>
      <c r="KU10" s="233"/>
      <c r="KV10" s="233"/>
      <c r="KW10" s="233"/>
      <c r="KX10" s="233"/>
      <c r="KY10" s="233"/>
      <c r="KZ10" s="233"/>
      <c r="LA10" s="233"/>
      <c r="LB10" s="233"/>
      <c r="LC10" s="233"/>
      <c r="LD10" s="233"/>
      <c r="LE10" s="233"/>
      <c r="LF10" s="233"/>
      <c r="LG10" s="233"/>
      <c r="LH10" s="233"/>
      <c r="LI10" s="233"/>
      <c r="LJ10" s="233"/>
      <c r="LK10" s="233"/>
      <c r="LL10" s="233"/>
      <c r="LM10" s="233"/>
      <c r="LN10" s="233"/>
      <c r="LO10" s="233"/>
      <c r="LP10" s="233"/>
      <c r="LQ10" s="233"/>
      <c r="LR10" s="233"/>
      <c r="LS10" s="233"/>
      <c r="LT10" s="233"/>
      <c r="LU10" s="233"/>
      <c r="LV10" s="233"/>
      <c r="LW10" s="233"/>
      <c r="LX10" s="233"/>
      <c r="LY10" s="233"/>
      <c r="LZ10" s="233"/>
      <c r="MA10" s="233"/>
      <c r="MB10" s="233"/>
      <c r="MC10" s="233"/>
      <c r="MD10" s="233"/>
      <c r="ME10" s="233"/>
      <c r="MF10" s="233"/>
      <c r="MG10" s="233"/>
      <c r="MH10" s="233"/>
      <c r="MI10" s="233"/>
      <c r="MJ10" s="233"/>
      <c r="MK10" s="233"/>
      <c r="ML10" s="233"/>
      <c r="MM10" s="233"/>
      <c r="MN10" s="233"/>
      <c r="MO10" s="233"/>
      <c r="MP10" s="233"/>
      <c r="MQ10" s="233"/>
      <c r="MR10" s="233"/>
      <c r="MS10" s="233"/>
      <c r="MT10" s="233"/>
      <c r="MU10" s="233"/>
      <c r="MV10" s="233"/>
      <c r="MW10" s="233"/>
      <c r="MX10" s="233"/>
      <c r="MY10" s="233"/>
      <c r="MZ10" s="233"/>
      <c r="NA10" s="233"/>
      <c r="NB10" s="233"/>
      <c r="NC10" s="233"/>
      <c r="ND10" s="233"/>
      <c r="NE10" s="233"/>
      <c r="NF10" s="233"/>
      <c r="NG10" s="233"/>
      <c r="NH10" s="233"/>
      <c r="NI10" s="233"/>
      <c r="NJ10" s="233"/>
      <c r="NK10" s="233"/>
      <c r="NL10" s="233"/>
      <c r="NM10" s="233"/>
      <c r="NN10" s="233"/>
      <c r="NO10" s="233"/>
      <c r="NP10" s="233"/>
      <c r="NQ10" s="233"/>
      <c r="NR10" s="233"/>
      <c r="NS10" s="233"/>
      <c r="NT10" s="233"/>
      <c r="NU10" s="233"/>
      <c r="NV10" s="233"/>
      <c r="NW10" s="233"/>
      <c r="NX10" s="233"/>
      <c r="NY10" s="233"/>
      <c r="NZ10" s="233"/>
      <c r="OA10" s="233"/>
      <c r="OB10" s="233"/>
      <c r="OC10" s="233"/>
      <c r="OD10" s="233"/>
      <c r="OE10" s="233"/>
      <c r="OF10" s="233"/>
      <c r="OG10" s="233"/>
      <c r="OH10" s="233"/>
      <c r="OI10" s="233"/>
      <c r="OJ10" s="233"/>
      <c r="OK10" s="233"/>
      <c r="OL10" s="233"/>
      <c r="OM10" s="233"/>
      <c r="ON10" s="233"/>
      <c r="OO10" s="233"/>
      <c r="OP10" s="233"/>
      <c r="OQ10" s="233"/>
      <c r="OR10" s="233"/>
      <c r="OS10" s="233"/>
      <c r="OT10" s="233"/>
      <c r="OU10" s="233"/>
      <c r="OV10" s="233"/>
      <c r="OW10" s="233"/>
      <c r="OX10" s="233"/>
      <c r="OY10" s="233"/>
      <c r="OZ10" s="233"/>
      <c r="PA10" s="233"/>
      <c r="PB10" s="233"/>
      <c r="PC10" s="233"/>
      <c r="PD10" s="233"/>
      <c r="PE10" s="233"/>
      <c r="PF10" s="233"/>
      <c r="PG10" s="233"/>
      <c r="PH10" s="233"/>
      <c r="PI10" s="233"/>
      <c r="PJ10" s="233"/>
      <c r="PK10" s="233"/>
      <c r="PL10" s="233"/>
      <c r="PM10" s="233"/>
      <c r="PN10" s="233"/>
      <c r="PO10" s="233"/>
      <c r="PP10" s="233"/>
      <c r="PQ10" s="233"/>
      <c r="PR10" s="233"/>
      <c r="PS10" s="233"/>
      <c r="PT10" s="233"/>
      <c r="PU10" s="233"/>
      <c r="PV10" s="233"/>
      <c r="PW10" s="233"/>
      <c r="PX10" s="233"/>
      <c r="PY10" s="233"/>
      <c r="PZ10" s="233"/>
      <c r="QA10" s="233"/>
      <c r="QB10" s="233"/>
      <c r="QC10" s="233"/>
      <c r="QD10" s="233"/>
      <c r="QE10" s="233"/>
      <c r="QF10" s="233"/>
      <c r="QG10" s="233"/>
      <c r="QH10" s="233"/>
      <c r="QI10" s="233"/>
      <c r="QJ10" s="233"/>
      <c r="QK10" s="233"/>
      <c r="QL10" s="233"/>
      <c r="QM10" s="233"/>
      <c r="QN10" s="233"/>
      <c r="QO10" s="233"/>
      <c r="QP10" s="233"/>
      <c r="QQ10" s="233"/>
      <c r="QR10" s="233"/>
      <c r="QS10" s="233"/>
      <c r="QT10" s="233"/>
      <c r="QU10" s="233"/>
      <c r="QV10" s="233"/>
      <c r="QW10" s="233"/>
      <c r="QX10" s="233"/>
      <c r="QY10" s="233"/>
      <c r="QZ10" s="233"/>
      <c r="RA10" s="233"/>
      <c r="RB10" s="233"/>
      <c r="RC10" s="233"/>
      <c r="RD10" s="233"/>
      <c r="RE10" s="233"/>
      <c r="RF10" s="233"/>
      <c r="RG10" s="233"/>
      <c r="RH10" s="233"/>
      <c r="RI10" s="233"/>
      <c r="RJ10" s="233"/>
      <c r="RK10" s="233"/>
      <c r="RL10" s="233"/>
      <c r="RM10" s="233"/>
      <c r="RN10" s="233"/>
      <c r="RO10" s="233"/>
      <c r="RP10" s="233"/>
      <c r="RQ10" s="233"/>
      <c r="RR10" s="233"/>
      <c r="RS10" s="233"/>
      <c r="RT10" s="233"/>
      <c r="RU10" s="233"/>
      <c r="RV10" s="233"/>
      <c r="RW10" s="233"/>
      <c r="RX10" s="233"/>
      <c r="RY10" s="233"/>
      <c r="RZ10" s="233"/>
      <c r="SA10" s="233"/>
      <c r="SB10" s="233"/>
      <c r="SC10" s="233"/>
      <c r="SD10" s="233"/>
      <c r="SE10" s="233"/>
      <c r="SF10" s="233"/>
      <c r="SG10" s="233"/>
      <c r="SH10" s="233"/>
      <c r="SI10" s="233"/>
      <c r="SJ10" s="233"/>
      <c r="SK10" s="233"/>
      <c r="SL10" s="233"/>
      <c r="SM10" s="233"/>
      <c r="SN10" s="233"/>
      <c r="SO10" s="233"/>
      <c r="SP10" s="233"/>
      <c r="SQ10" s="233"/>
      <c r="SR10" s="233"/>
      <c r="SS10" s="233"/>
      <c r="ST10" s="233"/>
      <c r="SU10" s="233"/>
      <c r="SV10" s="233"/>
      <c r="SW10" s="233"/>
      <c r="SX10" s="233"/>
      <c r="SY10" s="233"/>
      <c r="SZ10" s="233"/>
      <c r="TA10" s="233"/>
      <c r="TB10" s="233"/>
      <c r="TC10" s="233"/>
      <c r="TD10" s="233"/>
      <c r="TE10" s="233"/>
      <c r="TF10" s="233"/>
      <c r="TG10" s="233"/>
      <c r="TH10" s="233"/>
      <c r="TI10" s="233"/>
      <c r="TJ10" s="233"/>
      <c r="TK10" s="233"/>
      <c r="TL10" s="233"/>
      <c r="TM10" s="233"/>
      <c r="TN10" s="233"/>
      <c r="TO10" s="233"/>
      <c r="TP10" s="233"/>
      <c r="TQ10" s="233"/>
      <c r="TR10" s="233"/>
      <c r="TS10" s="233"/>
      <c r="TT10" s="233"/>
      <c r="TU10" s="233"/>
      <c r="TV10" s="233"/>
      <c r="TW10" s="233"/>
      <c r="TX10" s="233"/>
      <c r="TY10" s="233"/>
      <c r="TZ10" s="233"/>
      <c r="UA10" s="233"/>
      <c r="UB10" s="233"/>
      <c r="UC10" s="233"/>
      <c r="UD10" s="233"/>
      <c r="UE10" s="233"/>
      <c r="UF10" s="233"/>
      <c r="UG10" s="233"/>
      <c r="UH10" s="233"/>
      <c r="UI10" s="233"/>
      <c r="UJ10" s="233"/>
      <c r="UK10" s="233"/>
      <c r="UL10" s="233"/>
      <c r="UM10" s="233"/>
      <c r="UN10" s="233"/>
      <c r="UO10" s="233"/>
      <c r="UP10" s="233"/>
      <c r="UQ10" s="233"/>
      <c r="UR10" s="233"/>
      <c r="US10" s="233"/>
      <c r="UT10" s="233"/>
      <c r="UU10" s="233"/>
      <c r="UV10" s="233"/>
      <c r="UW10" s="233"/>
      <c r="UX10" s="233"/>
      <c r="UY10" s="233"/>
      <c r="UZ10" s="233"/>
      <c r="VA10" s="233"/>
      <c r="VB10" s="233"/>
      <c r="VC10" s="233"/>
      <c r="VD10" s="233"/>
      <c r="VE10" s="233"/>
      <c r="VF10" s="233"/>
      <c r="VG10" s="233"/>
      <c r="VH10" s="233"/>
      <c r="VI10" s="233"/>
      <c r="VJ10" s="233"/>
      <c r="VK10" s="233"/>
      <c r="VL10" s="233"/>
      <c r="VM10" s="233"/>
      <c r="VN10" s="233"/>
      <c r="VO10" s="233"/>
      <c r="VP10" s="233"/>
      <c r="VQ10" s="233"/>
      <c r="VR10" s="233"/>
      <c r="VS10" s="233"/>
      <c r="VT10" s="233"/>
      <c r="VU10" s="233"/>
      <c r="VV10" s="233"/>
      <c r="VW10" s="233"/>
      <c r="VX10" s="233"/>
      <c r="VY10" s="233"/>
      <c r="VZ10" s="233"/>
      <c r="WA10" s="233"/>
      <c r="WB10" s="233"/>
      <c r="WC10" s="233"/>
      <c r="WD10" s="233"/>
      <c r="WE10" s="233"/>
      <c r="WF10" s="233"/>
      <c r="WG10" s="233"/>
      <c r="WH10" s="233"/>
      <c r="WI10" s="233"/>
      <c r="WJ10" s="233"/>
      <c r="WK10" s="233"/>
      <c r="WL10" s="233"/>
      <c r="WM10" s="233"/>
      <c r="WN10" s="233"/>
      <c r="WO10" s="233"/>
      <c r="WP10" s="233"/>
      <c r="WQ10" s="233"/>
      <c r="WR10" s="233"/>
      <c r="WS10" s="233"/>
      <c r="WT10" s="233"/>
      <c r="WU10" s="233"/>
      <c r="WV10" s="233"/>
      <c r="WW10" s="233"/>
      <c r="WX10" s="233"/>
      <c r="WY10" s="233"/>
      <c r="WZ10" s="233"/>
      <c r="XA10" s="233"/>
      <c r="XB10" s="233"/>
      <c r="XC10" s="233"/>
      <c r="XD10" s="233"/>
      <c r="XE10" s="233"/>
      <c r="XF10" s="233"/>
      <c r="XG10" s="233"/>
      <c r="XH10" s="233"/>
      <c r="XI10" s="233"/>
      <c r="XJ10" s="233"/>
      <c r="XK10" s="233"/>
      <c r="XL10" s="233"/>
      <c r="XM10" s="233"/>
      <c r="XN10" s="233"/>
      <c r="XO10" s="233"/>
      <c r="XP10" s="233"/>
      <c r="XQ10" s="233"/>
      <c r="XR10" s="233"/>
      <c r="XS10" s="233"/>
      <c r="XT10" s="233"/>
      <c r="XU10" s="233"/>
      <c r="XV10" s="233"/>
      <c r="XW10" s="233"/>
      <c r="XX10" s="233"/>
      <c r="XY10" s="233"/>
      <c r="XZ10" s="233"/>
      <c r="YA10" s="233"/>
      <c r="YB10" s="233"/>
      <c r="YC10" s="233"/>
      <c r="YD10" s="233"/>
      <c r="YE10" s="233"/>
      <c r="YF10" s="233"/>
      <c r="YG10" s="233"/>
      <c r="YH10" s="233"/>
      <c r="YI10" s="233"/>
      <c r="YJ10" s="233"/>
      <c r="YK10" s="233"/>
      <c r="YL10" s="233"/>
      <c r="YM10" s="233"/>
      <c r="YN10" s="233"/>
      <c r="YO10" s="233"/>
      <c r="YP10" s="233"/>
      <c r="YQ10" s="233"/>
      <c r="YR10" s="233"/>
      <c r="YS10" s="233"/>
      <c r="YT10" s="233"/>
      <c r="YU10" s="233"/>
      <c r="YV10" s="233"/>
      <c r="YW10" s="233"/>
      <c r="YX10" s="233"/>
      <c r="YY10" s="233"/>
      <c r="YZ10" s="233"/>
      <c r="ZA10" s="233"/>
      <c r="ZB10" s="233"/>
      <c r="ZC10" s="233"/>
      <c r="ZD10" s="233"/>
      <c r="ZE10" s="233"/>
      <c r="ZF10" s="233"/>
      <c r="ZG10" s="233"/>
      <c r="ZH10" s="233"/>
      <c r="ZI10" s="233"/>
      <c r="ZJ10" s="233"/>
      <c r="ZK10" s="233"/>
      <c r="ZL10" s="233"/>
      <c r="ZM10" s="233"/>
      <c r="ZN10" s="233"/>
      <c r="ZO10" s="233"/>
      <c r="ZP10" s="233"/>
      <c r="ZQ10" s="233"/>
      <c r="ZR10" s="233"/>
      <c r="ZS10" s="233"/>
      <c r="ZT10" s="233"/>
      <c r="ZU10" s="233"/>
      <c r="ZV10" s="233"/>
      <c r="ZW10" s="233"/>
      <c r="ZX10" s="233"/>
      <c r="ZY10" s="233"/>
      <c r="ZZ10" s="233"/>
      <c r="AAA10" s="233"/>
      <c r="AAB10" s="233"/>
      <c r="AAC10" s="233"/>
      <c r="AAD10" s="233"/>
      <c r="AAE10" s="233"/>
      <c r="AAF10" s="233"/>
      <c r="AAG10" s="233"/>
      <c r="AAH10" s="233"/>
      <c r="AAI10" s="233"/>
      <c r="AAJ10" s="233"/>
      <c r="AAK10" s="233"/>
      <c r="AAL10" s="233"/>
      <c r="AAM10" s="233"/>
      <c r="AAN10" s="233"/>
      <c r="AAO10" s="233"/>
      <c r="AAP10" s="233"/>
      <c r="AAQ10" s="233"/>
      <c r="AAR10" s="233"/>
      <c r="AAS10" s="233"/>
      <c r="AAT10" s="233"/>
      <c r="AAU10" s="233"/>
      <c r="AAV10" s="233"/>
      <c r="AAW10" s="233"/>
      <c r="AAX10" s="233"/>
      <c r="AAY10" s="233"/>
      <c r="AAZ10" s="233"/>
      <c r="ABA10" s="233"/>
      <c r="ABB10" s="233"/>
      <c r="ABC10" s="233"/>
      <c r="ABD10" s="233"/>
      <c r="ABE10" s="233"/>
      <c r="ABF10" s="233"/>
      <c r="ABG10" s="233"/>
      <c r="ABH10" s="233"/>
      <c r="ABI10" s="233"/>
      <c r="ABJ10" s="233"/>
      <c r="ABK10" s="233"/>
      <c r="ABL10" s="233"/>
      <c r="ABM10" s="233"/>
      <c r="ABN10" s="233"/>
      <c r="ABO10" s="233"/>
      <c r="ABP10" s="233"/>
      <c r="ABQ10" s="233"/>
      <c r="ABR10" s="233"/>
      <c r="ABS10" s="233"/>
      <c r="ABT10" s="233"/>
      <c r="ABU10" s="233"/>
      <c r="ABV10" s="233"/>
      <c r="ABW10" s="233"/>
      <c r="ABX10" s="233"/>
      <c r="ABY10" s="233"/>
      <c r="ABZ10" s="233"/>
      <c r="ACA10" s="233"/>
      <c r="ACB10" s="233"/>
      <c r="ACC10" s="233"/>
      <c r="ACD10" s="233"/>
      <c r="ACE10" s="233"/>
      <c r="ACF10" s="233"/>
      <c r="ACG10" s="233"/>
      <c r="ACH10" s="233"/>
      <c r="ACI10" s="233"/>
      <c r="ACJ10" s="233"/>
      <c r="ACK10" s="233"/>
      <c r="ACL10" s="233"/>
      <c r="ACM10" s="233"/>
      <c r="ACN10" s="233"/>
      <c r="ACO10" s="233"/>
      <c r="ACP10" s="233"/>
      <c r="ACQ10" s="233"/>
      <c r="ACR10" s="233"/>
      <c r="ACS10" s="233"/>
      <c r="ACT10" s="233"/>
      <c r="ACU10" s="233"/>
      <c r="ACV10" s="233"/>
      <c r="ACW10" s="233"/>
      <c r="ACX10" s="233"/>
      <c r="ACY10" s="233"/>
      <c r="ACZ10" s="233"/>
      <c r="ADA10" s="233"/>
      <c r="ADB10" s="233"/>
      <c r="ADC10" s="233"/>
      <c r="ADD10" s="233"/>
      <c r="ADE10" s="233"/>
      <c r="ADF10" s="233"/>
      <c r="ADG10" s="233"/>
      <c r="ADH10" s="233"/>
      <c r="ADI10" s="233"/>
      <c r="ADJ10" s="233"/>
      <c r="ADK10" s="233"/>
      <c r="ADL10" s="233"/>
      <c r="ADM10" s="233"/>
      <c r="ADN10" s="233"/>
      <c r="ADO10" s="233"/>
      <c r="ADP10" s="233"/>
      <c r="ADQ10" s="233"/>
      <c r="ADR10" s="233"/>
      <c r="ADS10" s="233"/>
      <c r="ADT10" s="233"/>
      <c r="ADU10" s="233"/>
      <c r="ADV10" s="233"/>
      <c r="ADW10" s="233"/>
      <c r="ADX10" s="233"/>
      <c r="ADY10" s="233"/>
      <c r="ADZ10" s="233"/>
      <c r="AEA10" s="233"/>
      <c r="AEB10" s="233"/>
      <c r="AEC10" s="233"/>
      <c r="AED10" s="233"/>
      <c r="AEE10" s="233"/>
      <c r="AEF10" s="233"/>
      <c r="AEG10" s="233"/>
      <c r="AEH10" s="233"/>
      <c r="AEI10" s="233"/>
      <c r="AEJ10" s="233"/>
      <c r="AEK10" s="233"/>
      <c r="AEL10" s="233"/>
      <c r="AEM10" s="233"/>
      <c r="AEN10" s="233"/>
      <c r="AEO10" s="233"/>
      <c r="AEP10" s="233"/>
      <c r="AEQ10" s="233"/>
      <c r="AER10" s="233"/>
      <c r="AES10" s="233"/>
      <c r="AET10" s="233"/>
      <c r="AEU10" s="233"/>
      <c r="AEV10" s="233"/>
      <c r="AEW10" s="233"/>
      <c r="AEX10" s="233"/>
      <c r="AEY10" s="233"/>
      <c r="AEZ10" s="233"/>
      <c r="AFA10" s="233"/>
      <c r="AFB10" s="233"/>
      <c r="AFC10" s="233"/>
      <c r="AFD10" s="233"/>
      <c r="AFE10" s="233"/>
      <c r="AFF10" s="233"/>
      <c r="AFG10" s="233"/>
      <c r="AFH10" s="233"/>
      <c r="AFI10" s="233"/>
      <c r="AFJ10" s="233"/>
      <c r="AFK10" s="233"/>
      <c r="AFL10" s="233"/>
      <c r="AFM10" s="233"/>
      <c r="AFN10" s="233"/>
      <c r="AFO10" s="233"/>
      <c r="AFP10" s="233"/>
      <c r="AFQ10" s="233"/>
      <c r="AFR10" s="233"/>
      <c r="AFS10" s="233"/>
      <c r="AFT10" s="233"/>
      <c r="AFU10" s="233"/>
      <c r="AFV10" s="233"/>
      <c r="AFW10" s="233"/>
      <c r="AFX10" s="233"/>
      <c r="AFY10" s="233"/>
      <c r="AFZ10" s="233"/>
      <c r="AGA10" s="233"/>
      <c r="AGB10" s="233"/>
      <c r="AGC10" s="233"/>
      <c r="AGD10" s="233"/>
      <c r="AGE10" s="233"/>
      <c r="AGF10" s="233"/>
      <c r="AGG10" s="233"/>
      <c r="AGH10" s="233"/>
      <c r="AGI10" s="233"/>
      <c r="AGJ10" s="233"/>
      <c r="AGK10" s="233"/>
      <c r="AGL10" s="233"/>
      <c r="AGM10" s="233"/>
      <c r="AGN10" s="233"/>
      <c r="AGO10" s="233"/>
      <c r="AGP10" s="233"/>
      <c r="AGQ10" s="233"/>
      <c r="AGR10" s="233"/>
      <c r="AGS10" s="233"/>
      <c r="AGT10" s="233"/>
      <c r="AGU10" s="233"/>
      <c r="AGV10" s="233"/>
      <c r="AGW10" s="233"/>
      <c r="AGX10" s="233"/>
      <c r="AGY10" s="233"/>
      <c r="AGZ10" s="233"/>
      <c r="AHA10" s="233"/>
      <c r="AHB10" s="233"/>
      <c r="AHC10" s="233"/>
      <c r="AHD10" s="233"/>
      <c r="AHE10" s="233"/>
      <c r="AHF10" s="233"/>
      <c r="AHG10" s="233"/>
      <c r="AHH10" s="233"/>
      <c r="AHI10" s="233"/>
      <c r="AHJ10" s="233"/>
      <c r="AHK10" s="233"/>
      <c r="AHL10" s="233"/>
      <c r="AHM10" s="233"/>
      <c r="AHN10" s="233"/>
      <c r="AHO10" s="233"/>
      <c r="AHP10" s="233"/>
      <c r="AHQ10" s="233"/>
      <c r="AHR10" s="233"/>
      <c r="AHS10" s="233"/>
      <c r="AHT10" s="233"/>
      <c r="AHU10" s="233"/>
      <c r="AHV10" s="233"/>
      <c r="AHW10" s="233"/>
      <c r="AHX10" s="233"/>
      <c r="AHY10" s="233"/>
      <c r="AHZ10" s="233"/>
      <c r="AIA10" s="233"/>
      <c r="AIB10" s="233"/>
      <c r="AIC10" s="233"/>
      <c r="AID10" s="233"/>
      <c r="AIE10" s="233"/>
      <c r="AIF10" s="233"/>
      <c r="AIG10" s="233"/>
      <c r="AIH10" s="233"/>
      <c r="AII10" s="233"/>
      <c r="AIJ10" s="233"/>
      <c r="AIK10" s="233"/>
      <c r="AIL10" s="233"/>
      <c r="AIM10" s="233"/>
      <c r="AIN10" s="233"/>
      <c r="AIO10" s="233"/>
      <c r="AIP10" s="233"/>
      <c r="AIQ10" s="233"/>
      <c r="AIR10" s="233"/>
      <c r="AIS10" s="233"/>
      <c r="AIT10" s="233"/>
      <c r="AIU10" s="233"/>
      <c r="AIV10" s="233"/>
      <c r="AIW10" s="233"/>
      <c r="AIX10" s="233"/>
      <c r="AIY10" s="233"/>
      <c r="AIZ10" s="233"/>
      <c r="AJA10" s="233"/>
      <c r="AJB10" s="233"/>
      <c r="AJC10" s="233"/>
      <c r="AJD10" s="233"/>
      <c r="AJE10" s="233"/>
      <c r="AJF10" s="233"/>
      <c r="AJG10" s="233"/>
      <c r="AJH10" s="233"/>
      <c r="AJI10" s="233"/>
      <c r="AJJ10" s="233"/>
      <c r="AJK10" s="233"/>
      <c r="AJL10" s="233"/>
      <c r="AJM10" s="233"/>
      <c r="AJN10" s="233"/>
      <c r="AJO10" s="233"/>
      <c r="AJP10" s="233"/>
      <c r="AJQ10" s="233"/>
      <c r="AJR10" s="233"/>
      <c r="AJS10" s="233"/>
      <c r="AJT10" s="233"/>
      <c r="AJU10" s="233"/>
      <c r="AJV10" s="233"/>
      <c r="AJW10" s="233"/>
      <c r="AJX10" s="233"/>
      <c r="AJY10" s="233"/>
      <c r="AJZ10" s="233"/>
      <c r="AKA10" s="233"/>
      <c r="AKB10" s="233"/>
      <c r="AKC10" s="233"/>
      <c r="AKD10" s="233"/>
      <c r="AKE10" s="233"/>
      <c r="AKF10" s="233"/>
      <c r="AKG10" s="233"/>
      <c r="AKH10" s="233"/>
      <c r="AKI10" s="233"/>
      <c r="AKJ10" s="233"/>
      <c r="AKK10" s="233"/>
      <c r="AKL10" s="233"/>
      <c r="AKM10" s="233"/>
      <c r="AKN10" s="233"/>
      <c r="AKO10" s="233"/>
      <c r="AKP10" s="233"/>
      <c r="AKQ10" s="233"/>
      <c r="AKR10" s="233"/>
      <c r="AKS10" s="233"/>
      <c r="AKT10" s="233"/>
      <c r="AKU10" s="233"/>
      <c r="AKV10" s="233"/>
      <c r="AKW10" s="233"/>
      <c r="AKX10" s="233"/>
      <c r="AKY10" s="233"/>
      <c r="AKZ10" s="233"/>
      <c r="ALA10" s="233"/>
      <c r="ALB10" s="233"/>
      <c r="ALC10" s="233"/>
      <c r="ALD10" s="233"/>
      <c r="ALE10" s="233"/>
      <c r="ALF10" s="233"/>
      <c r="ALG10" s="233"/>
      <c r="ALH10" s="233"/>
      <c r="ALI10" s="233"/>
      <c r="ALJ10" s="233"/>
      <c r="ALK10" s="233"/>
      <c r="ALL10" s="233"/>
      <c r="ALM10" s="233"/>
      <c r="ALN10" s="233"/>
      <c r="ALO10" s="233"/>
      <c r="ALP10" s="233"/>
      <c r="ALQ10" s="233"/>
      <c r="ALR10" s="233"/>
      <c r="ALS10" s="233"/>
      <c r="ALT10" s="233"/>
      <c r="ALU10" s="233"/>
      <c r="ALV10" s="233"/>
      <c r="ALW10" s="233"/>
      <c r="ALX10" s="233"/>
      <c r="ALY10" s="233"/>
      <c r="ALZ10" s="233"/>
      <c r="AMA10" s="233"/>
      <c r="AMB10" s="233"/>
      <c r="AMC10" s="233"/>
      <c r="AMD10" s="233"/>
      <c r="AME10" s="233"/>
      <c r="AMF10" s="233"/>
      <c r="AMG10" s="233"/>
      <c r="AMH10" s="233"/>
      <c r="AMI10" s="233"/>
      <c r="AMJ10" s="233"/>
      <c r="AMK10" s="233"/>
      <c r="AML10" s="233"/>
      <c r="AMM10" s="233"/>
      <c r="AMN10" s="233"/>
      <c r="AMO10" s="233"/>
      <c r="AMP10" s="233"/>
      <c r="AMQ10" s="233"/>
      <c r="AMR10" s="233"/>
      <c r="AMS10" s="233"/>
      <c r="AMT10" s="233"/>
      <c r="AMU10" s="233"/>
      <c r="AMV10" s="233"/>
      <c r="AMW10" s="233"/>
      <c r="AMX10" s="233"/>
      <c r="AMY10" s="233"/>
      <c r="AMZ10" s="233"/>
      <c r="ANA10" s="233"/>
      <c r="ANB10" s="233"/>
      <c r="ANC10" s="233"/>
      <c r="AND10" s="233"/>
      <c r="ANE10" s="233"/>
      <c r="ANF10" s="233"/>
      <c r="ANG10" s="233"/>
      <c r="ANH10" s="233"/>
      <c r="ANI10" s="233"/>
      <c r="ANJ10" s="233"/>
      <c r="ANK10" s="233"/>
      <c r="ANL10" s="233"/>
      <c r="ANM10" s="233"/>
      <c r="ANN10" s="233"/>
      <c r="ANO10" s="233"/>
      <c r="ANP10" s="233"/>
      <c r="ANQ10" s="233"/>
      <c r="ANR10" s="233"/>
      <c r="ANS10" s="233"/>
      <c r="ANT10" s="233"/>
      <c r="ANU10" s="233"/>
      <c r="ANV10" s="233"/>
      <c r="ANW10" s="233"/>
      <c r="ANX10" s="233"/>
      <c r="ANY10" s="233"/>
      <c r="ANZ10" s="233"/>
      <c r="AOA10" s="233"/>
      <c r="AOB10" s="233"/>
      <c r="AOC10" s="233"/>
      <c r="AOD10" s="233"/>
      <c r="AOE10" s="233"/>
      <c r="AOF10" s="233"/>
      <c r="AOG10" s="233"/>
      <c r="AOH10" s="233"/>
      <c r="AOI10" s="233"/>
      <c r="AOJ10" s="233"/>
      <c r="AOK10" s="233"/>
      <c r="AOL10" s="233"/>
      <c r="AOM10" s="233"/>
      <c r="AON10" s="233"/>
      <c r="AOO10" s="233"/>
      <c r="AOP10" s="233"/>
      <c r="AOQ10" s="233"/>
      <c r="AOR10" s="233"/>
      <c r="AOS10" s="233"/>
      <c r="AOT10" s="233"/>
      <c r="AOU10" s="233"/>
      <c r="AOV10" s="233"/>
      <c r="AOW10" s="233"/>
      <c r="AOX10" s="233"/>
      <c r="AOY10" s="233"/>
      <c r="AOZ10" s="233"/>
      <c r="APA10" s="233"/>
      <c r="APB10" s="233"/>
      <c r="APC10" s="233"/>
      <c r="APD10" s="233"/>
      <c r="APE10" s="233"/>
      <c r="APF10" s="233"/>
      <c r="APG10" s="233"/>
      <c r="APH10" s="233"/>
      <c r="API10" s="233"/>
      <c r="APJ10" s="233"/>
      <c r="APK10" s="233"/>
      <c r="APL10" s="233"/>
      <c r="APM10" s="233"/>
      <c r="APN10" s="233"/>
      <c r="APO10" s="233"/>
      <c r="APP10" s="233"/>
      <c r="APQ10" s="233"/>
      <c r="APR10" s="233"/>
      <c r="APS10" s="233"/>
      <c r="APT10" s="233"/>
      <c r="APU10" s="233"/>
      <c r="APV10" s="233"/>
      <c r="APW10" s="233"/>
      <c r="APX10" s="233"/>
      <c r="APY10" s="233"/>
      <c r="APZ10" s="233"/>
      <c r="AQA10" s="233"/>
      <c r="AQB10" s="233"/>
      <c r="AQC10" s="233"/>
      <c r="AQD10" s="233"/>
      <c r="AQE10" s="233"/>
      <c r="AQF10" s="233"/>
      <c r="AQG10" s="233"/>
      <c r="AQH10" s="233"/>
      <c r="AQI10" s="233"/>
      <c r="AQJ10" s="233"/>
      <c r="AQK10" s="233"/>
      <c r="AQL10" s="233"/>
      <c r="AQM10" s="233"/>
      <c r="AQN10" s="233"/>
      <c r="AQO10" s="233"/>
      <c r="AQP10" s="233"/>
      <c r="AQQ10" s="233"/>
      <c r="AQR10" s="233"/>
      <c r="AQS10" s="233"/>
      <c r="AQT10" s="233"/>
      <c r="AQU10" s="233"/>
      <c r="AQV10" s="233"/>
      <c r="AQW10" s="233"/>
      <c r="AQX10" s="233"/>
      <c r="AQY10" s="233"/>
      <c r="AQZ10" s="233"/>
      <c r="ARA10" s="233"/>
      <c r="ARB10" s="233"/>
      <c r="ARC10" s="233"/>
      <c r="ARD10" s="233"/>
      <c r="ARE10" s="233"/>
      <c r="ARF10" s="233"/>
      <c r="ARG10" s="233"/>
      <c r="ARH10" s="233"/>
      <c r="ARI10" s="233"/>
      <c r="ARJ10" s="233"/>
      <c r="ARK10" s="233"/>
      <c r="ARL10" s="233"/>
      <c r="ARM10" s="233"/>
      <c r="ARN10" s="233"/>
      <c r="ARO10" s="233"/>
      <c r="ARP10" s="233"/>
      <c r="ARQ10" s="233"/>
      <c r="ARR10" s="233"/>
      <c r="ARS10" s="233"/>
      <c r="ART10" s="233"/>
      <c r="ARU10" s="233"/>
      <c r="ARV10" s="233"/>
      <c r="ARW10" s="233"/>
      <c r="ARX10" s="233"/>
      <c r="ARY10" s="233"/>
      <c r="ARZ10" s="233"/>
      <c r="ASA10" s="233"/>
      <c r="ASB10" s="233"/>
      <c r="ASC10" s="233"/>
      <c r="ASD10" s="233"/>
      <c r="ASE10" s="233"/>
      <c r="ASF10" s="233"/>
      <c r="ASG10" s="233"/>
      <c r="ASH10" s="233"/>
      <c r="ASI10" s="233"/>
      <c r="ASJ10" s="233"/>
      <c r="ASK10" s="233"/>
      <c r="ASL10" s="233"/>
      <c r="ASM10" s="233"/>
      <c r="ASN10" s="233"/>
      <c r="ASO10" s="233"/>
      <c r="ASP10" s="233"/>
      <c r="ASQ10" s="233"/>
      <c r="ASR10" s="233"/>
      <c r="ASS10" s="233"/>
      <c r="AST10" s="233"/>
      <c r="ASU10" s="233"/>
      <c r="ASV10" s="233"/>
      <c r="ASW10" s="233"/>
      <c r="ASX10" s="233"/>
      <c r="ASY10" s="233"/>
      <c r="ASZ10" s="233"/>
      <c r="ATA10" s="233"/>
      <c r="ATB10" s="233"/>
      <c r="ATC10" s="233"/>
      <c r="ATD10" s="233"/>
      <c r="ATE10" s="233"/>
      <c r="ATF10" s="233"/>
      <c r="ATG10" s="233"/>
      <c r="ATH10" s="233"/>
      <c r="ATI10" s="233"/>
      <c r="ATJ10" s="233"/>
      <c r="ATK10" s="233"/>
      <c r="ATL10" s="233"/>
      <c r="ATM10" s="233"/>
      <c r="ATN10" s="233"/>
      <c r="ATO10" s="233"/>
      <c r="ATP10" s="233"/>
      <c r="ATQ10" s="233"/>
      <c r="ATR10" s="233"/>
      <c r="ATS10" s="233"/>
      <c r="ATT10" s="233"/>
      <c r="ATU10" s="233"/>
      <c r="ATV10" s="233"/>
      <c r="ATW10" s="233"/>
      <c r="ATX10" s="233"/>
      <c r="ATY10" s="233"/>
      <c r="ATZ10" s="233"/>
      <c r="AUA10" s="233"/>
      <c r="AUB10" s="233"/>
      <c r="AUC10" s="233"/>
      <c r="AUD10" s="233"/>
      <c r="AUE10" s="233"/>
      <c r="AUF10" s="233"/>
      <c r="AUG10" s="233"/>
      <c r="AUH10" s="233"/>
      <c r="AUI10" s="233"/>
      <c r="AUJ10" s="233"/>
      <c r="AUK10" s="233"/>
      <c r="AUL10" s="233"/>
      <c r="AUM10" s="233"/>
      <c r="AUN10" s="233"/>
      <c r="AUO10" s="233"/>
      <c r="AUP10" s="233"/>
      <c r="AUQ10" s="233"/>
      <c r="AUR10" s="233"/>
      <c r="AUS10" s="233"/>
      <c r="AUT10" s="233"/>
      <c r="AUU10" s="233"/>
      <c r="AUV10" s="233"/>
      <c r="AUW10" s="233"/>
      <c r="AUX10" s="233"/>
      <c r="AUY10" s="233"/>
      <c r="AUZ10" s="233"/>
      <c r="AVA10" s="233"/>
      <c r="AVB10" s="233"/>
      <c r="AVC10" s="233"/>
      <c r="AVD10" s="233"/>
      <c r="AVE10" s="233"/>
      <c r="AVF10" s="233"/>
      <c r="AVG10" s="233"/>
      <c r="AVH10" s="233"/>
      <c r="AVI10" s="233"/>
      <c r="AVJ10" s="233"/>
      <c r="AVK10" s="233"/>
      <c r="AVL10" s="233"/>
      <c r="AVM10" s="233"/>
      <c r="AVN10" s="233"/>
      <c r="AVO10" s="233"/>
      <c r="AVP10" s="233"/>
      <c r="AVQ10" s="233"/>
      <c r="AVR10" s="233"/>
      <c r="AVS10" s="233"/>
      <c r="AVT10" s="233"/>
      <c r="AVU10" s="233"/>
      <c r="AVV10" s="233"/>
      <c r="AVW10" s="233"/>
      <c r="AVX10" s="233"/>
      <c r="AVY10" s="233"/>
      <c r="AVZ10" s="233"/>
      <c r="AWA10" s="233"/>
      <c r="AWB10" s="233"/>
      <c r="AWC10" s="233"/>
      <c r="AWD10" s="233"/>
      <c r="AWE10" s="233"/>
      <c r="AWF10" s="233"/>
      <c r="AWG10" s="233"/>
      <c r="AWH10" s="233"/>
      <c r="AWI10" s="233"/>
      <c r="AWJ10" s="233"/>
      <c r="AWK10" s="233"/>
      <c r="AWL10" s="233"/>
      <c r="AWM10" s="233"/>
      <c r="AWN10" s="233"/>
      <c r="AWO10" s="233"/>
      <c r="AWP10" s="233"/>
      <c r="AWQ10" s="233"/>
      <c r="AWR10" s="233"/>
      <c r="AWS10" s="233"/>
      <c r="AWT10" s="233"/>
      <c r="AWU10" s="233"/>
      <c r="AWV10" s="233"/>
      <c r="AWW10" s="233"/>
      <c r="AWX10" s="233"/>
      <c r="AWY10" s="233"/>
      <c r="AWZ10" s="233"/>
      <c r="AXA10" s="233"/>
      <c r="AXB10" s="233"/>
      <c r="AXC10" s="233"/>
      <c r="AXD10" s="233"/>
      <c r="AXE10" s="233"/>
      <c r="AXF10" s="233"/>
      <c r="AXG10" s="233"/>
      <c r="AXH10" s="233"/>
      <c r="AXI10" s="233"/>
      <c r="AXJ10" s="233"/>
      <c r="AXK10" s="233"/>
      <c r="AXL10" s="233"/>
      <c r="AXM10" s="233"/>
      <c r="AXN10" s="233"/>
      <c r="AXO10" s="233"/>
      <c r="AXP10" s="233"/>
      <c r="AXQ10" s="233"/>
      <c r="AXR10" s="233"/>
      <c r="AXS10" s="233"/>
      <c r="AXT10" s="233"/>
      <c r="AXU10" s="233"/>
      <c r="AXV10" s="233"/>
      <c r="AXW10" s="233"/>
      <c r="AXX10" s="233"/>
      <c r="AXY10" s="233"/>
      <c r="AXZ10" s="233"/>
      <c r="AYA10" s="233"/>
      <c r="AYB10" s="233"/>
      <c r="AYC10" s="233"/>
      <c r="AYD10" s="233"/>
      <c r="AYE10" s="233"/>
      <c r="AYF10" s="233"/>
      <c r="AYG10" s="233"/>
      <c r="AYH10" s="233"/>
      <c r="AYI10" s="233"/>
      <c r="AYJ10" s="233"/>
      <c r="AYK10" s="233"/>
      <c r="AYL10" s="233"/>
      <c r="AYM10" s="233"/>
      <c r="AYN10" s="233"/>
      <c r="AYO10" s="233"/>
      <c r="AYP10" s="233"/>
      <c r="AYQ10" s="233"/>
      <c r="AYR10" s="233"/>
      <c r="AYS10" s="233"/>
      <c r="AYT10" s="233"/>
      <c r="AYU10" s="233"/>
      <c r="AYV10" s="233"/>
      <c r="AYW10" s="233"/>
      <c r="AYX10" s="233"/>
      <c r="AYY10" s="233"/>
      <c r="AYZ10" s="233"/>
      <c r="AZA10" s="233"/>
      <c r="AZB10" s="233"/>
      <c r="AZC10" s="233"/>
      <c r="AZD10" s="233"/>
      <c r="AZE10" s="233"/>
      <c r="AZF10" s="233"/>
      <c r="AZG10" s="233"/>
      <c r="AZH10" s="233"/>
      <c r="AZI10" s="233"/>
      <c r="AZJ10" s="233"/>
      <c r="AZK10" s="233"/>
      <c r="AZL10" s="233"/>
      <c r="AZM10" s="233"/>
      <c r="AZN10" s="233"/>
      <c r="AZO10" s="233"/>
      <c r="AZP10" s="233"/>
      <c r="AZQ10" s="233"/>
      <c r="AZR10" s="233"/>
      <c r="AZS10" s="233"/>
      <c r="AZT10" s="233"/>
      <c r="AZU10" s="233"/>
      <c r="AZV10" s="233"/>
      <c r="AZW10" s="233"/>
      <c r="AZX10" s="233"/>
      <c r="AZY10" s="233"/>
      <c r="AZZ10" s="233"/>
      <c r="BAA10" s="233"/>
      <c r="BAB10" s="233"/>
      <c r="BAC10" s="233"/>
      <c r="BAD10" s="233"/>
      <c r="BAE10" s="233"/>
      <c r="BAF10" s="233"/>
      <c r="BAG10" s="233"/>
      <c r="BAH10" s="233"/>
      <c r="BAI10" s="233"/>
      <c r="BAJ10" s="233"/>
      <c r="BAK10" s="233"/>
      <c r="BAL10" s="233"/>
      <c r="BAM10" s="233"/>
      <c r="BAN10" s="233"/>
      <c r="BAO10" s="233"/>
      <c r="BAP10" s="233"/>
      <c r="BAQ10" s="233"/>
      <c r="BAR10" s="233"/>
      <c r="BAS10" s="233"/>
      <c r="BAT10" s="233"/>
      <c r="BAU10" s="233"/>
      <c r="BAV10" s="233"/>
      <c r="BAW10" s="233"/>
      <c r="BAX10" s="233"/>
      <c r="BAY10" s="233"/>
      <c r="BAZ10" s="233"/>
      <c r="BBA10" s="233"/>
      <c r="BBB10" s="233"/>
      <c r="BBC10" s="233"/>
      <c r="BBD10" s="233"/>
      <c r="BBE10" s="233"/>
      <c r="BBF10" s="233"/>
      <c r="BBG10" s="233"/>
      <c r="BBH10" s="233"/>
      <c r="BBI10" s="233"/>
      <c r="BBJ10" s="233"/>
      <c r="BBK10" s="233"/>
      <c r="BBL10" s="233"/>
      <c r="BBM10" s="233"/>
      <c r="BBN10" s="233"/>
      <c r="BBO10" s="233"/>
      <c r="BBP10" s="233"/>
      <c r="BBQ10" s="233"/>
      <c r="BBR10" s="233"/>
      <c r="BBS10" s="233"/>
      <c r="BBT10" s="233"/>
      <c r="BBU10" s="233"/>
      <c r="BBV10" s="233"/>
      <c r="BBW10" s="233"/>
      <c r="BBX10" s="233"/>
      <c r="BBY10" s="233"/>
      <c r="BBZ10" s="233"/>
      <c r="BCA10" s="233"/>
      <c r="BCB10" s="233"/>
      <c r="BCC10" s="233"/>
      <c r="BCD10" s="233"/>
      <c r="BCE10" s="233"/>
      <c r="BCF10" s="233"/>
      <c r="BCG10" s="233"/>
      <c r="BCH10" s="233"/>
      <c r="BCI10" s="233"/>
      <c r="BCJ10" s="233"/>
      <c r="BCK10" s="233"/>
      <c r="BCL10" s="233"/>
      <c r="BCM10" s="233"/>
      <c r="BCN10" s="233"/>
      <c r="BCO10" s="233"/>
      <c r="BCP10" s="233"/>
      <c r="BCQ10" s="233"/>
      <c r="BCR10" s="233"/>
      <c r="BCS10" s="233"/>
      <c r="BCT10" s="233"/>
      <c r="BCU10" s="233"/>
      <c r="BCV10" s="233"/>
      <c r="BCW10" s="233"/>
      <c r="BCX10" s="233"/>
      <c r="BCY10" s="233"/>
      <c r="BCZ10" s="233"/>
      <c r="BDA10" s="233"/>
      <c r="BDB10" s="233"/>
      <c r="BDC10" s="233"/>
      <c r="BDD10" s="233"/>
      <c r="BDE10" s="233"/>
      <c r="BDF10" s="233"/>
      <c r="BDG10" s="233"/>
      <c r="BDH10" s="233"/>
      <c r="BDI10" s="233"/>
      <c r="BDJ10" s="233"/>
      <c r="BDK10" s="233"/>
      <c r="BDL10" s="233"/>
      <c r="BDM10" s="233"/>
      <c r="BDN10" s="233"/>
      <c r="BDO10" s="233"/>
      <c r="BDP10" s="233"/>
      <c r="BDQ10" s="233"/>
      <c r="BDR10" s="233"/>
      <c r="BDS10" s="233"/>
      <c r="BDT10" s="233"/>
      <c r="BDU10" s="233"/>
    </row>
    <row r="11" spans="1:1477" s="118" customFormat="1" ht="24" customHeight="1" thickTop="1" thickBot="1">
      <c r="B11" s="306" t="s">
        <v>519</v>
      </c>
      <c r="C11" s="307"/>
      <c r="D11" s="308"/>
      <c r="E11" s="119"/>
      <c r="F11" s="120"/>
      <c r="G11" s="156">
        <f>IF(B3="","",ROWS(B3:B10)-1)</f>
        <v>7</v>
      </c>
      <c r="H11" s="121">
        <f>SUM(H3:H10)</f>
        <v>9</v>
      </c>
      <c r="I11" s="121">
        <f>SUM(I3:I10)</f>
        <v>33</v>
      </c>
      <c r="J11" s="121">
        <f>SUM(J3:J10)</f>
        <v>2338</v>
      </c>
      <c r="K11" s="121">
        <f>SUM(K3:K10)</f>
        <v>2768</v>
      </c>
      <c r="L11" s="121">
        <f>SUM(L3:L10)</f>
        <v>2888</v>
      </c>
      <c r="M11" s="157">
        <f>IF(G11="",0,N11/G11)</f>
        <v>0.7142857142857143</v>
      </c>
      <c r="N11" s="121">
        <f t="shared" ref="N11:AC11" si="4">SUM(N3:N10)</f>
        <v>5</v>
      </c>
      <c r="O11" s="121">
        <f t="shared" si="4"/>
        <v>-120</v>
      </c>
      <c r="P11" s="122">
        <f t="shared" si="4"/>
        <v>191</v>
      </c>
      <c r="Q11" s="122">
        <f t="shared" si="4"/>
        <v>0</v>
      </c>
      <c r="R11" s="121">
        <f t="shared" si="4"/>
        <v>393</v>
      </c>
      <c r="S11" s="121">
        <f t="shared" si="4"/>
        <v>37</v>
      </c>
      <c r="T11" s="123">
        <f t="shared" si="4"/>
        <v>36119430</v>
      </c>
      <c r="U11" s="123">
        <f t="shared" si="4"/>
        <v>399377</v>
      </c>
      <c r="V11" s="123">
        <f t="shared" si="4"/>
        <v>35720053</v>
      </c>
      <c r="W11" s="123">
        <f t="shared" si="4"/>
        <v>37715285</v>
      </c>
      <c r="X11" s="123">
        <f t="shared" si="4"/>
        <v>36948951</v>
      </c>
      <c r="Y11" s="123">
        <f t="shared" si="4"/>
        <v>-94482</v>
      </c>
      <c r="Z11" s="123">
        <f t="shared" si="4"/>
        <v>0</v>
      </c>
      <c r="AA11" s="123">
        <f t="shared" si="4"/>
        <v>-94482</v>
      </c>
      <c r="AB11" s="123">
        <f t="shared" si="4"/>
        <v>36854469</v>
      </c>
      <c r="AC11" s="123">
        <f t="shared" si="4"/>
        <v>36468032</v>
      </c>
      <c r="AD11" s="157">
        <f>IF(G11="",0,AE11/G11)</f>
        <v>1</v>
      </c>
      <c r="AE11" s="159">
        <f t="shared" ref="AE11:CM11" si="5">SUM(AE3:AE10)</f>
        <v>7</v>
      </c>
      <c r="AF11" s="123">
        <f t="shared" si="5"/>
        <v>-386436</v>
      </c>
      <c r="AG11" s="123">
        <f t="shared" si="5"/>
        <v>1595855</v>
      </c>
      <c r="AH11" s="124">
        <f t="shared" si="5"/>
        <v>262</v>
      </c>
      <c r="AI11" s="124">
        <f t="shared" si="5"/>
        <v>111</v>
      </c>
      <c r="AJ11" s="124">
        <f t="shared" si="5"/>
        <v>4</v>
      </c>
      <c r="AK11" s="124">
        <f t="shared" si="5"/>
        <v>23</v>
      </c>
      <c r="AL11" s="123">
        <f t="shared" si="5"/>
        <v>640686</v>
      </c>
      <c r="AM11" s="123">
        <f t="shared" si="5"/>
        <v>4121</v>
      </c>
      <c r="AN11" s="124">
        <f t="shared" si="5"/>
        <v>11</v>
      </c>
      <c r="AO11" s="124">
        <f t="shared" si="5"/>
        <v>14</v>
      </c>
      <c r="AP11" s="123">
        <f t="shared" si="5"/>
        <v>1068606</v>
      </c>
      <c r="AQ11" s="123">
        <f t="shared" si="5"/>
        <v>25676</v>
      </c>
      <c r="AR11" s="124">
        <f t="shared" si="5"/>
        <v>0</v>
      </c>
      <c r="AS11" s="124">
        <f t="shared" si="5"/>
        <v>0</v>
      </c>
      <c r="AT11" s="123">
        <f t="shared" si="5"/>
        <v>0</v>
      </c>
      <c r="AU11" s="123">
        <f t="shared" si="5"/>
        <v>0</v>
      </c>
      <c r="AV11" s="124">
        <f t="shared" si="5"/>
        <v>0</v>
      </c>
      <c r="AW11" s="124">
        <f t="shared" si="5"/>
        <v>0</v>
      </c>
      <c r="AX11" s="123">
        <f t="shared" si="5"/>
        <v>0</v>
      </c>
      <c r="AY11" s="123">
        <f t="shared" si="5"/>
        <v>0</v>
      </c>
      <c r="AZ11" s="124">
        <f t="shared" si="5"/>
        <v>0</v>
      </c>
      <c r="BA11" s="124">
        <f t="shared" si="5"/>
        <v>0</v>
      </c>
      <c r="BB11" s="123">
        <f t="shared" si="5"/>
        <v>0</v>
      </c>
      <c r="BC11" s="123">
        <f t="shared" si="5"/>
        <v>0</v>
      </c>
      <c r="BD11" s="124">
        <f t="shared" si="5"/>
        <v>0</v>
      </c>
      <c r="BE11" s="124">
        <f t="shared" si="5"/>
        <v>0</v>
      </c>
      <c r="BF11" s="123">
        <f t="shared" si="5"/>
        <v>-3851</v>
      </c>
      <c r="BG11" s="123">
        <f t="shared" si="5"/>
        <v>0</v>
      </c>
      <c r="BH11" s="124">
        <f t="shared" si="5"/>
        <v>0</v>
      </c>
      <c r="BI11" s="124">
        <f t="shared" si="5"/>
        <v>0</v>
      </c>
      <c r="BJ11" s="123">
        <f t="shared" si="5"/>
        <v>0</v>
      </c>
      <c r="BK11" s="123">
        <f t="shared" si="5"/>
        <v>0</v>
      </c>
      <c r="BL11" s="124">
        <f t="shared" si="5"/>
        <v>0</v>
      </c>
      <c r="BM11" s="124">
        <f t="shared" si="5"/>
        <v>0</v>
      </c>
      <c r="BN11" s="123">
        <f t="shared" si="5"/>
        <v>0</v>
      </c>
      <c r="BO11" s="123">
        <f t="shared" si="5"/>
        <v>0</v>
      </c>
      <c r="BP11" s="124">
        <f t="shared" si="5"/>
        <v>0</v>
      </c>
      <c r="BQ11" s="124">
        <f t="shared" si="5"/>
        <v>0</v>
      </c>
      <c r="BR11" s="123">
        <f t="shared" si="5"/>
        <v>0</v>
      </c>
      <c r="BS11" s="123">
        <f t="shared" si="5"/>
        <v>0</v>
      </c>
      <c r="BT11" s="124">
        <f t="shared" si="5"/>
        <v>0</v>
      </c>
      <c r="BU11" s="124">
        <f t="shared" si="5"/>
        <v>0</v>
      </c>
      <c r="BV11" s="123">
        <f t="shared" si="5"/>
        <v>0</v>
      </c>
      <c r="BW11" s="123">
        <f t="shared" si="5"/>
        <v>0</v>
      </c>
      <c r="BX11" s="124">
        <f t="shared" si="5"/>
        <v>0</v>
      </c>
      <c r="BY11" s="124">
        <f t="shared" si="5"/>
        <v>0</v>
      </c>
      <c r="BZ11" s="123">
        <f t="shared" si="5"/>
        <v>0</v>
      </c>
      <c r="CA11" s="123">
        <f t="shared" si="5"/>
        <v>0</v>
      </c>
      <c r="CB11" s="124">
        <f t="shared" si="5"/>
        <v>0</v>
      </c>
      <c r="CC11" s="124">
        <f t="shared" si="5"/>
        <v>0</v>
      </c>
      <c r="CD11" s="123">
        <f t="shared" si="5"/>
        <v>0</v>
      </c>
      <c r="CE11" s="123">
        <f t="shared" si="5"/>
        <v>0</v>
      </c>
      <c r="CF11" s="124">
        <f t="shared" si="5"/>
        <v>0</v>
      </c>
      <c r="CG11" s="124">
        <f t="shared" si="5"/>
        <v>0</v>
      </c>
      <c r="CH11" s="123">
        <f t="shared" si="5"/>
        <v>0</v>
      </c>
      <c r="CI11" s="123">
        <f t="shared" si="5"/>
        <v>0</v>
      </c>
      <c r="CJ11" s="124">
        <f t="shared" si="5"/>
        <v>15</v>
      </c>
      <c r="CK11" s="124">
        <f t="shared" si="5"/>
        <v>37</v>
      </c>
      <c r="CL11" s="123">
        <f t="shared" si="5"/>
        <v>1705441</v>
      </c>
      <c r="CM11" s="123">
        <f t="shared" si="5"/>
        <v>29797</v>
      </c>
      <c r="CN11" s="125"/>
      <c r="CO11" s="125"/>
      <c r="CP11" s="125"/>
      <c r="CQ11" s="125"/>
      <c r="CR11" s="125"/>
      <c r="CS11" s="125"/>
      <c r="CT11" s="119"/>
      <c r="CU11" s="120"/>
      <c r="CV11" s="120"/>
      <c r="CW11" s="119"/>
      <c r="CX11" s="119"/>
      <c r="CY11" s="120"/>
      <c r="CZ11" s="120"/>
      <c r="DA11" s="120"/>
      <c r="DB11" s="123"/>
      <c r="DC11" s="125"/>
      <c r="DD11" s="232"/>
    </row>
    <row r="12" spans="1:1477" s="73" customFormat="1" ht="12.75" thickTop="1">
      <c r="B12" s="71" t="s">
        <v>129</v>
      </c>
      <c r="C12" s="71" t="s">
        <v>166</v>
      </c>
      <c r="D12" s="71" t="s">
        <v>167</v>
      </c>
      <c r="E12" s="72">
        <v>41060</v>
      </c>
      <c r="F12" s="71" t="s">
        <v>475</v>
      </c>
      <c r="G12" s="175" t="s">
        <v>472</v>
      </c>
      <c r="H12" s="208">
        <v>2</v>
      </c>
      <c r="I12" s="73">
        <v>14</v>
      </c>
      <c r="J12" s="73">
        <v>565</v>
      </c>
      <c r="K12" s="73">
        <v>936</v>
      </c>
      <c r="L12" s="73">
        <v>936</v>
      </c>
      <c r="M12" s="206">
        <f>IF(J12 = 0,0,(L12-AH12-AI12)/J12)</f>
        <v>1.5345132743362833</v>
      </c>
      <c r="N12" s="73">
        <f>IF(G12&lt;&gt;"",IF(M12&lt;=1.2,1,0),0)</f>
        <v>0</v>
      </c>
      <c r="O12" s="73">
        <v>0</v>
      </c>
      <c r="P12" s="73">
        <v>0</v>
      </c>
      <c r="Q12" s="73">
        <v>0</v>
      </c>
      <c r="R12" s="73">
        <v>69</v>
      </c>
      <c r="S12" s="73">
        <v>302</v>
      </c>
      <c r="T12" s="212">
        <v>6703703</v>
      </c>
      <c r="U12" s="212">
        <v>50000</v>
      </c>
      <c r="V12" s="212">
        <v>6653703</v>
      </c>
      <c r="W12" s="212">
        <v>7531485</v>
      </c>
      <c r="X12" s="212">
        <v>7530256</v>
      </c>
      <c r="Y12" s="212">
        <v>0</v>
      </c>
      <c r="Z12" s="212">
        <v>0</v>
      </c>
      <c r="AA12" s="212">
        <v>0</v>
      </c>
      <c r="AB12" s="212">
        <v>7530256</v>
      </c>
      <c r="AC12" s="212">
        <v>7530256</v>
      </c>
      <c r="AD12" s="206">
        <f>IF(V12=0,0,AC12/V12)</f>
        <v>1.1317391233122369</v>
      </c>
      <c r="AE12" s="73">
        <f>IF(AD12 &lt;=1.1,1,0)</f>
        <v>0</v>
      </c>
      <c r="AF12" s="212">
        <v>0</v>
      </c>
      <c r="AG12" s="212">
        <v>827782</v>
      </c>
      <c r="AH12" s="73">
        <v>22</v>
      </c>
      <c r="AI12" s="73">
        <v>47</v>
      </c>
      <c r="AJ12" s="73">
        <v>0</v>
      </c>
      <c r="AK12" s="73">
        <v>121</v>
      </c>
      <c r="AL12" s="85">
        <v>99861</v>
      </c>
      <c r="AM12" s="85">
        <v>9614</v>
      </c>
      <c r="AN12" s="73">
        <v>0</v>
      </c>
      <c r="AO12" s="73">
        <v>95</v>
      </c>
      <c r="AP12" s="85">
        <v>314019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86</v>
      </c>
      <c r="BF12" s="85">
        <v>401293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73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0</v>
      </c>
      <c r="CH12" s="85">
        <v>0</v>
      </c>
      <c r="CI12" s="85">
        <v>0</v>
      </c>
      <c r="CJ12" s="73">
        <v>0</v>
      </c>
      <c r="CK12" s="73">
        <v>302</v>
      </c>
      <c r="CL12" s="85">
        <v>815173</v>
      </c>
      <c r="CM12" s="85">
        <v>9614</v>
      </c>
      <c r="CN12" s="71" t="s">
        <v>319</v>
      </c>
      <c r="CO12" s="71" t="s">
        <v>320</v>
      </c>
      <c r="CP12" s="71" t="s">
        <v>321</v>
      </c>
      <c r="CQ12" s="71" t="s">
        <v>321</v>
      </c>
      <c r="CR12" s="71" t="s">
        <v>321</v>
      </c>
      <c r="CS12" s="71" t="s">
        <v>321</v>
      </c>
      <c r="CT12" s="72">
        <v>42250</v>
      </c>
      <c r="CU12" s="71" t="s">
        <v>473</v>
      </c>
      <c r="CV12" s="71" t="s">
        <v>474</v>
      </c>
      <c r="CW12" s="72" t="s">
        <v>168</v>
      </c>
      <c r="CX12" s="72">
        <v>42163</v>
      </c>
      <c r="CY12" s="71" t="s">
        <v>475</v>
      </c>
      <c r="CZ12" s="71" t="s">
        <v>478</v>
      </c>
      <c r="DA12" s="71" t="s">
        <v>175</v>
      </c>
      <c r="DB12" s="86">
        <v>638850</v>
      </c>
      <c r="DC12" s="71" t="s">
        <v>322</v>
      </c>
      <c r="DD12" s="71" t="s">
        <v>323</v>
      </c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  <c r="IY12" s="205"/>
      <c r="IZ12" s="205"/>
      <c r="JA12" s="205"/>
      <c r="JB12" s="205"/>
      <c r="JC12" s="205"/>
      <c r="JD12" s="205"/>
      <c r="JE12" s="205"/>
      <c r="JF12" s="205"/>
      <c r="JG12" s="205"/>
      <c r="JH12" s="205"/>
      <c r="JI12" s="205"/>
      <c r="JJ12" s="205"/>
      <c r="JK12" s="205"/>
      <c r="JL12" s="205"/>
      <c r="JM12" s="205"/>
      <c r="JN12" s="205"/>
      <c r="JO12" s="205"/>
      <c r="JP12" s="205"/>
      <c r="JQ12" s="205"/>
      <c r="JR12" s="205"/>
      <c r="JS12" s="205"/>
      <c r="JT12" s="205"/>
      <c r="JU12" s="205"/>
      <c r="JV12" s="205"/>
      <c r="JW12" s="205"/>
      <c r="JX12" s="205"/>
      <c r="JY12" s="205"/>
      <c r="JZ12" s="205"/>
      <c r="KA12" s="205"/>
      <c r="KB12" s="205"/>
      <c r="KC12" s="205"/>
      <c r="KD12" s="205"/>
      <c r="KE12" s="205"/>
      <c r="KF12" s="205"/>
      <c r="KG12" s="205"/>
      <c r="KH12" s="205"/>
      <c r="KI12" s="205"/>
      <c r="KJ12" s="205"/>
      <c r="KK12" s="205"/>
      <c r="KL12" s="205"/>
      <c r="KM12" s="205"/>
      <c r="KN12" s="205"/>
      <c r="KO12" s="205"/>
      <c r="KP12" s="205"/>
      <c r="KQ12" s="205"/>
      <c r="KR12" s="205"/>
      <c r="KS12" s="205"/>
      <c r="KT12" s="205"/>
      <c r="KU12" s="205"/>
      <c r="KV12" s="205"/>
      <c r="KW12" s="205"/>
      <c r="KX12" s="205"/>
      <c r="KY12" s="205"/>
      <c r="KZ12" s="205"/>
      <c r="LA12" s="205"/>
      <c r="LB12" s="205"/>
      <c r="LC12" s="205"/>
      <c r="LD12" s="205"/>
      <c r="LE12" s="205"/>
      <c r="LF12" s="205"/>
      <c r="LG12" s="205"/>
      <c r="LH12" s="205"/>
      <c r="LI12" s="205"/>
      <c r="LJ12" s="205"/>
      <c r="LK12" s="205"/>
      <c r="LL12" s="205"/>
      <c r="LM12" s="205"/>
      <c r="LN12" s="205"/>
      <c r="LO12" s="205"/>
      <c r="LP12" s="205"/>
      <c r="LQ12" s="205"/>
      <c r="LR12" s="205"/>
      <c r="LS12" s="205"/>
      <c r="LT12" s="205"/>
      <c r="LU12" s="205"/>
      <c r="LV12" s="205"/>
      <c r="LW12" s="205"/>
      <c r="LX12" s="205"/>
      <c r="LY12" s="205"/>
      <c r="LZ12" s="205"/>
      <c r="MA12" s="205"/>
      <c r="MB12" s="205"/>
      <c r="MC12" s="205"/>
      <c r="MD12" s="205"/>
      <c r="ME12" s="205"/>
      <c r="MF12" s="205"/>
      <c r="MG12" s="205"/>
      <c r="MH12" s="205"/>
      <c r="MI12" s="205"/>
      <c r="MJ12" s="205"/>
      <c r="MK12" s="205"/>
      <c r="ML12" s="205"/>
      <c r="MM12" s="205"/>
      <c r="MN12" s="205"/>
      <c r="MO12" s="205"/>
      <c r="MP12" s="205"/>
      <c r="MQ12" s="205"/>
      <c r="MR12" s="205"/>
      <c r="MS12" s="205"/>
      <c r="MT12" s="205"/>
      <c r="MU12" s="205"/>
      <c r="MV12" s="205"/>
      <c r="MW12" s="205"/>
      <c r="MX12" s="205"/>
      <c r="MY12" s="205"/>
      <c r="MZ12" s="205"/>
      <c r="NA12" s="205"/>
      <c r="NB12" s="205"/>
      <c r="NC12" s="205"/>
      <c r="ND12" s="205"/>
      <c r="NE12" s="205"/>
      <c r="NF12" s="205"/>
      <c r="NG12" s="205"/>
      <c r="NH12" s="205"/>
      <c r="NI12" s="205"/>
      <c r="NJ12" s="205"/>
      <c r="NK12" s="205"/>
      <c r="NL12" s="205"/>
      <c r="NM12" s="205"/>
      <c r="NN12" s="205"/>
      <c r="NO12" s="205"/>
      <c r="NP12" s="205"/>
      <c r="NQ12" s="205"/>
      <c r="NR12" s="205"/>
      <c r="NS12" s="205"/>
      <c r="NT12" s="205"/>
      <c r="NU12" s="205"/>
      <c r="NV12" s="205"/>
      <c r="NW12" s="205"/>
      <c r="NX12" s="205"/>
      <c r="NY12" s="205"/>
      <c r="NZ12" s="205"/>
      <c r="OA12" s="205"/>
      <c r="OB12" s="205"/>
      <c r="OC12" s="205"/>
      <c r="OD12" s="205"/>
      <c r="OE12" s="205"/>
      <c r="OF12" s="205"/>
      <c r="OG12" s="205"/>
      <c r="OH12" s="205"/>
      <c r="OI12" s="205"/>
      <c r="OJ12" s="205"/>
      <c r="OK12" s="205"/>
      <c r="OL12" s="205"/>
      <c r="OM12" s="205"/>
      <c r="ON12" s="205"/>
      <c r="OO12" s="205"/>
      <c r="OP12" s="205"/>
      <c r="OQ12" s="205"/>
      <c r="OR12" s="205"/>
      <c r="OS12" s="205"/>
      <c r="OT12" s="205"/>
      <c r="OU12" s="205"/>
      <c r="OV12" s="205"/>
      <c r="OW12" s="205"/>
      <c r="OX12" s="205"/>
      <c r="OY12" s="205"/>
      <c r="OZ12" s="205"/>
      <c r="PA12" s="205"/>
      <c r="PB12" s="205"/>
      <c r="PC12" s="205"/>
      <c r="PD12" s="205"/>
      <c r="PE12" s="205"/>
      <c r="PF12" s="205"/>
      <c r="PG12" s="205"/>
      <c r="PH12" s="205"/>
      <c r="PI12" s="205"/>
      <c r="PJ12" s="205"/>
      <c r="PK12" s="205"/>
      <c r="PL12" s="205"/>
      <c r="PM12" s="205"/>
      <c r="PN12" s="205"/>
      <c r="PO12" s="205"/>
      <c r="PP12" s="205"/>
      <c r="PQ12" s="205"/>
      <c r="PR12" s="205"/>
      <c r="PS12" s="205"/>
      <c r="PT12" s="205"/>
      <c r="PU12" s="205"/>
      <c r="PV12" s="205"/>
      <c r="PW12" s="205"/>
      <c r="PX12" s="205"/>
      <c r="PY12" s="205"/>
      <c r="PZ12" s="205"/>
      <c r="QA12" s="205"/>
      <c r="QB12" s="205"/>
      <c r="QC12" s="205"/>
      <c r="QD12" s="205"/>
      <c r="QE12" s="205"/>
      <c r="QF12" s="205"/>
      <c r="QG12" s="205"/>
      <c r="QH12" s="205"/>
      <c r="QI12" s="205"/>
      <c r="QJ12" s="205"/>
      <c r="QK12" s="205"/>
      <c r="QL12" s="205"/>
      <c r="QM12" s="205"/>
      <c r="QN12" s="205"/>
      <c r="QO12" s="205"/>
      <c r="QP12" s="205"/>
      <c r="QQ12" s="205"/>
      <c r="QR12" s="205"/>
      <c r="QS12" s="205"/>
      <c r="QT12" s="205"/>
      <c r="QU12" s="205"/>
      <c r="QV12" s="205"/>
      <c r="QW12" s="205"/>
      <c r="QX12" s="205"/>
      <c r="QY12" s="205"/>
      <c r="QZ12" s="205"/>
      <c r="RA12" s="205"/>
      <c r="RB12" s="205"/>
      <c r="RC12" s="205"/>
      <c r="RD12" s="205"/>
      <c r="RE12" s="205"/>
      <c r="RF12" s="205"/>
      <c r="RG12" s="205"/>
      <c r="RH12" s="205"/>
      <c r="RI12" s="205"/>
      <c r="RJ12" s="205"/>
      <c r="RK12" s="205"/>
      <c r="RL12" s="205"/>
      <c r="RM12" s="205"/>
      <c r="RN12" s="205"/>
      <c r="RO12" s="205"/>
      <c r="RP12" s="205"/>
      <c r="RQ12" s="205"/>
      <c r="RR12" s="205"/>
      <c r="RS12" s="205"/>
      <c r="RT12" s="205"/>
      <c r="RU12" s="205"/>
      <c r="RV12" s="205"/>
      <c r="RW12" s="205"/>
      <c r="RX12" s="205"/>
      <c r="RY12" s="205"/>
      <c r="RZ12" s="205"/>
      <c r="SA12" s="205"/>
      <c r="SB12" s="205"/>
      <c r="SC12" s="205"/>
      <c r="SD12" s="205"/>
      <c r="SE12" s="205"/>
      <c r="SF12" s="205"/>
      <c r="SG12" s="205"/>
      <c r="SH12" s="205"/>
      <c r="SI12" s="205"/>
      <c r="SJ12" s="205"/>
      <c r="SK12" s="205"/>
      <c r="SL12" s="205"/>
      <c r="SM12" s="205"/>
      <c r="SN12" s="205"/>
      <c r="SO12" s="205"/>
      <c r="SP12" s="205"/>
      <c r="SQ12" s="205"/>
      <c r="SR12" s="205"/>
      <c r="SS12" s="205"/>
      <c r="ST12" s="205"/>
      <c r="SU12" s="205"/>
      <c r="SV12" s="205"/>
      <c r="SW12" s="205"/>
      <c r="SX12" s="205"/>
      <c r="SY12" s="205"/>
      <c r="SZ12" s="205"/>
      <c r="TA12" s="205"/>
      <c r="TB12" s="205"/>
      <c r="TC12" s="205"/>
      <c r="TD12" s="205"/>
      <c r="TE12" s="205"/>
      <c r="TF12" s="205"/>
      <c r="TG12" s="205"/>
      <c r="TH12" s="205"/>
      <c r="TI12" s="205"/>
      <c r="TJ12" s="205"/>
      <c r="TK12" s="205"/>
      <c r="TL12" s="205"/>
      <c r="TM12" s="205"/>
      <c r="TN12" s="205"/>
      <c r="TO12" s="205"/>
      <c r="TP12" s="205"/>
      <c r="TQ12" s="205"/>
      <c r="TR12" s="205"/>
      <c r="TS12" s="205"/>
      <c r="TT12" s="205"/>
      <c r="TU12" s="205"/>
      <c r="TV12" s="205"/>
      <c r="TW12" s="205"/>
      <c r="TX12" s="205"/>
      <c r="TY12" s="205"/>
      <c r="TZ12" s="205"/>
      <c r="UA12" s="205"/>
      <c r="UB12" s="205"/>
      <c r="UC12" s="205"/>
      <c r="UD12" s="205"/>
      <c r="UE12" s="205"/>
      <c r="UF12" s="205"/>
      <c r="UG12" s="205"/>
      <c r="UH12" s="205"/>
      <c r="UI12" s="205"/>
      <c r="UJ12" s="205"/>
      <c r="UK12" s="205"/>
      <c r="UL12" s="205"/>
      <c r="UM12" s="205"/>
      <c r="UN12" s="205"/>
      <c r="UO12" s="205"/>
      <c r="UP12" s="205"/>
      <c r="UQ12" s="205"/>
      <c r="UR12" s="205"/>
      <c r="US12" s="205"/>
      <c r="UT12" s="205"/>
      <c r="UU12" s="205"/>
      <c r="UV12" s="205"/>
      <c r="UW12" s="205"/>
      <c r="UX12" s="205"/>
      <c r="UY12" s="205"/>
      <c r="UZ12" s="205"/>
      <c r="VA12" s="205"/>
      <c r="VB12" s="205"/>
      <c r="VC12" s="205"/>
      <c r="VD12" s="205"/>
      <c r="VE12" s="205"/>
      <c r="VF12" s="205"/>
      <c r="VG12" s="205"/>
      <c r="VH12" s="205"/>
      <c r="VI12" s="205"/>
      <c r="VJ12" s="205"/>
      <c r="VK12" s="205"/>
      <c r="VL12" s="205"/>
      <c r="VM12" s="205"/>
      <c r="VN12" s="205"/>
      <c r="VO12" s="205"/>
      <c r="VP12" s="205"/>
      <c r="VQ12" s="205"/>
      <c r="VR12" s="205"/>
      <c r="VS12" s="205"/>
      <c r="VT12" s="205"/>
      <c r="VU12" s="205"/>
      <c r="VV12" s="205"/>
      <c r="VW12" s="205"/>
      <c r="VX12" s="205"/>
      <c r="VY12" s="205"/>
      <c r="VZ12" s="205"/>
      <c r="WA12" s="205"/>
      <c r="WB12" s="205"/>
      <c r="WC12" s="205"/>
      <c r="WD12" s="205"/>
      <c r="WE12" s="205"/>
      <c r="WF12" s="205"/>
      <c r="WG12" s="205"/>
      <c r="WH12" s="205"/>
      <c r="WI12" s="205"/>
      <c r="WJ12" s="205"/>
      <c r="WK12" s="205"/>
      <c r="WL12" s="205"/>
      <c r="WM12" s="205"/>
      <c r="WN12" s="205"/>
      <c r="WO12" s="205"/>
      <c r="WP12" s="205"/>
      <c r="WQ12" s="205"/>
      <c r="WR12" s="205"/>
      <c r="WS12" s="205"/>
      <c r="WT12" s="205"/>
      <c r="WU12" s="205"/>
      <c r="WV12" s="205"/>
      <c r="WW12" s="205"/>
      <c r="WX12" s="205"/>
      <c r="WY12" s="205"/>
      <c r="WZ12" s="205"/>
      <c r="XA12" s="205"/>
      <c r="XB12" s="205"/>
      <c r="XC12" s="205"/>
      <c r="XD12" s="205"/>
      <c r="XE12" s="205"/>
      <c r="XF12" s="205"/>
      <c r="XG12" s="205"/>
      <c r="XH12" s="205"/>
      <c r="XI12" s="205"/>
      <c r="XJ12" s="205"/>
      <c r="XK12" s="205"/>
      <c r="XL12" s="205"/>
      <c r="XM12" s="205"/>
      <c r="XN12" s="205"/>
      <c r="XO12" s="205"/>
      <c r="XP12" s="205"/>
      <c r="XQ12" s="205"/>
      <c r="XR12" s="205"/>
      <c r="XS12" s="205"/>
      <c r="XT12" s="205"/>
      <c r="XU12" s="205"/>
      <c r="XV12" s="205"/>
      <c r="XW12" s="205"/>
      <c r="XX12" s="205"/>
      <c r="XY12" s="205"/>
      <c r="XZ12" s="205"/>
      <c r="YA12" s="205"/>
      <c r="YB12" s="205"/>
      <c r="YC12" s="205"/>
      <c r="YD12" s="205"/>
      <c r="YE12" s="205"/>
      <c r="YF12" s="205"/>
      <c r="YG12" s="205"/>
      <c r="YH12" s="205"/>
      <c r="YI12" s="205"/>
      <c r="YJ12" s="205"/>
      <c r="YK12" s="205"/>
      <c r="YL12" s="205"/>
      <c r="YM12" s="205"/>
      <c r="YN12" s="205"/>
      <c r="YO12" s="205"/>
      <c r="YP12" s="205"/>
      <c r="YQ12" s="205"/>
      <c r="YR12" s="205"/>
      <c r="YS12" s="205"/>
      <c r="YT12" s="205"/>
      <c r="YU12" s="205"/>
      <c r="YV12" s="205"/>
      <c r="YW12" s="205"/>
      <c r="YX12" s="205"/>
      <c r="YY12" s="205"/>
      <c r="YZ12" s="205"/>
      <c r="ZA12" s="205"/>
      <c r="ZB12" s="205"/>
      <c r="ZC12" s="205"/>
      <c r="ZD12" s="205"/>
      <c r="ZE12" s="205"/>
      <c r="ZF12" s="205"/>
      <c r="ZG12" s="205"/>
      <c r="ZH12" s="205"/>
      <c r="ZI12" s="205"/>
      <c r="ZJ12" s="205"/>
      <c r="ZK12" s="205"/>
      <c r="ZL12" s="205"/>
      <c r="ZM12" s="205"/>
      <c r="ZN12" s="205"/>
      <c r="ZO12" s="205"/>
      <c r="ZP12" s="205"/>
      <c r="ZQ12" s="205"/>
      <c r="ZR12" s="205"/>
      <c r="ZS12" s="205"/>
      <c r="ZT12" s="205"/>
      <c r="ZU12" s="205"/>
      <c r="ZV12" s="205"/>
      <c r="ZW12" s="205"/>
      <c r="ZX12" s="205"/>
      <c r="ZY12" s="205"/>
      <c r="ZZ12" s="205"/>
      <c r="AAA12" s="205"/>
      <c r="AAB12" s="205"/>
      <c r="AAC12" s="205"/>
      <c r="AAD12" s="205"/>
      <c r="AAE12" s="205"/>
      <c r="AAF12" s="205"/>
      <c r="AAG12" s="205"/>
      <c r="AAH12" s="205"/>
      <c r="AAI12" s="205"/>
      <c r="AAJ12" s="205"/>
      <c r="AAK12" s="205"/>
      <c r="AAL12" s="205"/>
      <c r="AAM12" s="205"/>
      <c r="AAN12" s="205"/>
      <c r="AAO12" s="205"/>
      <c r="AAP12" s="205"/>
      <c r="AAQ12" s="205"/>
      <c r="AAR12" s="205"/>
      <c r="AAS12" s="205"/>
      <c r="AAT12" s="205"/>
      <c r="AAU12" s="205"/>
      <c r="AAV12" s="205"/>
      <c r="AAW12" s="205"/>
      <c r="AAX12" s="205"/>
      <c r="AAY12" s="205"/>
      <c r="AAZ12" s="205"/>
      <c r="ABA12" s="205"/>
      <c r="ABB12" s="205"/>
      <c r="ABC12" s="205"/>
      <c r="ABD12" s="205"/>
      <c r="ABE12" s="205"/>
      <c r="ABF12" s="205"/>
      <c r="ABG12" s="205"/>
      <c r="ABH12" s="205"/>
      <c r="ABI12" s="205"/>
      <c r="ABJ12" s="205"/>
      <c r="ABK12" s="205"/>
      <c r="ABL12" s="205"/>
      <c r="ABM12" s="205"/>
      <c r="ABN12" s="205"/>
      <c r="ABO12" s="205"/>
      <c r="ABP12" s="205"/>
      <c r="ABQ12" s="205"/>
      <c r="ABR12" s="205"/>
      <c r="ABS12" s="205"/>
      <c r="ABT12" s="205"/>
      <c r="ABU12" s="205"/>
      <c r="ABV12" s="205"/>
      <c r="ABW12" s="205"/>
      <c r="ABX12" s="205"/>
      <c r="ABY12" s="205"/>
      <c r="ABZ12" s="205"/>
      <c r="ACA12" s="205"/>
      <c r="ACB12" s="205"/>
      <c r="ACC12" s="205"/>
      <c r="ACD12" s="205"/>
      <c r="ACE12" s="205"/>
      <c r="ACF12" s="205"/>
      <c r="ACG12" s="205"/>
      <c r="ACH12" s="205"/>
      <c r="ACI12" s="205"/>
      <c r="ACJ12" s="205"/>
      <c r="ACK12" s="205"/>
      <c r="ACL12" s="205"/>
      <c r="ACM12" s="205"/>
      <c r="ACN12" s="205"/>
      <c r="ACO12" s="205"/>
      <c r="ACP12" s="205"/>
      <c r="ACQ12" s="205"/>
      <c r="ACR12" s="205"/>
      <c r="ACS12" s="205"/>
      <c r="ACT12" s="205"/>
      <c r="ACU12" s="205"/>
      <c r="ACV12" s="205"/>
      <c r="ACW12" s="205"/>
      <c r="ACX12" s="205"/>
      <c r="ACY12" s="205"/>
      <c r="ACZ12" s="205"/>
      <c r="ADA12" s="205"/>
      <c r="ADB12" s="205"/>
      <c r="ADC12" s="205"/>
      <c r="ADD12" s="205"/>
      <c r="ADE12" s="205"/>
      <c r="ADF12" s="205"/>
      <c r="ADG12" s="205"/>
      <c r="ADH12" s="205"/>
      <c r="ADI12" s="205"/>
      <c r="ADJ12" s="205"/>
      <c r="ADK12" s="205"/>
      <c r="ADL12" s="205"/>
      <c r="ADM12" s="205"/>
      <c r="ADN12" s="205"/>
      <c r="ADO12" s="205"/>
      <c r="ADP12" s="205"/>
      <c r="ADQ12" s="205"/>
      <c r="ADR12" s="205"/>
      <c r="ADS12" s="205"/>
      <c r="ADT12" s="205"/>
      <c r="ADU12" s="205"/>
      <c r="ADV12" s="205"/>
      <c r="ADW12" s="205"/>
      <c r="ADX12" s="205"/>
      <c r="ADY12" s="205"/>
      <c r="ADZ12" s="205"/>
      <c r="AEA12" s="205"/>
      <c r="AEB12" s="205"/>
      <c r="AEC12" s="205"/>
      <c r="AED12" s="205"/>
      <c r="AEE12" s="205"/>
      <c r="AEF12" s="205"/>
      <c r="AEG12" s="205"/>
      <c r="AEH12" s="205"/>
      <c r="AEI12" s="205"/>
      <c r="AEJ12" s="205"/>
      <c r="AEK12" s="205"/>
      <c r="AEL12" s="205"/>
      <c r="AEM12" s="205"/>
      <c r="AEN12" s="205"/>
      <c r="AEO12" s="205"/>
      <c r="AEP12" s="205"/>
      <c r="AEQ12" s="205"/>
      <c r="AER12" s="205"/>
      <c r="AES12" s="205"/>
      <c r="AET12" s="205"/>
      <c r="AEU12" s="205"/>
      <c r="AEV12" s="205"/>
      <c r="AEW12" s="205"/>
      <c r="AEX12" s="205"/>
      <c r="AEY12" s="205"/>
      <c r="AEZ12" s="205"/>
      <c r="AFA12" s="205"/>
      <c r="AFB12" s="205"/>
      <c r="AFC12" s="205"/>
      <c r="AFD12" s="205"/>
      <c r="AFE12" s="205"/>
      <c r="AFF12" s="205"/>
      <c r="AFG12" s="205"/>
      <c r="AFH12" s="205"/>
      <c r="AFI12" s="205"/>
      <c r="AFJ12" s="205"/>
      <c r="AFK12" s="205"/>
      <c r="AFL12" s="205"/>
      <c r="AFM12" s="205"/>
      <c r="AFN12" s="205"/>
      <c r="AFO12" s="205"/>
      <c r="AFP12" s="205"/>
      <c r="AFQ12" s="205"/>
      <c r="AFR12" s="205"/>
      <c r="AFS12" s="205"/>
      <c r="AFT12" s="205"/>
      <c r="AFU12" s="205"/>
      <c r="AFV12" s="205"/>
      <c r="AFW12" s="205"/>
      <c r="AFX12" s="205"/>
      <c r="AFY12" s="205"/>
      <c r="AFZ12" s="205"/>
      <c r="AGA12" s="205"/>
      <c r="AGB12" s="205"/>
      <c r="AGC12" s="205"/>
      <c r="AGD12" s="205"/>
      <c r="AGE12" s="205"/>
      <c r="AGF12" s="205"/>
      <c r="AGG12" s="205"/>
      <c r="AGH12" s="205"/>
      <c r="AGI12" s="205"/>
      <c r="AGJ12" s="205"/>
      <c r="AGK12" s="205"/>
      <c r="AGL12" s="205"/>
      <c r="AGM12" s="205"/>
      <c r="AGN12" s="205"/>
      <c r="AGO12" s="205"/>
      <c r="AGP12" s="205"/>
      <c r="AGQ12" s="205"/>
      <c r="AGR12" s="205"/>
      <c r="AGS12" s="205"/>
      <c r="AGT12" s="205"/>
      <c r="AGU12" s="205"/>
      <c r="AGV12" s="205"/>
      <c r="AGW12" s="205"/>
      <c r="AGX12" s="205"/>
      <c r="AGY12" s="205"/>
      <c r="AGZ12" s="205"/>
      <c r="AHA12" s="205"/>
      <c r="AHB12" s="205"/>
      <c r="AHC12" s="205"/>
      <c r="AHD12" s="205"/>
      <c r="AHE12" s="205"/>
      <c r="AHF12" s="205"/>
      <c r="AHG12" s="205"/>
      <c r="AHH12" s="205"/>
      <c r="AHI12" s="205"/>
      <c r="AHJ12" s="205"/>
      <c r="AHK12" s="205"/>
      <c r="AHL12" s="205"/>
      <c r="AHM12" s="205"/>
      <c r="AHN12" s="205"/>
      <c r="AHO12" s="205"/>
      <c r="AHP12" s="205"/>
      <c r="AHQ12" s="205"/>
      <c r="AHR12" s="205"/>
      <c r="AHS12" s="205"/>
      <c r="AHT12" s="205"/>
      <c r="AHU12" s="205"/>
      <c r="AHV12" s="205"/>
      <c r="AHW12" s="205"/>
      <c r="AHX12" s="205"/>
      <c r="AHY12" s="205"/>
      <c r="AHZ12" s="205"/>
      <c r="AIA12" s="205"/>
      <c r="AIB12" s="205"/>
      <c r="AIC12" s="205"/>
      <c r="AID12" s="205"/>
      <c r="AIE12" s="205"/>
      <c r="AIF12" s="205"/>
      <c r="AIG12" s="205"/>
      <c r="AIH12" s="205"/>
      <c r="AII12" s="205"/>
      <c r="AIJ12" s="205"/>
      <c r="AIK12" s="205"/>
      <c r="AIL12" s="205"/>
      <c r="AIM12" s="205"/>
      <c r="AIN12" s="205"/>
      <c r="AIO12" s="205"/>
      <c r="AIP12" s="205"/>
      <c r="AIQ12" s="205"/>
      <c r="AIR12" s="205"/>
      <c r="AIS12" s="205"/>
      <c r="AIT12" s="205"/>
      <c r="AIU12" s="205"/>
      <c r="AIV12" s="205"/>
      <c r="AIW12" s="205"/>
      <c r="AIX12" s="205"/>
      <c r="AIY12" s="205"/>
      <c r="AIZ12" s="205"/>
      <c r="AJA12" s="205"/>
      <c r="AJB12" s="205"/>
      <c r="AJC12" s="205"/>
      <c r="AJD12" s="205"/>
      <c r="AJE12" s="205"/>
      <c r="AJF12" s="205"/>
      <c r="AJG12" s="205"/>
      <c r="AJH12" s="205"/>
      <c r="AJI12" s="205"/>
      <c r="AJJ12" s="205"/>
      <c r="AJK12" s="205"/>
      <c r="AJL12" s="205"/>
      <c r="AJM12" s="205"/>
      <c r="AJN12" s="205"/>
      <c r="AJO12" s="205"/>
      <c r="AJP12" s="205"/>
      <c r="AJQ12" s="205"/>
      <c r="AJR12" s="205"/>
      <c r="AJS12" s="205"/>
      <c r="AJT12" s="205"/>
      <c r="AJU12" s="205"/>
      <c r="AJV12" s="205"/>
      <c r="AJW12" s="205"/>
      <c r="AJX12" s="205"/>
      <c r="AJY12" s="205"/>
      <c r="AJZ12" s="205"/>
      <c r="AKA12" s="205"/>
      <c r="AKB12" s="205"/>
      <c r="AKC12" s="205"/>
      <c r="AKD12" s="205"/>
      <c r="AKE12" s="205"/>
      <c r="AKF12" s="205"/>
      <c r="AKG12" s="205"/>
      <c r="AKH12" s="205"/>
      <c r="AKI12" s="205"/>
      <c r="AKJ12" s="205"/>
      <c r="AKK12" s="205"/>
      <c r="AKL12" s="205"/>
      <c r="AKM12" s="205"/>
      <c r="AKN12" s="205"/>
      <c r="AKO12" s="205"/>
      <c r="AKP12" s="205"/>
      <c r="AKQ12" s="205"/>
      <c r="AKR12" s="205"/>
      <c r="AKS12" s="205"/>
      <c r="AKT12" s="205"/>
      <c r="AKU12" s="205"/>
      <c r="AKV12" s="205"/>
      <c r="AKW12" s="205"/>
      <c r="AKX12" s="205"/>
      <c r="AKY12" s="205"/>
      <c r="AKZ12" s="205"/>
      <c r="ALA12" s="205"/>
      <c r="ALB12" s="205"/>
      <c r="ALC12" s="205"/>
      <c r="ALD12" s="205"/>
      <c r="ALE12" s="205"/>
      <c r="ALF12" s="205"/>
      <c r="ALG12" s="205"/>
      <c r="ALH12" s="205"/>
      <c r="ALI12" s="205"/>
      <c r="ALJ12" s="205"/>
      <c r="ALK12" s="205"/>
      <c r="ALL12" s="205"/>
      <c r="ALM12" s="205"/>
      <c r="ALN12" s="205"/>
      <c r="ALO12" s="205"/>
      <c r="ALP12" s="205"/>
      <c r="ALQ12" s="205"/>
      <c r="ALR12" s="205"/>
      <c r="ALS12" s="205"/>
      <c r="ALT12" s="205"/>
      <c r="ALU12" s="205"/>
      <c r="ALV12" s="205"/>
      <c r="ALW12" s="205"/>
      <c r="ALX12" s="205"/>
      <c r="ALY12" s="205"/>
      <c r="ALZ12" s="205"/>
      <c r="AMA12" s="205"/>
      <c r="AMB12" s="205"/>
      <c r="AMC12" s="205"/>
      <c r="AMD12" s="205"/>
      <c r="AME12" s="205"/>
      <c r="AMF12" s="205"/>
      <c r="AMG12" s="205"/>
      <c r="AMH12" s="205"/>
      <c r="AMI12" s="205"/>
      <c r="AMJ12" s="205"/>
      <c r="AMK12" s="205"/>
      <c r="AML12" s="205"/>
      <c r="AMM12" s="205"/>
      <c r="AMN12" s="205"/>
      <c r="AMO12" s="205"/>
      <c r="AMP12" s="205"/>
      <c r="AMQ12" s="205"/>
      <c r="AMR12" s="205"/>
      <c r="AMS12" s="205"/>
      <c r="AMT12" s="205"/>
      <c r="AMU12" s="205"/>
      <c r="AMV12" s="205"/>
      <c r="AMW12" s="205"/>
      <c r="AMX12" s="205"/>
      <c r="AMY12" s="205"/>
      <c r="AMZ12" s="205"/>
      <c r="ANA12" s="205"/>
      <c r="ANB12" s="205"/>
      <c r="ANC12" s="205"/>
      <c r="AND12" s="205"/>
      <c r="ANE12" s="205"/>
      <c r="ANF12" s="205"/>
      <c r="ANG12" s="205"/>
      <c r="ANH12" s="205"/>
      <c r="ANI12" s="205"/>
      <c r="ANJ12" s="205"/>
      <c r="ANK12" s="205"/>
      <c r="ANL12" s="205"/>
      <c r="ANM12" s="205"/>
      <c r="ANN12" s="205"/>
      <c r="ANO12" s="205"/>
      <c r="ANP12" s="205"/>
      <c r="ANQ12" s="205"/>
      <c r="ANR12" s="205"/>
      <c r="ANS12" s="205"/>
      <c r="ANT12" s="205"/>
      <c r="ANU12" s="205"/>
      <c r="ANV12" s="205"/>
      <c r="ANW12" s="205"/>
      <c r="ANX12" s="205"/>
      <c r="ANY12" s="205"/>
      <c r="ANZ12" s="205"/>
      <c r="AOA12" s="205"/>
      <c r="AOB12" s="205"/>
      <c r="AOC12" s="205"/>
      <c r="AOD12" s="205"/>
      <c r="AOE12" s="205"/>
      <c r="AOF12" s="205"/>
      <c r="AOG12" s="205"/>
      <c r="AOH12" s="205"/>
      <c r="AOI12" s="205"/>
      <c r="AOJ12" s="205"/>
      <c r="AOK12" s="205"/>
      <c r="AOL12" s="205"/>
      <c r="AOM12" s="205"/>
      <c r="AON12" s="205"/>
      <c r="AOO12" s="205"/>
      <c r="AOP12" s="205"/>
      <c r="AOQ12" s="205"/>
      <c r="AOR12" s="205"/>
      <c r="AOS12" s="205"/>
      <c r="AOT12" s="205"/>
      <c r="AOU12" s="205"/>
      <c r="AOV12" s="205"/>
      <c r="AOW12" s="205"/>
      <c r="AOX12" s="205"/>
      <c r="AOY12" s="205"/>
      <c r="AOZ12" s="205"/>
      <c r="APA12" s="205"/>
      <c r="APB12" s="205"/>
      <c r="APC12" s="205"/>
      <c r="APD12" s="205"/>
      <c r="APE12" s="205"/>
      <c r="APF12" s="205"/>
      <c r="APG12" s="205"/>
      <c r="APH12" s="205"/>
      <c r="API12" s="205"/>
      <c r="APJ12" s="205"/>
      <c r="APK12" s="205"/>
      <c r="APL12" s="205"/>
      <c r="APM12" s="205"/>
      <c r="APN12" s="205"/>
      <c r="APO12" s="205"/>
      <c r="APP12" s="205"/>
      <c r="APQ12" s="205"/>
      <c r="APR12" s="205"/>
      <c r="APS12" s="205"/>
      <c r="APT12" s="205"/>
      <c r="APU12" s="205"/>
      <c r="APV12" s="205"/>
      <c r="APW12" s="205"/>
      <c r="APX12" s="205"/>
      <c r="APY12" s="205"/>
      <c r="APZ12" s="205"/>
      <c r="AQA12" s="205"/>
      <c r="AQB12" s="205"/>
      <c r="AQC12" s="205"/>
      <c r="AQD12" s="205"/>
      <c r="AQE12" s="205"/>
      <c r="AQF12" s="205"/>
      <c r="AQG12" s="205"/>
      <c r="AQH12" s="205"/>
      <c r="AQI12" s="205"/>
      <c r="AQJ12" s="205"/>
      <c r="AQK12" s="205"/>
      <c r="AQL12" s="205"/>
      <c r="AQM12" s="205"/>
      <c r="AQN12" s="205"/>
      <c r="AQO12" s="205"/>
      <c r="AQP12" s="205"/>
      <c r="AQQ12" s="205"/>
      <c r="AQR12" s="205"/>
      <c r="AQS12" s="205"/>
      <c r="AQT12" s="205"/>
      <c r="AQU12" s="205"/>
      <c r="AQV12" s="205"/>
      <c r="AQW12" s="205"/>
      <c r="AQX12" s="205"/>
      <c r="AQY12" s="205"/>
      <c r="AQZ12" s="205"/>
      <c r="ARA12" s="205"/>
      <c r="ARB12" s="205"/>
      <c r="ARC12" s="205"/>
      <c r="ARD12" s="205"/>
      <c r="ARE12" s="205"/>
      <c r="ARF12" s="205"/>
      <c r="ARG12" s="205"/>
      <c r="ARH12" s="205"/>
      <c r="ARI12" s="205"/>
      <c r="ARJ12" s="205"/>
      <c r="ARK12" s="205"/>
      <c r="ARL12" s="205"/>
      <c r="ARM12" s="205"/>
      <c r="ARN12" s="205"/>
      <c r="ARO12" s="205"/>
      <c r="ARP12" s="205"/>
      <c r="ARQ12" s="205"/>
      <c r="ARR12" s="205"/>
      <c r="ARS12" s="205"/>
      <c r="ART12" s="205"/>
      <c r="ARU12" s="205"/>
      <c r="ARV12" s="205"/>
      <c r="ARW12" s="205"/>
      <c r="ARX12" s="205"/>
      <c r="ARY12" s="205"/>
      <c r="ARZ12" s="205"/>
      <c r="ASA12" s="205"/>
      <c r="ASB12" s="205"/>
      <c r="ASC12" s="205"/>
      <c r="ASD12" s="205"/>
      <c r="ASE12" s="205"/>
      <c r="ASF12" s="205"/>
      <c r="ASG12" s="205"/>
      <c r="ASH12" s="205"/>
      <c r="ASI12" s="205"/>
      <c r="ASJ12" s="205"/>
      <c r="ASK12" s="205"/>
      <c r="ASL12" s="205"/>
      <c r="ASM12" s="205"/>
      <c r="ASN12" s="205"/>
      <c r="ASO12" s="205"/>
      <c r="ASP12" s="205"/>
      <c r="ASQ12" s="205"/>
      <c r="ASR12" s="205"/>
      <c r="ASS12" s="205"/>
      <c r="AST12" s="205"/>
      <c r="ASU12" s="205"/>
      <c r="ASV12" s="205"/>
      <c r="ASW12" s="205"/>
      <c r="ASX12" s="205"/>
      <c r="ASY12" s="205"/>
      <c r="ASZ12" s="205"/>
      <c r="ATA12" s="205"/>
      <c r="ATB12" s="205"/>
      <c r="ATC12" s="205"/>
      <c r="ATD12" s="205"/>
      <c r="ATE12" s="205"/>
      <c r="ATF12" s="205"/>
      <c r="ATG12" s="205"/>
      <c r="ATH12" s="205"/>
      <c r="ATI12" s="205"/>
      <c r="ATJ12" s="205"/>
      <c r="ATK12" s="205"/>
      <c r="ATL12" s="205"/>
      <c r="ATM12" s="205"/>
      <c r="ATN12" s="205"/>
      <c r="ATO12" s="205"/>
      <c r="ATP12" s="205"/>
      <c r="ATQ12" s="205"/>
      <c r="ATR12" s="205"/>
      <c r="ATS12" s="205"/>
      <c r="ATT12" s="205"/>
      <c r="ATU12" s="205"/>
      <c r="ATV12" s="205"/>
      <c r="ATW12" s="205"/>
      <c r="ATX12" s="205"/>
      <c r="ATY12" s="205"/>
      <c r="ATZ12" s="205"/>
      <c r="AUA12" s="205"/>
      <c r="AUB12" s="205"/>
      <c r="AUC12" s="205"/>
      <c r="AUD12" s="205"/>
      <c r="AUE12" s="205"/>
      <c r="AUF12" s="205"/>
      <c r="AUG12" s="205"/>
      <c r="AUH12" s="205"/>
      <c r="AUI12" s="205"/>
      <c r="AUJ12" s="205"/>
      <c r="AUK12" s="205"/>
      <c r="AUL12" s="205"/>
      <c r="AUM12" s="205"/>
      <c r="AUN12" s="205"/>
      <c r="AUO12" s="205"/>
      <c r="AUP12" s="205"/>
      <c r="AUQ12" s="205"/>
      <c r="AUR12" s="205"/>
      <c r="AUS12" s="205"/>
      <c r="AUT12" s="205"/>
      <c r="AUU12" s="205"/>
      <c r="AUV12" s="205"/>
      <c r="AUW12" s="205"/>
      <c r="AUX12" s="205"/>
      <c r="AUY12" s="205"/>
      <c r="AUZ12" s="205"/>
      <c r="AVA12" s="205"/>
      <c r="AVB12" s="205"/>
      <c r="AVC12" s="205"/>
      <c r="AVD12" s="205"/>
      <c r="AVE12" s="205"/>
      <c r="AVF12" s="205"/>
      <c r="AVG12" s="205"/>
      <c r="AVH12" s="205"/>
      <c r="AVI12" s="205"/>
      <c r="AVJ12" s="205"/>
      <c r="AVK12" s="205"/>
      <c r="AVL12" s="205"/>
      <c r="AVM12" s="205"/>
      <c r="AVN12" s="205"/>
      <c r="AVO12" s="205"/>
      <c r="AVP12" s="205"/>
      <c r="AVQ12" s="205"/>
      <c r="AVR12" s="205"/>
      <c r="AVS12" s="205"/>
      <c r="AVT12" s="205"/>
      <c r="AVU12" s="205"/>
      <c r="AVV12" s="205"/>
      <c r="AVW12" s="205"/>
      <c r="AVX12" s="205"/>
      <c r="AVY12" s="205"/>
      <c r="AVZ12" s="205"/>
      <c r="AWA12" s="205"/>
      <c r="AWB12" s="205"/>
      <c r="AWC12" s="205"/>
      <c r="AWD12" s="205"/>
      <c r="AWE12" s="205"/>
      <c r="AWF12" s="205"/>
      <c r="AWG12" s="205"/>
      <c r="AWH12" s="205"/>
      <c r="AWI12" s="205"/>
      <c r="AWJ12" s="205"/>
      <c r="AWK12" s="205"/>
      <c r="AWL12" s="205"/>
      <c r="AWM12" s="205"/>
      <c r="AWN12" s="205"/>
      <c r="AWO12" s="205"/>
      <c r="AWP12" s="205"/>
      <c r="AWQ12" s="205"/>
      <c r="AWR12" s="205"/>
      <c r="AWS12" s="205"/>
      <c r="AWT12" s="205"/>
      <c r="AWU12" s="205"/>
      <c r="AWV12" s="205"/>
      <c r="AWW12" s="205"/>
      <c r="AWX12" s="205"/>
      <c r="AWY12" s="205"/>
      <c r="AWZ12" s="205"/>
      <c r="AXA12" s="205"/>
      <c r="AXB12" s="205"/>
      <c r="AXC12" s="205"/>
      <c r="AXD12" s="205"/>
      <c r="AXE12" s="205"/>
      <c r="AXF12" s="205"/>
      <c r="AXG12" s="205"/>
      <c r="AXH12" s="205"/>
      <c r="AXI12" s="205"/>
      <c r="AXJ12" s="205"/>
      <c r="AXK12" s="205"/>
      <c r="AXL12" s="205"/>
      <c r="AXM12" s="205"/>
      <c r="AXN12" s="205"/>
      <c r="AXO12" s="205"/>
      <c r="AXP12" s="205"/>
      <c r="AXQ12" s="205"/>
      <c r="AXR12" s="205"/>
      <c r="AXS12" s="205"/>
      <c r="AXT12" s="205"/>
      <c r="AXU12" s="205"/>
      <c r="AXV12" s="205"/>
      <c r="AXW12" s="205"/>
      <c r="AXX12" s="205"/>
      <c r="AXY12" s="205"/>
      <c r="AXZ12" s="205"/>
      <c r="AYA12" s="205"/>
      <c r="AYB12" s="205"/>
      <c r="AYC12" s="205"/>
      <c r="AYD12" s="205"/>
      <c r="AYE12" s="205"/>
      <c r="AYF12" s="205"/>
      <c r="AYG12" s="205"/>
      <c r="AYH12" s="205"/>
      <c r="AYI12" s="205"/>
      <c r="AYJ12" s="205"/>
      <c r="AYK12" s="205"/>
      <c r="AYL12" s="205"/>
      <c r="AYM12" s="205"/>
      <c r="AYN12" s="205"/>
      <c r="AYO12" s="205"/>
      <c r="AYP12" s="205"/>
      <c r="AYQ12" s="205"/>
      <c r="AYR12" s="205"/>
      <c r="AYS12" s="205"/>
      <c r="AYT12" s="205"/>
      <c r="AYU12" s="205"/>
      <c r="AYV12" s="205"/>
      <c r="AYW12" s="205"/>
      <c r="AYX12" s="205"/>
      <c r="AYY12" s="205"/>
      <c r="AYZ12" s="205"/>
      <c r="AZA12" s="205"/>
      <c r="AZB12" s="205"/>
      <c r="AZC12" s="205"/>
      <c r="AZD12" s="205"/>
      <c r="AZE12" s="205"/>
      <c r="AZF12" s="205"/>
      <c r="AZG12" s="205"/>
      <c r="AZH12" s="205"/>
      <c r="AZI12" s="205"/>
      <c r="AZJ12" s="205"/>
      <c r="AZK12" s="205"/>
      <c r="AZL12" s="205"/>
      <c r="AZM12" s="205"/>
      <c r="AZN12" s="205"/>
      <c r="AZO12" s="205"/>
      <c r="AZP12" s="205"/>
      <c r="AZQ12" s="205"/>
      <c r="AZR12" s="205"/>
      <c r="AZS12" s="205"/>
      <c r="AZT12" s="205"/>
      <c r="AZU12" s="205"/>
      <c r="AZV12" s="205"/>
      <c r="AZW12" s="205"/>
      <c r="AZX12" s="205"/>
      <c r="AZY12" s="205"/>
      <c r="AZZ12" s="205"/>
      <c r="BAA12" s="205"/>
      <c r="BAB12" s="205"/>
      <c r="BAC12" s="205"/>
      <c r="BAD12" s="205"/>
      <c r="BAE12" s="205"/>
      <c r="BAF12" s="205"/>
      <c r="BAG12" s="205"/>
      <c r="BAH12" s="205"/>
      <c r="BAI12" s="205"/>
      <c r="BAJ12" s="205"/>
      <c r="BAK12" s="205"/>
      <c r="BAL12" s="205"/>
      <c r="BAM12" s="205"/>
      <c r="BAN12" s="205"/>
      <c r="BAO12" s="205"/>
      <c r="BAP12" s="205"/>
      <c r="BAQ12" s="205"/>
      <c r="BAR12" s="205"/>
      <c r="BAS12" s="205"/>
      <c r="BAT12" s="205"/>
      <c r="BAU12" s="205"/>
      <c r="BAV12" s="205"/>
      <c r="BAW12" s="205"/>
      <c r="BAX12" s="205"/>
      <c r="BAY12" s="205"/>
      <c r="BAZ12" s="205"/>
      <c r="BBA12" s="205"/>
      <c r="BBB12" s="205"/>
      <c r="BBC12" s="205"/>
      <c r="BBD12" s="205"/>
      <c r="BBE12" s="205"/>
      <c r="BBF12" s="205"/>
      <c r="BBG12" s="205"/>
      <c r="BBH12" s="205"/>
      <c r="BBI12" s="205"/>
      <c r="BBJ12" s="205"/>
      <c r="BBK12" s="205"/>
      <c r="BBL12" s="205"/>
      <c r="BBM12" s="205"/>
      <c r="BBN12" s="205"/>
      <c r="BBO12" s="205"/>
      <c r="BBP12" s="205"/>
      <c r="BBQ12" s="205"/>
      <c r="BBR12" s="205"/>
      <c r="BBS12" s="205"/>
      <c r="BBT12" s="205"/>
      <c r="BBU12" s="205"/>
      <c r="BBV12" s="205"/>
      <c r="BBW12" s="205"/>
      <c r="BBX12" s="205"/>
      <c r="BBY12" s="205"/>
      <c r="BBZ12" s="205"/>
      <c r="BCA12" s="205"/>
      <c r="BCB12" s="205"/>
      <c r="BCC12" s="205"/>
      <c r="BCD12" s="205"/>
      <c r="BCE12" s="205"/>
      <c r="BCF12" s="205"/>
      <c r="BCG12" s="205"/>
      <c r="BCH12" s="205"/>
      <c r="BCI12" s="205"/>
      <c r="BCJ12" s="205"/>
      <c r="BCK12" s="205"/>
      <c r="BCL12" s="205"/>
      <c r="BCM12" s="205"/>
      <c r="BCN12" s="205"/>
      <c r="BCO12" s="205"/>
      <c r="BCP12" s="205"/>
      <c r="BCQ12" s="205"/>
      <c r="BCR12" s="205"/>
      <c r="BCS12" s="205"/>
      <c r="BCT12" s="205"/>
      <c r="BCU12" s="205"/>
      <c r="BCV12" s="205"/>
      <c r="BCW12" s="205"/>
      <c r="BCX12" s="205"/>
      <c r="BCY12" s="205"/>
      <c r="BCZ12" s="205"/>
      <c r="BDA12" s="205"/>
      <c r="BDB12" s="205"/>
      <c r="BDC12" s="205"/>
      <c r="BDD12" s="205"/>
      <c r="BDE12" s="205"/>
      <c r="BDF12" s="205"/>
      <c r="BDG12" s="205"/>
      <c r="BDH12" s="205"/>
      <c r="BDI12" s="205"/>
      <c r="BDJ12" s="205"/>
      <c r="BDK12" s="205"/>
      <c r="BDL12" s="205"/>
      <c r="BDM12" s="205"/>
      <c r="BDN12" s="205"/>
      <c r="BDO12" s="205"/>
      <c r="BDP12" s="205"/>
      <c r="BDQ12" s="205"/>
      <c r="BDR12" s="205"/>
      <c r="BDS12" s="205"/>
      <c r="BDT12" s="205"/>
      <c r="BDU12" s="205"/>
    </row>
    <row r="13" spans="1:1477" s="73" customFormat="1">
      <c r="B13" s="73" t="s">
        <v>129</v>
      </c>
      <c r="C13" s="73" t="s">
        <v>171</v>
      </c>
      <c r="D13" s="73" t="s">
        <v>172</v>
      </c>
      <c r="E13" s="72">
        <v>41809</v>
      </c>
      <c r="F13" s="73" t="s">
        <v>475</v>
      </c>
      <c r="G13" s="73" t="s">
        <v>479</v>
      </c>
      <c r="H13" s="210">
        <v>1</v>
      </c>
      <c r="I13" s="73">
        <v>4</v>
      </c>
      <c r="J13" s="73">
        <v>200</v>
      </c>
      <c r="K13" s="73">
        <v>242</v>
      </c>
      <c r="L13" s="73">
        <v>242</v>
      </c>
      <c r="M13" s="206">
        <f t="shared" ref="M13:M18" si="6">IF(J13 = 0,0,(L13-AH13-AI13)/J13)</f>
        <v>1.0649999999999999</v>
      </c>
      <c r="N13" s="73">
        <f t="shared" ref="N13:N18" si="7">IF(G13&lt;&gt;"",IF(M13&lt;=1.2,1,0),0)</f>
        <v>1</v>
      </c>
      <c r="O13" s="73">
        <v>0</v>
      </c>
      <c r="P13" s="73">
        <v>0</v>
      </c>
      <c r="Q13" s="73">
        <v>0</v>
      </c>
      <c r="R13" s="73">
        <v>36</v>
      </c>
      <c r="S13" s="73">
        <v>6</v>
      </c>
      <c r="T13" s="212">
        <v>1880948</v>
      </c>
      <c r="U13" s="212">
        <v>50000</v>
      </c>
      <c r="V13" s="212">
        <v>1830948</v>
      </c>
      <c r="W13" s="212">
        <v>1908269</v>
      </c>
      <c r="X13" s="212">
        <v>1858269</v>
      </c>
      <c r="Y13" s="212">
        <v>0</v>
      </c>
      <c r="Z13" s="212">
        <v>0</v>
      </c>
      <c r="AA13" s="212">
        <v>0</v>
      </c>
      <c r="AB13" s="212">
        <v>1858269</v>
      </c>
      <c r="AC13" s="212">
        <v>1834616</v>
      </c>
      <c r="AD13" s="206">
        <f t="shared" ref="AD13:AD18" si="8">IF(V13=0,0,AC13/V13)</f>
        <v>1.0020033337921121</v>
      </c>
      <c r="AE13" s="73">
        <f t="shared" ref="AE13:AE18" si="9">IF(AD13 &lt;=1.1,1,0)</f>
        <v>1</v>
      </c>
      <c r="AF13" s="212">
        <v>-23653</v>
      </c>
      <c r="AG13" s="212">
        <v>27320</v>
      </c>
      <c r="AH13" s="73">
        <v>16</v>
      </c>
      <c r="AI13" s="73">
        <v>13</v>
      </c>
      <c r="AJ13" s="73">
        <v>0</v>
      </c>
      <c r="AK13" s="73">
        <v>0</v>
      </c>
      <c r="AL13" s="85">
        <v>0</v>
      </c>
      <c r="AM13" s="85">
        <v>0</v>
      </c>
      <c r="AN13" s="73">
        <v>7</v>
      </c>
      <c r="AO13" s="73">
        <v>5</v>
      </c>
      <c r="AP13" s="85">
        <v>22343</v>
      </c>
      <c r="AQ13" s="85">
        <v>8999</v>
      </c>
      <c r="AR13" s="73">
        <v>0</v>
      </c>
      <c r="AS13" s="73">
        <v>0</v>
      </c>
      <c r="AT13" s="85">
        <v>0</v>
      </c>
      <c r="AU13" s="85">
        <v>0</v>
      </c>
      <c r="AV13" s="73">
        <v>0</v>
      </c>
      <c r="AW13" s="73">
        <v>0</v>
      </c>
      <c r="AX13" s="85">
        <v>0</v>
      </c>
      <c r="AY13" s="85">
        <v>0</v>
      </c>
      <c r="AZ13" s="73">
        <v>0</v>
      </c>
      <c r="BA13" s="73">
        <v>0</v>
      </c>
      <c r="BB13" s="85">
        <v>0</v>
      </c>
      <c r="BC13" s="85">
        <v>0</v>
      </c>
      <c r="BD13" s="73">
        <v>0</v>
      </c>
      <c r="BE13" s="73">
        <v>0</v>
      </c>
      <c r="BF13" s="85">
        <v>0</v>
      </c>
      <c r="BG13" s="85">
        <v>0</v>
      </c>
      <c r="BH13" s="73">
        <v>0</v>
      </c>
      <c r="BI13" s="73">
        <v>0</v>
      </c>
      <c r="BJ13" s="85">
        <v>0</v>
      </c>
      <c r="BK13" s="85">
        <v>0</v>
      </c>
      <c r="BL13" s="73">
        <v>0</v>
      </c>
      <c r="BM13" s="73">
        <v>0</v>
      </c>
      <c r="BN13" s="85">
        <v>0</v>
      </c>
      <c r="BO13" s="85">
        <v>0</v>
      </c>
      <c r="BP13" s="73">
        <v>0</v>
      </c>
      <c r="BQ13" s="73">
        <v>0</v>
      </c>
      <c r="BR13" s="85">
        <v>0</v>
      </c>
      <c r="BS13" s="85">
        <v>0</v>
      </c>
      <c r="BT13" s="73">
        <v>0</v>
      </c>
      <c r="BU13" s="73">
        <v>0</v>
      </c>
      <c r="BV13" s="85">
        <v>0</v>
      </c>
      <c r="BW13" s="85">
        <v>0</v>
      </c>
      <c r="BX13" s="73">
        <v>0</v>
      </c>
      <c r="BY13" s="238">
        <v>1</v>
      </c>
      <c r="BZ13" s="85">
        <v>4977</v>
      </c>
      <c r="CA13" s="85">
        <v>0</v>
      </c>
      <c r="CB13" s="73">
        <v>0</v>
      </c>
      <c r="CC13" s="73">
        <v>0</v>
      </c>
      <c r="CD13" s="85">
        <v>0</v>
      </c>
      <c r="CE13" s="85">
        <v>0</v>
      </c>
      <c r="CF13" s="73">
        <v>0</v>
      </c>
      <c r="CG13" s="73">
        <v>0</v>
      </c>
      <c r="CH13" s="85">
        <v>0</v>
      </c>
      <c r="CI13" s="85">
        <v>0</v>
      </c>
      <c r="CJ13" s="73">
        <v>7</v>
      </c>
      <c r="CK13" s="73">
        <v>6</v>
      </c>
      <c r="CL13" s="85">
        <v>27320</v>
      </c>
      <c r="CM13" s="85">
        <v>8999</v>
      </c>
      <c r="CN13" s="73" t="s">
        <v>324</v>
      </c>
      <c r="CO13" s="73" t="s">
        <v>325</v>
      </c>
      <c r="CP13" s="73" t="s">
        <v>321</v>
      </c>
      <c r="CQ13" s="73" t="s">
        <v>321</v>
      </c>
      <c r="CR13" s="73" t="s">
        <v>321</v>
      </c>
      <c r="CS13" s="73" t="s">
        <v>321</v>
      </c>
      <c r="CT13" s="72">
        <v>42216</v>
      </c>
      <c r="CU13" s="73" t="s">
        <v>473</v>
      </c>
      <c r="CV13" s="73" t="s">
        <v>474</v>
      </c>
      <c r="CW13" s="72" t="s">
        <v>168</v>
      </c>
      <c r="CX13" s="72">
        <v>42177</v>
      </c>
      <c r="CY13" s="73" t="s">
        <v>475</v>
      </c>
      <c r="CZ13" s="73" t="s">
        <v>478</v>
      </c>
      <c r="DA13" s="73" t="s">
        <v>169</v>
      </c>
      <c r="DB13" s="73">
        <v>1405116.38</v>
      </c>
      <c r="DC13" s="73" t="s">
        <v>326</v>
      </c>
      <c r="DD13" s="73" t="s">
        <v>327</v>
      </c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  <c r="IU13" s="205"/>
      <c r="IV13" s="205"/>
      <c r="IW13" s="205"/>
      <c r="IX13" s="205"/>
      <c r="IY13" s="205"/>
      <c r="IZ13" s="205"/>
      <c r="JA13" s="205"/>
      <c r="JB13" s="205"/>
      <c r="JC13" s="205"/>
      <c r="JD13" s="205"/>
      <c r="JE13" s="205"/>
      <c r="JF13" s="205"/>
      <c r="JG13" s="205"/>
      <c r="JH13" s="205"/>
      <c r="JI13" s="205"/>
      <c r="JJ13" s="205"/>
      <c r="JK13" s="205"/>
      <c r="JL13" s="205"/>
      <c r="JM13" s="205"/>
      <c r="JN13" s="205"/>
      <c r="JO13" s="205"/>
      <c r="JP13" s="205"/>
      <c r="JQ13" s="205"/>
      <c r="JR13" s="205"/>
      <c r="JS13" s="205"/>
      <c r="JT13" s="205"/>
      <c r="JU13" s="205"/>
      <c r="JV13" s="205"/>
      <c r="JW13" s="205"/>
      <c r="JX13" s="205"/>
      <c r="JY13" s="205"/>
      <c r="JZ13" s="205"/>
      <c r="KA13" s="205"/>
      <c r="KB13" s="205"/>
      <c r="KC13" s="205"/>
      <c r="KD13" s="205"/>
      <c r="KE13" s="205"/>
      <c r="KF13" s="205"/>
      <c r="KG13" s="205"/>
      <c r="KH13" s="205"/>
      <c r="KI13" s="205"/>
      <c r="KJ13" s="205"/>
      <c r="KK13" s="205"/>
      <c r="KL13" s="205"/>
      <c r="KM13" s="205"/>
      <c r="KN13" s="205"/>
      <c r="KO13" s="205"/>
      <c r="KP13" s="205"/>
      <c r="KQ13" s="205"/>
      <c r="KR13" s="205"/>
      <c r="KS13" s="205"/>
      <c r="KT13" s="205"/>
      <c r="KU13" s="205"/>
      <c r="KV13" s="205"/>
      <c r="KW13" s="205"/>
      <c r="KX13" s="205"/>
      <c r="KY13" s="205"/>
      <c r="KZ13" s="205"/>
      <c r="LA13" s="205"/>
      <c r="LB13" s="205"/>
      <c r="LC13" s="205"/>
      <c r="LD13" s="205"/>
      <c r="LE13" s="205"/>
      <c r="LF13" s="205"/>
      <c r="LG13" s="205"/>
      <c r="LH13" s="205"/>
      <c r="LI13" s="205"/>
      <c r="LJ13" s="205"/>
      <c r="LK13" s="205"/>
      <c r="LL13" s="205"/>
      <c r="LM13" s="205"/>
      <c r="LN13" s="205"/>
      <c r="LO13" s="205"/>
      <c r="LP13" s="205"/>
      <c r="LQ13" s="205"/>
      <c r="LR13" s="205"/>
      <c r="LS13" s="205"/>
      <c r="LT13" s="205"/>
      <c r="LU13" s="205"/>
      <c r="LV13" s="205"/>
      <c r="LW13" s="205"/>
      <c r="LX13" s="205"/>
      <c r="LY13" s="205"/>
      <c r="LZ13" s="205"/>
      <c r="MA13" s="205"/>
      <c r="MB13" s="205"/>
      <c r="MC13" s="205"/>
      <c r="MD13" s="205"/>
      <c r="ME13" s="205"/>
      <c r="MF13" s="205"/>
      <c r="MG13" s="205"/>
      <c r="MH13" s="205"/>
      <c r="MI13" s="205"/>
      <c r="MJ13" s="205"/>
      <c r="MK13" s="205"/>
      <c r="ML13" s="205"/>
      <c r="MM13" s="205"/>
      <c r="MN13" s="205"/>
      <c r="MO13" s="205"/>
      <c r="MP13" s="205"/>
      <c r="MQ13" s="205"/>
      <c r="MR13" s="205"/>
      <c r="MS13" s="205"/>
      <c r="MT13" s="205"/>
      <c r="MU13" s="205"/>
      <c r="MV13" s="205"/>
      <c r="MW13" s="205"/>
      <c r="MX13" s="205"/>
      <c r="MY13" s="205"/>
      <c r="MZ13" s="205"/>
      <c r="NA13" s="205"/>
      <c r="NB13" s="205"/>
      <c r="NC13" s="205"/>
      <c r="ND13" s="205"/>
      <c r="NE13" s="205"/>
      <c r="NF13" s="205"/>
      <c r="NG13" s="205"/>
      <c r="NH13" s="205"/>
      <c r="NI13" s="205"/>
      <c r="NJ13" s="205"/>
      <c r="NK13" s="205"/>
      <c r="NL13" s="205"/>
      <c r="NM13" s="205"/>
      <c r="NN13" s="205"/>
      <c r="NO13" s="205"/>
      <c r="NP13" s="205"/>
      <c r="NQ13" s="205"/>
      <c r="NR13" s="205"/>
      <c r="NS13" s="205"/>
      <c r="NT13" s="205"/>
      <c r="NU13" s="205"/>
      <c r="NV13" s="205"/>
      <c r="NW13" s="205"/>
      <c r="NX13" s="205"/>
      <c r="NY13" s="205"/>
      <c r="NZ13" s="205"/>
      <c r="OA13" s="205"/>
      <c r="OB13" s="205"/>
      <c r="OC13" s="205"/>
      <c r="OD13" s="205"/>
      <c r="OE13" s="205"/>
      <c r="OF13" s="205"/>
      <c r="OG13" s="205"/>
      <c r="OH13" s="205"/>
      <c r="OI13" s="205"/>
      <c r="OJ13" s="205"/>
      <c r="OK13" s="205"/>
      <c r="OL13" s="205"/>
      <c r="OM13" s="205"/>
      <c r="ON13" s="205"/>
      <c r="OO13" s="205"/>
      <c r="OP13" s="205"/>
      <c r="OQ13" s="205"/>
      <c r="OR13" s="205"/>
      <c r="OS13" s="205"/>
      <c r="OT13" s="205"/>
      <c r="OU13" s="205"/>
      <c r="OV13" s="205"/>
      <c r="OW13" s="205"/>
      <c r="OX13" s="205"/>
      <c r="OY13" s="205"/>
      <c r="OZ13" s="205"/>
      <c r="PA13" s="205"/>
      <c r="PB13" s="205"/>
      <c r="PC13" s="205"/>
      <c r="PD13" s="205"/>
      <c r="PE13" s="205"/>
      <c r="PF13" s="205"/>
      <c r="PG13" s="205"/>
      <c r="PH13" s="205"/>
      <c r="PI13" s="205"/>
      <c r="PJ13" s="205"/>
      <c r="PK13" s="205"/>
      <c r="PL13" s="205"/>
      <c r="PM13" s="205"/>
      <c r="PN13" s="205"/>
      <c r="PO13" s="205"/>
      <c r="PP13" s="205"/>
      <c r="PQ13" s="205"/>
      <c r="PR13" s="205"/>
      <c r="PS13" s="205"/>
      <c r="PT13" s="205"/>
      <c r="PU13" s="205"/>
      <c r="PV13" s="205"/>
      <c r="PW13" s="205"/>
      <c r="PX13" s="205"/>
      <c r="PY13" s="205"/>
      <c r="PZ13" s="205"/>
      <c r="QA13" s="205"/>
      <c r="QB13" s="205"/>
      <c r="QC13" s="205"/>
      <c r="QD13" s="205"/>
      <c r="QE13" s="205"/>
      <c r="QF13" s="205"/>
      <c r="QG13" s="205"/>
      <c r="QH13" s="205"/>
      <c r="QI13" s="205"/>
      <c r="QJ13" s="205"/>
      <c r="QK13" s="205"/>
      <c r="QL13" s="205"/>
      <c r="QM13" s="205"/>
      <c r="QN13" s="205"/>
      <c r="QO13" s="205"/>
      <c r="QP13" s="205"/>
      <c r="QQ13" s="205"/>
      <c r="QR13" s="205"/>
      <c r="QS13" s="205"/>
      <c r="QT13" s="205"/>
      <c r="QU13" s="205"/>
      <c r="QV13" s="205"/>
      <c r="QW13" s="205"/>
      <c r="QX13" s="205"/>
      <c r="QY13" s="205"/>
      <c r="QZ13" s="205"/>
      <c r="RA13" s="205"/>
      <c r="RB13" s="205"/>
      <c r="RC13" s="205"/>
      <c r="RD13" s="205"/>
      <c r="RE13" s="205"/>
      <c r="RF13" s="205"/>
      <c r="RG13" s="205"/>
      <c r="RH13" s="205"/>
      <c r="RI13" s="205"/>
      <c r="RJ13" s="205"/>
      <c r="RK13" s="205"/>
      <c r="RL13" s="205"/>
      <c r="RM13" s="205"/>
      <c r="RN13" s="205"/>
      <c r="RO13" s="205"/>
      <c r="RP13" s="205"/>
      <c r="RQ13" s="205"/>
      <c r="RR13" s="205"/>
      <c r="RS13" s="205"/>
      <c r="RT13" s="205"/>
      <c r="RU13" s="205"/>
      <c r="RV13" s="205"/>
      <c r="RW13" s="205"/>
      <c r="RX13" s="205"/>
      <c r="RY13" s="205"/>
      <c r="RZ13" s="205"/>
      <c r="SA13" s="205"/>
      <c r="SB13" s="205"/>
      <c r="SC13" s="205"/>
      <c r="SD13" s="205"/>
      <c r="SE13" s="205"/>
      <c r="SF13" s="205"/>
      <c r="SG13" s="205"/>
      <c r="SH13" s="205"/>
      <c r="SI13" s="205"/>
      <c r="SJ13" s="205"/>
      <c r="SK13" s="205"/>
      <c r="SL13" s="205"/>
      <c r="SM13" s="205"/>
      <c r="SN13" s="205"/>
      <c r="SO13" s="205"/>
      <c r="SP13" s="205"/>
      <c r="SQ13" s="205"/>
      <c r="SR13" s="205"/>
      <c r="SS13" s="205"/>
      <c r="ST13" s="205"/>
      <c r="SU13" s="205"/>
      <c r="SV13" s="205"/>
      <c r="SW13" s="205"/>
      <c r="SX13" s="205"/>
      <c r="SY13" s="205"/>
      <c r="SZ13" s="205"/>
      <c r="TA13" s="205"/>
      <c r="TB13" s="205"/>
      <c r="TC13" s="205"/>
      <c r="TD13" s="205"/>
      <c r="TE13" s="205"/>
      <c r="TF13" s="205"/>
      <c r="TG13" s="205"/>
      <c r="TH13" s="205"/>
      <c r="TI13" s="205"/>
      <c r="TJ13" s="205"/>
      <c r="TK13" s="205"/>
      <c r="TL13" s="205"/>
      <c r="TM13" s="205"/>
      <c r="TN13" s="205"/>
      <c r="TO13" s="205"/>
      <c r="TP13" s="205"/>
      <c r="TQ13" s="205"/>
      <c r="TR13" s="205"/>
      <c r="TS13" s="205"/>
      <c r="TT13" s="205"/>
      <c r="TU13" s="205"/>
      <c r="TV13" s="205"/>
      <c r="TW13" s="205"/>
      <c r="TX13" s="205"/>
      <c r="TY13" s="205"/>
      <c r="TZ13" s="205"/>
      <c r="UA13" s="205"/>
      <c r="UB13" s="205"/>
      <c r="UC13" s="205"/>
      <c r="UD13" s="205"/>
      <c r="UE13" s="205"/>
      <c r="UF13" s="205"/>
      <c r="UG13" s="205"/>
      <c r="UH13" s="205"/>
      <c r="UI13" s="205"/>
      <c r="UJ13" s="205"/>
      <c r="UK13" s="205"/>
      <c r="UL13" s="205"/>
      <c r="UM13" s="205"/>
      <c r="UN13" s="205"/>
      <c r="UO13" s="205"/>
      <c r="UP13" s="205"/>
      <c r="UQ13" s="205"/>
      <c r="UR13" s="205"/>
      <c r="US13" s="205"/>
      <c r="UT13" s="205"/>
      <c r="UU13" s="205"/>
      <c r="UV13" s="205"/>
      <c r="UW13" s="205"/>
      <c r="UX13" s="205"/>
      <c r="UY13" s="205"/>
      <c r="UZ13" s="205"/>
      <c r="VA13" s="205"/>
      <c r="VB13" s="205"/>
      <c r="VC13" s="205"/>
      <c r="VD13" s="205"/>
      <c r="VE13" s="205"/>
      <c r="VF13" s="205"/>
      <c r="VG13" s="205"/>
      <c r="VH13" s="205"/>
      <c r="VI13" s="205"/>
      <c r="VJ13" s="205"/>
      <c r="VK13" s="205"/>
      <c r="VL13" s="205"/>
      <c r="VM13" s="205"/>
      <c r="VN13" s="205"/>
      <c r="VO13" s="205"/>
      <c r="VP13" s="205"/>
      <c r="VQ13" s="205"/>
      <c r="VR13" s="205"/>
      <c r="VS13" s="205"/>
      <c r="VT13" s="205"/>
      <c r="VU13" s="205"/>
      <c r="VV13" s="205"/>
      <c r="VW13" s="205"/>
      <c r="VX13" s="205"/>
      <c r="VY13" s="205"/>
      <c r="VZ13" s="205"/>
      <c r="WA13" s="205"/>
      <c r="WB13" s="205"/>
      <c r="WC13" s="205"/>
      <c r="WD13" s="205"/>
      <c r="WE13" s="205"/>
      <c r="WF13" s="205"/>
      <c r="WG13" s="205"/>
      <c r="WH13" s="205"/>
      <c r="WI13" s="205"/>
      <c r="WJ13" s="205"/>
      <c r="WK13" s="205"/>
      <c r="WL13" s="205"/>
      <c r="WM13" s="205"/>
      <c r="WN13" s="205"/>
      <c r="WO13" s="205"/>
      <c r="WP13" s="205"/>
      <c r="WQ13" s="205"/>
      <c r="WR13" s="205"/>
      <c r="WS13" s="205"/>
      <c r="WT13" s="205"/>
      <c r="WU13" s="205"/>
      <c r="WV13" s="205"/>
      <c r="WW13" s="205"/>
      <c r="WX13" s="205"/>
      <c r="WY13" s="205"/>
      <c r="WZ13" s="205"/>
      <c r="XA13" s="205"/>
      <c r="XB13" s="205"/>
      <c r="XC13" s="205"/>
      <c r="XD13" s="205"/>
      <c r="XE13" s="205"/>
      <c r="XF13" s="205"/>
      <c r="XG13" s="205"/>
      <c r="XH13" s="205"/>
      <c r="XI13" s="205"/>
      <c r="XJ13" s="205"/>
      <c r="XK13" s="205"/>
      <c r="XL13" s="205"/>
      <c r="XM13" s="205"/>
      <c r="XN13" s="205"/>
      <c r="XO13" s="205"/>
      <c r="XP13" s="205"/>
      <c r="XQ13" s="205"/>
      <c r="XR13" s="205"/>
      <c r="XS13" s="205"/>
      <c r="XT13" s="205"/>
      <c r="XU13" s="205"/>
      <c r="XV13" s="205"/>
      <c r="XW13" s="205"/>
      <c r="XX13" s="205"/>
      <c r="XY13" s="205"/>
      <c r="XZ13" s="205"/>
      <c r="YA13" s="205"/>
      <c r="YB13" s="205"/>
      <c r="YC13" s="205"/>
      <c r="YD13" s="205"/>
      <c r="YE13" s="205"/>
      <c r="YF13" s="205"/>
      <c r="YG13" s="205"/>
      <c r="YH13" s="205"/>
      <c r="YI13" s="205"/>
      <c r="YJ13" s="205"/>
      <c r="YK13" s="205"/>
      <c r="YL13" s="205"/>
      <c r="YM13" s="205"/>
      <c r="YN13" s="205"/>
      <c r="YO13" s="205"/>
      <c r="YP13" s="205"/>
      <c r="YQ13" s="205"/>
      <c r="YR13" s="205"/>
      <c r="YS13" s="205"/>
      <c r="YT13" s="205"/>
      <c r="YU13" s="205"/>
      <c r="YV13" s="205"/>
      <c r="YW13" s="205"/>
      <c r="YX13" s="205"/>
      <c r="YY13" s="205"/>
      <c r="YZ13" s="205"/>
      <c r="ZA13" s="205"/>
      <c r="ZB13" s="205"/>
      <c r="ZC13" s="205"/>
      <c r="ZD13" s="205"/>
      <c r="ZE13" s="205"/>
      <c r="ZF13" s="205"/>
      <c r="ZG13" s="205"/>
      <c r="ZH13" s="205"/>
      <c r="ZI13" s="205"/>
      <c r="ZJ13" s="205"/>
      <c r="ZK13" s="205"/>
      <c r="ZL13" s="205"/>
      <c r="ZM13" s="205"/>
      <c r="ZN13" s="205"/>
      <c r="ZO13" s="205"/>
      <c r="ZP13" s="205"/>
      <c r="ZQ13" s="205"/>
      <c r="ZR13" s="205"/>
      <c r="ZS13" s="205"/>
      <c r="ZT13" s="205"/>
      <c r="ZU13" s="205"/>
      <c r="ZV13" s="205"/>
      <c r="ZW13" s="205"/>
      <c r="ZX13" s="205"/>
      <c r="ZY13" s="205"/>
      <c r="ZZ13" s="205"/>
      <c r="AAA13" s="205"/>
      <c r="AAB13" s="205"/>
      <c r="AAC13" s="205"/>
      <c r="AAD13" s="205"/>
      <c r="AAE13" s="205"/>
      <c r="AAF13" s="205"/>
      <c r="AAG13" s="205"/>
      <c r="AAH13" s="205"/>
      <c r="AAI13" s="205"/>
      <c r="AAJ13" s="205"/>
      <c r="AAK13" s="205"/>
      <c r="AAL13" s="205"/>
      <c r="AAM13" s="205"/>
      <c r="AAN13" s="205"/>
      <c r="AAO13" s="205"/>
      <c r="AAP13" s="205"/>
      <c r="AAQ13" s="205"/>
      <c r="AAR13" s="205"/>
      <c r="AAS13" s="205"/>
      <c r="AAT13" s="205"/>
      <c r="AAU13" s="205"/>
      <c r="AAV13" s="205"/>
      <c r="AAW13" s="205"/>
      <c r="AAX13" s="205"/>
      <c r="AAY13" s="205"/>
      <c r="AAZ13" s="205"/>
      <c r="ABA13" s="205"/>
      <c r="ABB13" s="205"/>
      <c r="ABC13" s="205"/>
      <c r="ABD13" s="205"/>
      <c r="ABE13" s="205"/>
      <c r="ABF13" s="205"/>
      <c r="ABG13" s="205"/>
      <c r="ABH13" s="205"/>
      <c r="ABI13" s="205"/>
      <c r="ABJ13" s="205"/>
      <c r="ABK13" s="205"/>
      <c r="ABL13" s="205"/>
      <c r="ABM13" s="205"/>
      <c r="ABN13" s="205"/>
      <c r="ABO13" s="205"/>
      <c r="ABP13" s="205"/>
      <c r="ABQ13" s="205"/>
      <c r="ABR13" s="205"/>
      <c r="ABS13" s="205"/>
      <c r="ABT13" s="205"/>
      <c r="ABU13" s="205"/>
      <c r="ABV13" s="205"/>
      <c r="ABW13" s="205"/>
      <c r="ABX13" s="205"/>
      <c r="ABY13" s="205"/>
      <c r="ABZ13" s="205"/>
      <c r="ACA13" s="205"/>
      <c r="ACB13" s="205"/>
      <c r="ACC13" s="205"/>
      <c r="ACD13" s="205"/>
      <c r="ACE13" s="205"/>
      <c r="ACF13" s="205"/>
      <c r="ACG13" s="205"/>
      <c r="ACH13" s="205"/>
      <c r="ACI13" s="205"/>
      <c r="ACJ13" s="205"/>
      <c r="ACK13" s="205"/>
      <c r="ACL13" s="205"/>
      <c r="ACM13" s="205"/>
      <c r="ACN13" s="205"/>
      <c r="ACO13" s="205"/>
      <c r="ACP13" s="205"/>
      <c r="ACQ13" s="205"/>
      <c r="ACR13" s="205"/>
      <c r="ACS13" s="205"/>
      <c r="ACT13" s="205"/>
      <c r="ACU13" s="205"/>
      <c r="ACV13" s="205"/>
      <c r="ACW13" s="205"/>
      <c r="ACX13" s="205"/>
      <c r="ACY13" s="205"/>
      <c r="ACZ13" s="205"/>
      <c r="ADA13" s="205"/>
      <c r="ADB13" s="205"/>
      <c r="ADC13" s="205"/>
      <c r="ADD13" s="205"/>
      <c r="ADE13" s="205"/>
      <c r="ADF13" s="205"/>
      <c r="ADG13" s="205"/>
      <c r="ADH13" s="205"/>
      <c r="ADI13" s="205"/>
      <c r="ADJ13" s="205"/>
      <c r="ADK13" s="205"/>
      <c r="ADL13" s="205"/>
      <c r="ADM13" s="205"/>
      <c r="ADN13" s="205"/>
      <c r="ADO13" s="205"/>
      <c r="ADP13" s="205"/>
      <c r="ADQ13" s="205"/>
      <c r="ADR13" s="205"/>
      <c r="ADS13" s="205"/>
      <c r="ADT13" s="205"/>
      <c r="ADU13" s="205"/>
      <c r="ADV13" s="205"/>
      <c r="ADW13" s="205"/>
      <c r="ADX13" s="205"/>
      <c r="ADY13" s="205"/>
      <c r="ADZ13" s="205"/>
      <c r="AEA13" s="205"/>
      <c r="AEB13" s="205"/>
      <c r="AEC13" s="205"/>
      <c r="AED13" s="205"/>
      <c r="AEE13" s="205"/>
      <c r="AEF13" s="205"/>
      <c r="AEG13" s="205"/>
      <c r="AEH13" s="205"/>
      <c r="AEI13" s="205"/>
      <c r="AEJ13" s="205"/>
      <c r="AEK13" s="205"/>
      <c r="AEL13" s="205"/>
      <c r="AEM13" s="205"/>
      <c r="AEN13" s="205"/>
      <c r="AEO13" s="205"/>
      <c r="AEP13" s="205"/>
      <c r="AEQ13" s="205"/>
      <c r="AER13" s="205"/>
      <c r="AES13" s="205"/>
      <c r="AET13" s="205"/>
      <c r="AEU13" s="205"/>
      <c r="AEV13" s="205"/>
      <c r="AEW13" s="205"/>
      <c r="AEX13" s="205"/>
      <c r="AEY13" s="205"/>
      <c r="AEZ13" s="205"/>
      <c r="AFA13" s="205"/>
      <c r="AFB13" s="205"/>
      <c r="AFC13" s="205"/>
      <c r="AFD13" s="205"/>
      <c r="AFE13" s="205"/>
      <c r="AFF13" s="205"/>
      <c r="AFG13" s="205"/>
      <c r="AFH13" s="205"/>
      <c r="AFI13" s="205"/>
      <c r="AFJ13" s="205"/>
      <c r="AFK13" s="205"/>
      <c r="AFL13" s="205"/>
      <c r="AFM13" s="205"/>
      <c r="AFN13" s="205"/>
      <c r="AFO13" s="205"/>
      <c r="AFP13" s="205"/>
      <c r="AFQ13" s="205"/>
      <c r="AFR13" s="205"/>
      <c r="AFS13" s="205"/>
      <c r="AFT13" s="205"/>
      <c r="AFU13" s="205"/>
      <c r="AFV13" s="205"/>
      <c r="AFW13" s="205"/>
      <c r="AFX13" s="205"/>
      <c r="AFY13" s="205"/>
      <c r="AFZ13" s="205"/>
      <c r="AGA13" s="205"/>
      <c r="AGB13" s="205"/>
      <c r="AGC13" s="205"/>
      <c r="AGD13" s="205"/>
      <c r="AGE13" s="205"/>
      <c r="AGF13" s="205"/>
      <c r="AGG13" s="205"/>
      <c r="AGH13" s="205"/>
      <c r="AGI13" s="205"/>
      <c r="AGJ13" s="205"/>
      <c r="AGK13" s="205"/>
      <c r="AGL13" s="205"/>
      <c r="AGM13" s="205"/>
      <c r="AGN13" s="205"/>
      <c r="AGO13" s="205"/>
      <c r="AGP13" s="205"/>
      <c r="AGQ13" s="205"/>
      <c r="AGR13" s="205"/>
      <c r="AGS13" s="205"/>
      <c r="AGT13" s="205"/>
      <c r="AGU13" s="205"/>
      <c r="AGV13" s="205"/>
      <c r="AGW13" s="205"/>
      <c r="AGX13" s="205"/>
      <c r="AGY13" s="205"/>
      <c r="AGZ13" s="205"/>
      <c r="AHA13" s="205"/>
      <c r="AHB13" s="205"/>
      <c r="AHC13" s="205"/>
      <c r="AHD13" s="205"/>
      <c r="AHE13" s="205"/>
      <c r="AHF13" s="205"/>
      <c r="AHG13" s="205"/>
      <c r="AHH13" s="205"/>
      <c r="AHI13" s="205"/>
      <c r="AHJ13" s="205"/>
      <c r="AHK13" s="205"/>
      <c r="AHL13" s="205"/>
      <c r="AHM13" s="205"/>
      <c r="AHN13" s="205"/>
      <c r="AHO13" s="205"/>
      <c r="AHP13" s="205"/>
      <c r="AHQ13" s="205"/>
      <c r="AHR13" s="205"/>
      <c r="AHS13" s="205"/>
      <c r="AHT13" s="205"/>
      <c r="AHU13" s="205"/>
      <c r="AHV13" s="205"/>
      <c r="AHW13" s="205"/>
      <c r="AHX13" s="205"/>
      <c r="AHY13" s="205"/>
      <c r="AHZ13" s="205"/>
      <c r="AIA13" s="205"/>
      <c r="AIB13" s="205"/>
      <c r="AIC13" s="205"/>
      <c r="AID13" s="205"/>
      <c r="AIE13" s="205"/>
      <c r="AIF13" s="205"/>
      <c r="AIG13" s="205"/>
      <c r="AIH13" s="205"/>
      <c r="AII13" s="205"/>
      <c r="AIJ13" s="205"/>
      <c r="AIK13" s="205"/>
      <c r="AIL13" s="205"/>
      <c r="AIM13" s="205"/>
      <c r="AIN13" s="205"/>
      <c r="AIO13" s="205"/>
      <c r="AIP13" s="205"/>
      <c r="AIQ13" s="205"/>
      <c r="AIR13" s="205"/>
      <c r="AIS13" s="205"/>
      <c r="AIT13" s="205"/>
      <c r="AIU13" s="205"/>
      <c r="AIV13" s="205"/>
      <c r="AIW13" s="205"/>
      <c r="AIX13" s="205"/>
      <c r="AIY13" s="205"/>
      <c r="AIZ13" s="205"/>
      <c r="AJA13" s="205"/>
      <c r="AJB13" s="205"/>
      <c r="AJC13" s="205"/>
      <c r="AJD13" s="205"/>
      <c r="AJE13" s="205"/>
      <c r="AJF13" s="205"/>
      <c r="AJG13" s="205"/>
      <c r="AJH13" s="205"/>
      <c r="AJI13" s="205"/>
      <c r="AJJ13" s="205"/>
      <c r="AJK13" s="205"/>
      <c r="AJL13" s="205"/>
      <c r="AJM13" s="205"/>
      <c r="AJN13" s="205"/>
      <c r="AJO13" s="205"/>
      <c r="AJP13" s="205"/>
      <c r="AJQ13" s="205"/>
      <c r="AJR13" s="205"/>
      <c r="AJS13" s="205"/>
      <c r="AJT13" s="205"/>
      <c r="AJU13" s="205"/>
      <c r="AJV13" s="205"/>
      <c r="AJW13" s="205"/>
      <c r="AJX13" s="205"/>
      <c r="AJY13" s="205"/>
      <c r="AJZ13" s="205"/>
      <c r="AKA13" s="205"/>
      <c r="AKB13" s="205"/>
      <c r="AKC13" s="205"/>
      <c r="AKD13" s="205"/>
      <c r="AKE13" s="205"/>
      <c r="AKF13" s="205"/>
      <c r="AKG13" s="205"/>
      <c r="AKH13" s="205"/>
      <c r="AKI13" s="205"/>
      <c r="AKJ13" s="205"/>
      <c r="AKK13" s="205"/>
      <c r="AKL13" s="205"/>
      <c r="AKM13" s="205"/>
      <c r="AKN13" s="205"/>
      <c r="AKO13" s="205"/>
      <c r="AKP13" s="205"/>
      <c r="AKQ13" s="205"/>
      <c r="AKR13" s="205"/>
      <c r="AKS13" s="205"/>
      <c r="AKT13" s="205"/>
      <c r="AKU13" s="205"/>
      <c r="AKV13" s="205"/>
      <c r="AKW13" s="205"/>
      <c r="AKX13" s="205"/>
      <c r="AKY13" s="205"/>
      <c r="AKZ13" s="205"/>
      <c r="ALA13" s="205"/>
      <c r="ALB13" s="205"/>
      <c r="ALC13" s="205"/>
      <c r="ALD13" s="205"/>
      <c r="ALE13" s="205"/>
      <c r="ALF13" s="205"/>
      <c r="ALG13" s="205"/>
      <c r="ALH13" s="205"/>
      <c r="ALI13" s="205"/>
      <c r="ALJ13" s="205"/>
      <c r="ALK13" s="205"/>
      <c r="ALL13" s="205"/>
      <c r="ALM13" s="205"/>
      <c r="ALN13" s="205"/>
      <c r="ALO13" s="205"/>
      <c r="ALP13" s="205"/>
      <c r="ALQ13" s="205"/>
      <c r="ALR13" s="205"/>
      <c r="ALS13" s="205"/>
      <c r="ALT13" s="205"/>
      <c r="ALU13" s="205"/>
      <c r="ALV13" s="205"/>
      <c r="ALW13" s="205"/>
      <c r="ALX13" s="205"/>
      <c r="ALY13" s="205"/>
      <c r="ALZ13" s="205"/>
      <c r="AMA13" s="205"/>
      <c r="AMB13" s="205"/>
      <c r="AMC13" s="205"/>
      <c r="AMD13" s="205"/>
      <c r="AME13" s="205"/>
      <c r="AMF13" s="205"/>
      <c r="AMG13" s="205"/>
      <c r="AMH13" s="205"/>
      <c r="AMI13" s="205"/>
      <c r="AMJ13" s="205"/>
      <c r="AMK13" s="205"/>
      <c r="AML13" s="205"/>
      <c r="AMM13" s="205"/>
      <c r="AMN13" s="205"/>
      <c r="AMO13" s="205"/>
      <c r="AMP13" s="205"/>
      <c r="AMQ13" s="205"/>
      <c r="AMR13" s="205"/>
      <c r="AMS13" s="205"/>
      <c r="AMT13" s="205"/>
      <c r="AMU13" s="205"/>
      <c r="AMV13" s="205"/>
      <c r="AMW13" s="205"/>
      <c r="AMX13" s="205"/>
      <c r="AMY13" s="205"/>
      <c r="AMZ13" s="205"/>
      <c r="ANA13" s="205"/>
      <c r="ANB13" s="205"/>
      <c r="ANC13" s="205"/>
      <c r="AND13" s="205"/>
      <c r="ANE13" s="205"/>
      <c r="ANF13" s="205"/>
      <c r="ANG13" s="205"/>
      <c r="ANH13" s="205"/>
      <c r="ANI13" s="205"/>
      <c r="ANJ13" s="205"/>
      <c r="ANK13" s="205"/>
      <c r="ANL13" s="205"/>
      <c r="ANM13" s="205"/>
      <c r="ANN13" s="205"/>
      <c r="ANO13" s="205"/>
      <c r="ANP13" s="205"/>
      <c r="ANQ13" s="205"/>
      <c r="ANR13" s="205"/>
      <c r="ANS13" s="205"/>
      <c r="ANT13" s="205"/>
      <c r="ANU13" s="205"/>
      <c r="ANV13" s="205"/>
      <c r="ANW13" s="205"/>
      <c r="ANX13" s="205"/>
      <c r="ANY13" s="205"/>
      <c r="ANZ13" s="205"/>
      <c r="AOA13" s="205"/>
      <c r="AOB13" s="205"/>
      <c r="AOC13" s="205"/>
      <c r="AOD13" s="205"/>
      <c r="AOE13" s="205"/>
      <c r="AOF13" s="205"/>
      <c r="AOG13" s="205"/>
      <c r="AOH13" s="205"/>
      <c r="AOI13" s="205"/>
      <c r="AOJ13" s="205"/>
      <c r="AOK13" s="205"/>
      <c r="AOL13" s="205"/>
      <c r="AOM13" s="205"/>
      <c r="AON13" s="205"/>
      <c r="AOO13" s="205"/>
      <c r="AOP13" s="205"/>
      <c r="AOQ13" s="205"/>
      <c r="AOR13" s="205"/>
      <c r="AOS13" s="205"/>
      <c r="AOT13" s="205"/>
      <c r="AOU13" s="205"/>
      <c r="AOV13" s="205"/>
      <c r="AOW13" s="205"/>
      <c r="AOX13" s="205"/>
      <c r="AOY13" s="205"/>
      <c r="AOZ13" s="205"/>
      <c r="APA13" s="205"/>
      <c r="APB13" s="205"/>
      <c r="APC13" s="205"/>
      <c r="APD13" s="205"/>
      <c r="APE13" s="205"/>
      <c r="APF13" s="205"/>
      <c r="APG13" s="205"/>
      <c r="APH13" s="205"/>
      <c r="API13" s="205"/>
      <c r="APJ13" s="205"/>
      <c r="APK13" s="205"/>
      <c r="APL13" s="205"/>
      <c r="APM13" s="205"/>
      <c r="APN13" s="205"/>
      <c r="APO13" s="205"/>
      <c r="APP13" s="205"/>
      <c r="APQ13" s="205"/>
      <c r="APR13" s="205"/>
      <c r="APS13" s="205"/>
      <c r="APT13" s="205"/>
      <c r="APU13" s="205"/>
      <c r="APV13" s="205"/>
      <c r="APW13" s="205"/>
      <c r="APX13" s="205"/>
      <c r="APY13" s="205"/>
      <c r="APZ13" s="205"/>
      <c r="AQA13" s="205"/>
      <c r="AQB13" s="205"/>
      <c r="AQC13" s="205"/>
      <c r="AQD13" s="205"/>
      <c r="AQE13" s="205"/>
      <c r="AQF13" s="205"/>
      <c r="AQG13" s="205"/>
      <c r="AQH13" s="205"/>
      <c r="AQI13" s="205"/>
      <c r="AQJ13" s="205"/>
      <c r="AQK13" s="205"/>
      <c r="AQL13" s="205"/>
      <c r="AQM13" s="205"/>
      <c r="AQN13" s="205"/>
      <c r="AQO13" s="205"/>
      <c r="AQP13" s="205"/>
      <c r="AQQ13" s="205"/>
      <c r="AQR13" s="205"/>
      <c r="AQS13" s="205"/>
      <c r="AQT13" s="205"/>
      <c r="AQU13" s="205"/>
      <c r="AQV13" s="205"/>
      <c r="AQW13" s="205"/>
      <c r="AQX13" s="205"/>
      <c r="AQY13" s="205"/>
      <c r="AQZ13" s="205"/>
      <c r="ARA13" s="205"/>
      <c r="ARB13" s="205"/>
      <c r="ARC13" s="205"/>
      <c r="ARD13" s="205"/>
      <c r="ARE13" s="205"/>
      <c r="ARF13" s="205"/>
      <c r="ARG13" s="205"/>
      <c r="ARH13" s="205"/>
      <c r="ARI13" s="205"/>
      <c r="ARJ13" s="205"/>
      <c r="ARK13" s="205"/>
      <c r="ARL13" s="205"/>
      <c r="ARM13" s="205"/>
      <c r="ARN13" s="205"/>
      <c r="ARO13" s="205"/>
      <c r="ARP13" s="205"/>
      <c r="ARQ13" s="205"/>
      <c r="ARR13" s="205"/>
      <c r="ARS13" s="205"/>
      <c r="ART13" s="205"/>
      <c r="ARU13" s="205"/>
      <c r="ARV13" s="205"/>
      <c r="ARW13" s="205"/>
      <c r="ARX13" s="205"/>
      <c r="ARY13" s="205"/>
      <c r="ARZ13" s="205"/>
      <c r="ASA13" s="205"/>
      <c r="ASB13" s="205"/>
      <c r="ASC13" s="205"/>
      <c r="ASD13" s="205"/>
      <c r="ASE13" s="205"/>
      <c r="ASF13" s="205"/>
      <c r="ASG13" s="205"/>
      <c r="ASH13" s="205"/>
      <c r="ASI13" s="205"/>
      <c r="ASJ13" s="205"/>
      <c r="ASK13" s="205"/>
      <c r="ASL13" s="205"/>
      <c r="ASM13" s="205"/>
      <c r="ASN13" s="205"/>
      <c r="ASO13" s="205"/>
      <c r="ASP13" s="205"/>
      <c r="ASQ13" s="205"/>
      <c r="ASR13" s="205"/>
      <c r="ASS13" s="205"/>
      <c r="AST13" s="205"/>
      <c r="ASU13" s="205"/>
      <c r="ASV13" s="205"/>
      <c r="ASW13" s="205"/>
      <c r="ASX13" s="205"/>
      <c r="ASY13" s="205"/>
      <c r="ASZ13" s="205"/>
      <c r="ATA13" s="205"/>
      <c r="ATB13" s="205"/>
      <c r="ATC13" s="205"/>
      <c r="ATD13" s="205"/>
      <c r="ATE13" s="205"/>
      <c r="ATF13" s="205"/>
      <c r="ATG13" s="205"/>
      <c r="ATH13" s="205"/>
      <c r="ATI13" s="205"/>
      <c r="ATJ13" s="205"/>
      <c r="ATK13" s="205"/>
      <c r="ATL13" s="205"/>
      <c r="ATM13" s="205"/>
      <c r="ATN13" s="205"/>
      <c r="ATO13" s="205"/>
      <c r="ATP13" s="205"/>
      <c r="ATQ13" s="205"/>
      <c r="ATR13" s="205"/>
      <c r="ATS13" s="205"/>
      <c r="ATT13" s="205"/>
      <c r="ATU13" s="205"/>
      <c r="ATV13" s="205"/>
      <c r="ATW13" s="205"/>
      <c r="ATX13" s="205"/>
      <c r="ATY13" s="205"/>
      <c r="ATZ13" s="205"/>
      <c r="AUA13" s="205"/>
      <c r="AUB13" s="205"/>
      <c r="AUC13" s="205"/>
      <c r="AUD13" s="205"/>
      <c r="AUE13" s="205"/>
      <c r="AUF13" s="205"/>
      <c r="AUG13" s="205"/>
      <c r="AUH13" s="205"/>
      <c r="AUI13" s="205"/>
      <c r="AUJ13" s="205"/>
      <c r="AUK13" s="205"/>
      <c r="AUL13" s="205"/>
      <c r="AUM13" s="205"/>
      <c r="AUN13" s="205"/>
      <c r="AUO13" s="205"/>
      <c r="AUP13" s="205"/>
      <c r="AUQ13" s="205"/>
      <c r="AUR13" s="205"/>
      <c r="AUS13" s="205"/>
      <c r="AUT13" s="205"/>
      <c r="AUU13" s="205"/>
      <c r="AUV13" s="205"/>
      <c r="AUW13" s="205"/>
      <c r="AUX13" s="205"/>
      <c r="AUY13" s="205"/>
      <c r="AUZ13" s="205"/>
      <c r="AVA13" s="205"/>
      <c r="AVB13" s="205"/>
      <c r="AVC13" s="205"/>
      <c r="AVD13" s="205"/>
      <c r="AVE13" s="205"/>
      <c r="AVF13" s="205"/>
      <c r="AVG13" s="205"/>
      <c r="AVH13" s="205"/>
      <c r="AVI13" s="205"/>
      <c r="AVJ13" s="205"/>
      <c r="AVK13" s="205"/>
      <c r="AVL13" s="205"/>
      <c r="AVM13" s="205"/>
      <c r="AVN13" s="205"/>
      <c r="AVO13" s="205"/>
      <c r="AVP13" s="205"/>
      <c r="AVQ13" s="205"/>
      <c r="AVR13" s="205"/>
      <c r="AVS13" s="205"/>
      <c r="AVT13" s="205"/>
      <c r="AVU13" s="205"/>
      <c r="AVV13" s="205"/>
      <c r="AVW13" s="205"/>
      <c r="AVX13" s="205"/>
      <c r="AVY13" s="205"/>
      <c r="AVZ13" s="205"/>
      <c r="AWA13" s="205"/>
      <c r="AWB13" s="205"/>
      <c r="AWC13" s="205"/>
      <c r="AWD13" s="205"/>
      <c r="AWE13" s="205"/>
      <c r="AWF13" s="205"/>
      <c r="AWG13" s="205"/>
      <c r="AWH13" s="205"/>
      <c r="AWI13" s="205"/>
      <c r="AWJ13" s="205"/>
      <c r="AWK13" s="205"/>
      <c r="AWL13" s="205"/>
      <c r="AWM13" s="205"/>
      <c r="AWN13" s="205"/>
      <c r="AWO13" s="205"/>
      <c r="AWP13" s="205"/>
      <c r="AWQ13" s="205"/>
      <c r="AWR13" s="205"/>
      <c r="AWS13" s="205"/>
      <c r="AWT13" s="205"/>
      <c r="AWU13" s="205"/>
      <c r="AWV13" s="205"/>
      <c r="AWW13" s="205"/>
      <c r="AWX13" s="205"/>
      <c r="AWY13" s="205"/>
      <c r="AWZ13" s="205"/>
      <c r="AXA13" s="205"/>
      <c r="AXB13" s="205"/>
      <c r="AXC13" s="205"/>
      <c r="AXD13" s="205"/>
      <c r="AXE13" s="205"/>
      <c r="AXF13" s="205"/>
      <c r="AXG13" s="205"/>
      <c r="AXH13" s="205"/>
      <c r="AXI13" s="205"/>
      <c r="AXJ13" s="205"/>
      <c r="AXK13" s="205"/>
      <c r="AXL13" s="205"/>
      <c r="AXM13" s="205"/>
      <c r="AXN13" s="205"/>
      <c r="AXO13" s="205"/>
      <c r="AXP13" s="205"/>
      <c r="AXQ13" s="205"/>
      <c r="AXR13" s="205"/>
      <c r="AXS13" s="205"/>
      <c r="AXT13" s="205"/>
      <c r="AXU13" s="205"/>
      <c r="AXV13" s="205"/>
      <c r="AXW13" s="205"/>
      <c r="AXX13" s="205"/>
      <c r="AXY13" s="205"/>
      <c r="AXZ13" s="205"/>
      <c r="AYA13" s="205"/>
      <c r="AYB13" s="205"/>
      <c r="AYC13" s="205"/>
      <c r="AYD13" s="205"/>
      <c r="AYE13" s="205"/>
      <c r="AYF13" s="205"/>
      <c r="AYG13" s="205"/>
      <c r="AYH13" s="205"/>
      <c r="AYI13" s="205"/>
      <c r="AYJ13" s="205"/>
      <c r="AYK13" s="205"/>
      <c r="AYL13" s="205"/>
      <c r="AYM13" s="205"/>
      <c r="AYN13" s="205"/>
      <c r="AYO13" s="205"/>
      <c r="AYP13" s="205"/>
      <c r="AYQ13" s="205"/>
      <c r="AYR13" s="205"/>
      <c r="AYS13" s="205"/>
      <c r="AYT13" s="205"/>
      <c r="AYU13" s="205"/>
      <c r="AYV13" s="205"/>
      <c r="AYW13" s="205"/>
      <c r="AYX13" s="205"/>
      <c r="AYY13" s="205"/>
      <c r="AYZ13" s="205"/>
      <c r="AZA13" s="205"/>
      <c r="AZB13" s="205"/>
      <c r="AZC13" s="205"/>
      <c r="AZD13" s="205"/>
      <c r="AZE13" s="205"/>
      <c r="AZF13" s="205"/>
      <c r="AZG13" s="205"/>
      <c r="AZH13" s="205"/>
      <c r="AZI13" s="205"/>
      <c r="AZJ13" s="205"/>
      <c r="AZK13" s="205"/>
      <c r="AZL13" s="205"/>
      <c r="AZM13" s="205"/>
      <c r="AZN13" s="205"/>
      <c r="AZO13" s="205"/>
      <c r="AZP13" s="205"/>
      <c r="AZQ13" s="205"/>
      <c r="AZR13" s="205"/>
      <c r="AZS13" s="205"/>
      <c r="AZT13" s="205"/>
      <c r="AZU13" s="205"/>
      <c r="AZV13" s="205"/>
      <c r="AZW13" s="205"/>
      <c r="AZX13" s="205"/>
      <c r="AZY13" s="205"/>
      <c r="AZZ13" s="205"/>
      <c r="BAA13" s="205"/>
      <c r="BAB13" s="205"/>
      <c r="BAC13" s="205"/>
      <c r="BAD13" s="205"/>
      <c r="BAE13" s="205"/>
      <c r="BAF13" s="205"/>
      <c r="BAG13" s="205"/>
      <c r="BAH13" s="205"/>
      <c r="BAI13" s="205"/>
      <c r="BAJ13" s="205"/>
      <c r="BAK13" s="205"/>
      <c r="BAL13" s="205"/>
      <c r="BAM13" s="205"/>
      <c r="BAN13" s="205"/>
      <c r="BAO13" s="205"/>
      <c r="BAP13" s="205"/>
      <c r="BAQ13" s="205"/>
      <c r="BAR13" s="205"/>
      <c r="BAS13" s="205"/>
      <c r="BAT13" s="205"/>
      <c r="BAU13" s="205"/>
      <c r="BAV13" s="205"/>
      <c r="BAW13" s="205"/>
      <c r="BAX13" s="205"/>
      <c r="BAY13" s="205"/>
      <c r="BAZ13" s="205"/>
      <c r="BBA13" s="205"/>
      <c r="BBB13" s="205"/>
      <c r="BBC13" s="205"/>
      <c r="BBD13" s="205"/>
      <c r="BBE13" s="205"/>
      <c r="BBF13" s="205"/>
      <c r="BBG13" s="205"/>
      <c r="BBH13" s="205"/>
      <c r="BBI13" s="205"/>
      <c r="BBJ13" s="205"/>
      <c r="BBK13" s="205"/>
      <c r="BBL13" s="205"/>
      <c r="BBM13" s="205"/>
      <c r="BBN13" s="205"/>
      <c r="BBO13" s="205"/>
      <c r="BBP13" s="205"/>
      <c r="BBQ13" s="205"/>
      <c r="BBR13" s="205"/>
      <c r="BBS13" s="205"/>
      <c r="BBT13" s="205"/>
      <c r="BBU13" s="205"/>
      <c r="BBV13" s="205"/>
      <c r="BBW13" s="205"/>
      <c r="BBX13" s="205"/>
      <c r="BBY13" s="205"/>
      <c r="BBZ13" s="205"/>
      <c r="BCA13" s="205"/>
      <c r="BCB13" s="205"/>
      <c r="BCC13" s="205"/>
      <c r="BCD13" s="205"/>
      <c r="BCE13" s="205"/>
      <c r="BCF13" s="205"/>
      <c r="BCG13" s="205"/>
      <c r="BCH13" s="205"/>
      <c r="BCI13" s="205"/>
      <c r="BCJ13" s="205"/>
      <c r="BCK13" s="205"/>
      <c r="BCL13" s="205"/>
      <c r="BCM13" s="205"/>
      <c r="BCN13" s="205"/>
      <c r="BCO13" s="205"/>
      <c r="BCP13" s="205"/>
      <c r="BCQ13" s="205"/>
      <c r="BCR13" s="205"/>
      <c r="BCS13" s="205"/>
      <c r="BCT13" s="205"/>
      <c r="BCU13" s="205"/>
      <c r="BCV13" s="205"/>
      <c r="BCW13" s="205"/>
      <c r="BCX13" s="205"/>
      <c r="BCY13" s="205"/>
      <c r="BCZ13" s="205"/>
      <c r="BDA13" s="205"/>
      <c r="BDB13" s="205"/>
      <c r="BDC13" s="205"/>
      <c r="BDD13" s="205"/>
      <c r="BDE13" s="205"/>
      <c r="BDF13" s="205"/>
      <c r="BDG13" s="205"/>
      <c r="BDH13" s="205"/>
      <c r="BDI13" s="205"/>
      <c r="BDJ13" s="205"/>
      <c r="BDK13" s="205"/>
      <c r="BDL13" s="205"/>
      <c r="BDM13" s="205"/>
      <c r="BDN13" s="205"/>
      <c r="BDO13" s="205"/>
      <c r="BDP13" s="205"/>
      <c r="BDQ13" s="205"/>
      <c r="BDR13" s="205"/>
      <c r="BDS13" s="205"/>
      <c r="BDT13" s="205"/>
      <c r="BDU13" s="205"/>
    </row>
    <row r="14" spans="1:1477" s="73" customFormat="1">
      <c r="B14" s="73" t="s">
        <v>129</v>
      </c>
      <c r="C14" s="73" t="s">
        <v>173</v>
      </c>
      <c r="D14" s="73" t="s">
        <v>174</v>
      </c>
      <c r="E14" s="72">
        <v>41809</v>
      </c>
      <c r="F14" s="73" t="s">
        <v>475</v>
      </c>
      <c r="G14" s="73" t="s">
        <v>479</v>
      </c>
      <c r="H14" s="210">
        <v>2</v>
      </c>
      <c r="I14" s="73">
        <v>1</v>
      </c>
      <c r="J14" s="73">
        <v>175</v>
      </c>
      <c r="K14" s="73">
        <v>213</v>
      </c>
      <c r="L14" s="73">
        <v>204</v>
      </c>
      <c r="M14" s="206">
        <f t="shared" si="6"/>
        <v>0.94857142857142862</v>
      </c>
      <c r="N14" s="73">
        <f t="shared" si="7"/>
        <v>1</v>
      </c>
      <c r="O14" s="73">
        <v>9</v>
      </c>
      <c r="P14" s="73">
        <v>0</v>
      </c>
      <c r="Q14" s="73">
        <v>0</v>
      </c>
      <c r="R14" s="73">
        <v>38</v>
      </c>
      <c r="S14" s="73">
        <v>0</v>
      </c>
      <c r="T14" s="212">
        <v>4346396</v>
      </c>
      <c r="U14" s="212">
        <v>50000</v>
      </c>
      <c r="V14" s="212">
        <v>4296396</v>
      </c>
      <c r="W14" s="212">
        <v>4413679</v>
      </c>
      <c r="X14" s="212">
        <v>4400332</v>
      </c>
      <c r="Y14" s="212">
        <v>0</v>
      </c>
      <c r="Z14" s="212">
        <v>0</v>
      </c>
      <c r="AA14" s="212">
        <v>0</v>
      </c>
      <c r="AB14" s="212">
        <v>4400332</v>
      </c>
      <c r="AC14" s="212">
        <v>4322422</v>
      </c>
      <c r="AD14" s="206">
        <f t="shared" si="8"/>
        <v>1.0060576352831536</v>
      </c>
      <c r="AE14" s="73">
        <f t="shared" si="9"/>
        <v>1</v>
      </c>
      <c r="AF14" s="212">
        <v>-77910</v>
      </c>
      <c r="AG14" s="212">
        <v>67283</v>
      </c>
      <c r="AH14" s="73">
        <v>25</v>
      </c>
      <c r="AI14" s="73">
        <v>13</v>
      </c>
      <c r="AJ14" s="73">
        <v>0</v>
      </c>
      <c r="AK14" s="73">
        <v>0</v>
      </c>
      <c r="AL14" s="85">
        <v>0</v>
      </c>
      <c r="AM14" s="85">
        <v>0</v>
      </c>
      <c r="AN14" s="73">
        <v>0</v>
      </c>
      <c r="AO14" s="73">
        <v>0</v>
      </c>
      <c r="AP14" s="85">
        <v>67283</v>
      </c>
      <c r="AQ14" s="85">
        <v>0</v>
      </c>
      <c r="AR14" s="73">
        <v>0</v>
      </c>
      <c r="AS14" s="73">
        <v>0</v>
      </c>
      <c r="AT14" s="85">
        <v>0</v>
      </c>
      <c r="AU14" s="85">
        <v>0</v>
      </c>
      <c r="AV14" s="73">
        <v>0</v>
      </c>
      <c r="AW14" s="73">
        <v>0</v>
      </c>
      <c r="AX14" s="85">
        <v>0</v>
      </c>
      <c r="AY14" s="85">
        <v>0</v>
      </c>
      <c r="AZ14" s="73">
        <v>0</v>
      </c>
      <c r="BA14" s="73">
        <v>0</v>
      </c>
      <c r="BB14" s="85">
        <v>0</v>
      </c>
      <c r="BC14" s="85">
        <v>0</v>
      </c>
      <c r="BD14" s="73">
        <v>0</v>
      </c>
      <c r="BE14" s="73">
        <v>0</v>
      </c>
      <c r="BF14" s="85">
        <v>0</v>
      </c>
      <c r="BG14" s="85">
        <v>0</v>
      </c>
      <c r="BH14" s="73">
        <v>0</v>
      </c>
      <c r="BI14" s="73">
        <v>0</v>
      </c>
      <c r="BJ14" s="85">
        <v>0</v>
      </c>
      <c r="BK14" s="85">
        <v>0</v>
      </c>
      <c r="BL14" s="73">
        <v>0</v>
      </c>
      <c r="BM14" s="73">
        <v>0</v>
      </c>
      <c r="BN14" s="85">
        <v>0</v>
      </c>
      <c r="BO14" s="85">
        <v>0</v>
      </c>
      <c r="BP14" s="73">
        <v>0</v>
      </c>
      <c r="BQ14" s="73">
        <v>0</v>
      </c>
      <c r="BR14" s="85">
        <v>0</v>
      </c>
      <c r="BS14" s="85">
        <v>0</v>
      </c>
      <c r="BT14" s="73">
        <v>0</v>
      </c>
      <c r="BU14" s="73">
        <v>0</v>
      </c>
      <c r="BV14" s="85">
        <v>0</v>
      </c>
      <c r="BW14" s="85">
        <v>0</v>
      </c>
      <c r="BX14" s="73">
        <v>0</v>
      </c>
      <c r="BY14" s="238">
        <v>0</v>
      </c>
      <c r="BZ14" s="85">
        <v>0</v>
      </c>
      <c r="CA14" s="85">
        <v>0</v>
      </c>
      <c r="CB14" s="73">
        <v>0</v>
      </c>
      <c r="CC14" s="73">
        <v>0</v>
      </c>
      <c r="CD14" s="85">
        <v>0</v>
      </c>
      <c r="CE14" s="85">
        <v>0</v>
      </c>
      <c r="CF14" s="73">
        <v>0</v>
      </c>
      <c r="CG14" s="73">
        <v>0</v>
      </c>
      <c r="CH14" s="85">
        <v>0</v>
      </c>
      <c r="CI14" s="85">
        <v>0</v>
      </c>
      <c r="CJ14" s="73">
        <v>0</v>
      </c>
      <c r="CK14" s="73">
        <v>0</v>
      </c>
      <c r="CL14" s="85">
        <v>67283</v>
      </c>
      <c r="CM14" s="85">
        <v>0</v>
      </c>
      <c r="CN14" s="73" t="s">
        <v>328</v>
      </c>
      <c r="CO14" s="73" t="s">
        <v>329</v>
      </c>
      <c r="CP14" s="73" t="s">
        <v>321</v>
      </c>
      <c r="CQ14" s="73" t="s">
        <v>321</v>
      </c>
      <c r="CR14" s="73" t="s">
        <v>321</v>
      </c>
      <c r="CS14" s="73" t="s">
        <v>321</v>
      </c>
      <c r="CT14" s="72">
        <v>42229</v>
      </c>
      <c r="CU14" s="73" t="s">
        <v>473</v>
      </c>
      <c r="CV14" s="73" t="s">
        <v>474</v>
      </c>
      <c r="CW14" s="72" t="s">
        <v>168</v>
      </c>
      <c r="CX14" s="72">
        <v>42107</v>
      </c>
      <c r="CY14" s="73" t="s">
        <v>475</v>
      </c>
      <c r="CZ14" s="73" t="s">
        <v>478</v>
      </c>
      <c r="DA14" s="73" t="s">
        <v>170</v>
      </c>
      <c r="DB14" s="73">
        <v>4460046.21</v>
      </c>
      <c r="DC14" s="73" t="s">
        <v>330</v>
      </c>
      <c r="DD14" s="73" t="s">
        <v>331</v>
      </c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  <c r="IY14" s="205"/>
      <c r="IZ14" s="205"/>
      <c r="JA14" s="205"/>
      <c r="JB14" s="205"/>
      <c r="JC14" s="205"/>
      <c r="JD14" s="205"/>
      <c r="JE14" s="205"/>
      <c r="JF14" s="205"/>
      <c r="JG14" s="205"/>
      <c r="JH14" s="205"/>
      <c r="JI14" s="205"/>
      <c r="JJ14" s="205"/>
      <c r="JK14" s="205"/>
      <c r="JL14" s="205"/>
      <c r="JM14" s="205"/>
      <c r="JN14" s="205"/>
      <c r="JO14" s="205"/>
      <c r="JP14" s="205"/>
      <c r="JQ14" s="205"/>
      <c r="JR14" s="205"/>
      <c r="JS14" s="205"/>
      <c r="JT14" s="205"/>
      <c r="JU14" s="205"/>
      <c r="JV14" s="205"/>
      <c r="JW14" s="205"/>
      <c r="JX14" s="205"/>
      <c r="JY14" s="205"/>
      <c r="JZ14" s="205"/>
      <c r="KA14" s="205"/>
      <c r="KB14" s="205"/>
      <c r="KC14" s="205"/>
      <c r="KD14" s="205"/>
      <c r="KE14" s="205"/>
      <c r="KF14" s="205"/>
      <c r="KG14" s="205"/>
      <c r="KH14" s="205"/>
      <c r="KI14" s="205"/>
      <c r="KJ14" s="205"/>
      <c r="KK14" s="205"/>
      <c r="KL14" s="205"/>
      <c r="KM14" s="205"/>
      <c r="KN14" s="205"/>
      <c r="KO14" s="205"/>
      <c r="KP14" s="205"/>
      <c r="KQ14" s="205"/>
      <c r="KR14" s="205"/>
      <c r="KS14" s="205"/>
      <c r="KT14" s="205"/>
      <c r="KU14" s="205"/>
      <c r="KV14" s="205"/>
      <c r="KW14" s="205"/>
      <c r="KX14" s="205"/>
      <c r="KY14" s="205"/>
      <c r="KZ14" s="205"/>
      <c r="LA14" s="205"/>
      <c r="LB14" s="205"/>
      <c r="LC14" s="205"/>
      <c r="LD14" s="205"/>
      <c r="LE14" s="205"/>
      <c r="LF14" s="205"/>
      <c r="LG14" s="205"/>
      <c r="LH14" s="205"/>
      <c r="LI14" s="205"/>
      <c r="LJ14" s="205"/>
      <c r="LK14" s="205"/>
      <c r="LL14" s="205"/>
      <c r="LM14" s="205"/>
      <c r="LN14" s="205"/>
      <c r="LO14" s="205"/>
      <c r="LP14" s="205"/>
      <c r="LQ14" s="205"/>
      <c r="LR14" s="205"/>
      <c r="LS14" s="205"/>
      <c r="LT14" s="205"/>
      <c r="LU14" s="205"/>
      <c r="LV14" s="205"/>
      <c r="LW14" s="205"/>
      <c r="LX14" s="205"/>
      <c r="LY14" s="205"/>
      <c r="LZ14" s="205"/>
      <c r="MA14" s="205"/>
      <c r="MB14" s="205"/>
      <c r="MC14" s="205"/>
      <c r="MD14" s="205"/>
      <c r="ME14" s="205"/>
      <c r="MF14" s="205"/>
      <c r="MG14" s="205"/>
      <c r="MH14" s="205"/>
      <c r="MI14" s="205"/>
      <c r="MJ14" s="205"/>
      <c r="MK14" s="205"/>
      <c r="ML14" s="205"/>
      <c r="MM14" s="205"/>
      <c r="MN14" s="205"/>
      <c r="MO14" s="205"/>
      <c r="MP14" s="205"/>
      <c r="MQ14" s="205"/>
      <c r="MR14" s="205"/>
      <c r="MS14" s="205"/>
      <c r="MT14" s="205"/>
      <c r="MU14" s="205"/>
      <c r="MV14" s="205"/>
      <c r="MW14" s="205"/>
      <c r="MX14" s="205"/>
      <c r="MY14" s="205"/>
      <c r="MZ14" s="205"/>
      <c r="NA14" s="205"/>
      <c r="NB14" s="205"/>
      <c r="NC14" s="205"/>
      <c r="ND14" s="205"/>
      <c r="NE14" s="205"/>
      <c r="NF14" s="205"/>
      <c r="NG14" s="205"/>
      <c r="NH14" s="205"/>
      <c r="NI14" s="205"/>
      <c r="NJ14" s="205"/>
      <c r="NK14" s="205"/>
      <c r="NL14" s="205"/>
      <c r="NM14" s="205"/>
      <c r="NN14" s="205"/>
      <c r="NO14" s="205"/>
      <c r="NP14" s="205"/>
      <c r="NQ14" s="205"/>
      <c r="NR14" s="205"/>
      <c r="NS14" s="205"/>
      <c r="NT14" s="205"/>
      <c r="NU14" s="205"/>
      <c r="NV14" s="205"/>
      <c r="NW14" s="205"/>
      <c r="NX14" s="205"/>
      <c r="NY14" s="205"/>
      <c r="NZ14" s="205"/>
      <c r="OA14" s="205"/>
      <c r="OB14" s="205"/>
      <c r="OC14" s="205"/>
      <c r="OD14" s="205"/>
      <c r="OE14" s="205"/>
      <c r="OF14" s="205"/>
      <c r="OG14" s="205"/>
      <c r="OH14" s="205"/>
      <c r="OI14" s="205"/>
      <c r="OJ14" s="205"/>
      <c r="OK14" s="205"/>
      <c r="OL14" s="205"/>
      <c r="OM14" s="205"/>
      <c r="ON14" s="205"/>
      <c r="OO14" s="205"/>
      <c r="OP14" s="205"/>
      <c r="OQ14" s="205"/>
      <c r="OR14" s="205"/>
      <c r="OS14" s="205"/>
      <c r="OT14" s="205"/>
      <c r="OU14" s="205"/>
      <c r="OV14" s="205"/>
      <c r="OW14" s="205"/>
      <c r="OX14" s="205"/>
      <c r="OY14" s="205"/>
      <c r="OZ14" s="205"/>
      <c r="PA14" s="205"/>
      <c r="PB14" s="205"/>
      <c r="PC14" s="205"/>
      <c r="PD14" s="205"/>
      <c r="PE14" s="205"/>
      <c r="PF14" s="205"/>
      <c r="PG14" s="205"/>
      <c r="PH14" s="205"/>
      <c r="PI14" s="205"/>
      <c r="PJ14" s="205"/>
      <c r="PK14" s="205"/>
      <c r="PL14" s="205"/>
      <c r="PM14" s="205"/>
      <c r="PN14" s="205"/>
      <c r="PO14" s="205"/>
      <c r="PP14" s="205"/>
      <c r="PQ14" s="205"/>
      <c r="PR14" s="205"/>
      <c r="PS14" s="205"/>
      <c r="PT14" s="205"/>
      <c r="PU14" s="205"/>
      <c r="PV14" s="205"/>
      <c r="PW14" s="205"/>
      <c r="PX14" s="205"/>
      <c r="PY14" s="205"/>
      <c r="PZ14" s="205"/>
      <c r="QA14" s="205"/>
      <c r="QB14" s="205"/>
      <c r="QC14" s="205"/>
      <c r="QD14" s="205"/>
      <c r="QE14" s="205"/>
      <c r="QF14" s="205"/>
      <c r="QG14" s="205"/>
      <c r="QH14" s="205"/>
      <c r="QI14" s="205"/>
      <c r="QJ14" s="205"/>
      <c r="QK14" s="205"/>
      <c r="QL14" s="205"/>
      <c r="QM14" s="205"/>
      <c r="QN14" s="205"/>
      <c r="QO14" s="205"/>
      <c r="QP14" s="205"/>
      <c r="QQ14" s="205"/>
      <c r="QR14" s="205"/>
      <c r="QS14" s="205"/>
      <c r="QT14" s="205"/>
      <c r="QU14" s="205"/>
      <c r="QV14" s="205"/>
      <c r="QW14" s="205"/>
      <c r="QX14" s="205"/>
      <c r="QY14" s="205"/>
      <c r="QZ14" s="205"/>
      <c r="RA14" s="205"/>
      <c r="RB14" s="205"/>
      <c r="RC14" s="205"/>
      <c r="RD14" s="205"/>
      <c r="RE14" s="205"/>
      <c r="RF14" s="205"/>
      <c r="RG14" s="205"/>
      <c r="RH14" s="205"/>
      <c r="RI14" s="205"/>
      <c r="RJ14" s="205"/>
      <c r="RK14" s="205"/>
      <c r="RL14" s="205"/>
      <c r="RM14" s="205"/>
      <c r="RN14" s="205"/>
      <c r="RO14" s="205"/>
      <c r="RP14" s="205"/>
      <c r="RQ14" s="205"/>
      <c r="RR14" s="205"/>
      <c r="RS14" s="205"/>
      <c r="RT14" s="205"/>
      <c r="RU14" s="205"/>
      <c r="RV14" s="205"/>
      <c r="RW14" s="205"/>
      <c r="RX14" s="205"/>
      <c r="RY14" s="205"/>
      <c r="RZ14" s="205"/>
      <c r="SA14" s="205"/>
      <c r="SB14" s="205"/>
      <c r="SC14" s="205"/>
      <c r="SD14" s="205"/>
      <c r="SE14" s="205"/>
      <c r="SF14" s="205"/>
      <c r="SG14" s="205"/>
      <c r="SH14" s="205"/>
      <c r="SI14" s="205"/>
      <c r="SJ14" s="205"/>
      <c r="SK14" s="205"/>
      <c r="SL14" s="205"/>
      <c r="SM14" s="205"/>
      <c r="SN14" s="205"/>
      <c r="SO14" s="205"/>
      <c r="SP14" s="205"/>
      <c r="SQ14" s="205"/>
      <c r="SR14" s="205"/>
      <c r="SS14" s="205"/>
      <c r="ST14" s="205"/>
      <c r="SU14" s="205"/>
      <c r="SV14" s="205"/>
      <c r="SW14" s="205"/>
      <c r="SX14" s="205"/>
      <c r="SY14" s="205"/>
      <c r="SZ14" s="205"/>
      <c r="TA14" s="205"/>
      <c r="TB14" s="205"/>
      <c r="TC14" s="205"/>
      <c r="TD14" s="205"/>
      <c r="TE14" s="205"/>
      <c r="TF14" s="205"/>
      <c r="TG14" s="205"/>
      <c r="TH14" s="205"/>
      <c r="TI14" s="205"/>
      <c r="TJ14" s="205"/>
      <c r="TK14" s="205"/>
      <c r="TL14" s="205"/>
      <c r="TM14" s="205"/>
      <c r="TN14" s="205"/>
      <c r="TO14" s="205"/>
      <c r="TP14" s="205"/>
      <c r="TQ14" s="205"/>
      <c r="TR14" s="205"/>
      <c r="TS14" s="205"/>
      <c r="TT14" s="205"/>
      <c r="TU14" s="205"/>
      <c r="TV14" s="205"/>
      <c r="TW14" s="205"/>
      <c r="TX14" s="205"/>
      <c r="TY14" s="205"/>
      <c r="TZ14" s="205"/>
      <c r="UA14" s="205"/>
      <c r="UB14" s="205"/>
      <c r="UC14" s="205"/>
      <c r="UD14" s="205"/>
      <c r="UE14" s="205"/>
      <c r="UF14" s="205"/>
      <c r="UG14" s="205"/>
      <c r="UH14" s="205"/>
      <c r="UI14" s="205"/>
      <c r="UJ14" s="205"/>
      <c r="UK14" s="205"/>
      <c r="UL14" s="205"/>
      <c r="UM14" s="205"/>
      <c r="UN14" s="205"/>
      <c r="UO14" s="205"/>
      <c r="UP14" s="205"/>
      <c r="UQ14" s="205"/>
      <c r="UR14" s="205"/>
      <c r="US14" s="205"/>
      <c r="UT14" s="205"/>
      <c r="UU14" s="205"/>
      <c r="UV14" s="205"/>
      <c r="UW14" s="205"/>
      <c r="UX14" s="205"/>
      <c r="UY14" s="205"/>
      <c r="UZ14" s="205"/>
      <c r="VA14" s="205"/>
      <c r="VB14" s="205"/>
      <c r="VC14" s="205"/>
      <c r="VD14" s="205"/>
      <c r="VE14" s="205"/>
      <c r="VF14" s="205"/>
      <c r="VG14" s="205"/>
      <c r="VH14" s="205"/>
      <c r="VI14" s="205"/>
      <c r="VJ14" s="205"/>
      <c r="VK14" s="205"/>
      <c r="VL14" s="205"/>
      <c r="VM14" s="205"/>
      <c r="VN14" s="205"/>
      <c r="VO14" s="205"/>
      <c r="VP14" s="205"/>
      <c r="VQ14" s="205"/>
      <c r="VR14" s="205"/>
      <c r="VS14" s="205"/>
      <c r="VT14" s="205"/>
      <c r="VU14" s="205"/>
      <c r="VV14" s="205"/>
      <c r="VW14" s="205"/>
      <c r="VX14" s="205"/>
      <c r="VY14" s="205"/>
      <c r="VZ14" s="205"/>
      <c r="WA14" s="205"/>
      <c r="WB14" s="205"/>
      <c r="WC14" s="205"/>
      <c r="WD14" s="205"/>
      <c r="WE14" s="205"/>
      <c r="WF14" s="205"/>
      <c r="WG14" s="205"/>
      <c r="WH14" s="205"/>
      <c r="WI14" s="205"/>
      <c r="WJ14" s="205"/>
      <c r="WK14" s="205"/>
      <c r="WL14" s="205"/>
      <c r="WM14" s="205"/>
      <c r="WN14" s="205"/>
      <c r="WO14" s="205"/>
      <c r="WP14" s="205"/>
      <c r="WQ14" s="205"/>
      <c r="WR14" s="205"/>
      <c r="WS14" s="205"/>
      <c r="WT14" s="205"/>
      <c r="WU14" s="205"/>
      <c r="WV14" s="205"/>
      <c r="WW14" s="205"/>
      <c r="WX14" s="205"/>
      <c r="WY14" s="205"/>
      <c r="WZ14" s="205"/>
      <c r="XA14" s="205"/>
      <c r="XB14" s="205"/>
      <c r="XC14" s="205"/>
      <c r="XD14" s="205"/>
      <c r="XE14" s="205"/>
      <c r="XF14" s="205"/>
      <c r="XG14" s="205"/>
      <c r="XH14" s="205"/>
      <c r="XI14" s="205"/>
      <c r="XJ14" s="205"/>
      <c r="XK14" s="205"/>
      <c r="XL14" s="205"/>
      <c r="XM14" s="205"/>
      <c r="XN14" s="205"/>
      <c r="XO14" s="205"/>
      <c r="XP14" s="205"/>
      <c r="XQ14" s="205"/>
      <c r="XR14" s="205"/>
      <c r="XS14" s="205"/>
      <c r="XT14" s="205"/>
      <c r="XU14" s="205"/>
      <c r="XV14" s="205"/>
      <c r="XW14" s="205"/>
      <c r="XX14" s="205"/>
      <c r="XY14" s="205"/>
      <c r="XZ14" s="205"/>
      <c r="YA14" s="205"/>
      <c r="YB14" s="205"/>
      <c r="YC14" s="205"/>
      <c r="YD14" s="205"/>
      <c r="YE14" s="205"/>
      <c r="YF14" s="205"/>
      <c r="YG14" s="205"/>
      <c r="YH14" s="205"/>
      <c r="YI14" s="205"/>
      <c r="YJ14" s="205"/>
      <c r="YK14" s="205"/>
      <c r="YL14" s="205"/>
      <c r="YM14" s="205"/>
      <c r="YN14" s="205"/>
      <c r="YO14" s="205"/>
      <c r="YP14" s="205"/>
      <c r="YQ14" s="205"/>
      <c r="YR14" s="205"/>
      <c r="YS14" s="205"/>
      <c r="YT14" s="205"/>
      <c r="YU14" s="205"/>
      <c r="YV14" s="205"/>
      <c r="YW14" s="205"/>
      <c r="YX14" s="205"/>
      <c r="YY14" s="205"/>
      <c r="YZ14" s="205"/>
      <c r="ZA14" s="205"/>
      <c r="ZB14" s="205"/>
      <c r="ZC14" s="205"/>
      <c r="ZD14" s="205"/>
      <c r="ZE14" s="205"/>
      <c r="ZF14" s="205"/>
      <c r="ZG14" s="205"/>
      <c r="ZH14" s="205"/>
      <c r="ZI14" s="205"/>
      <c r="ZJ14" s="205"/>
      <c r="ZK14" s="205"/>
      <c r="ZL14" s="205"/>
      <c r="ZM14" s="205"/>
      <c r="ZN14" s="205"/>
      <c r="ZO14" s="205"/>
      <c r="ZP14" s="205"/>
      <c r="ZQ14" s="205"/>
      <c r="ZR14" s="205"/>
      <c r="ZS14" s="205"/>
      <c r="ZT14" s="205"/>
      <c r="ZU14" s="205"/>
      <c r="ZV14" s="205"/>
      <c r="ZW14" s="205"/>
      <c r="ZX14" s="205"/>
      <c r="ZY14" s="205"/>
      <c r="ZZ14" s="205"/>
      <c r="AAA14" s="205"/>
      <c r="AAB14" s="205"/>
      <c r="AAC14" s="205"/>
      <c r="AAD14" s="205"/>
      <c r="AAE14" s="205"/>
      <c r="AAF14" s="205"/>
      <c r="AAG14" s="205"/>
      <c r="AAH14" s="205"/>
      <c r="AAI14" s="205"/>
      <c r="AAJ14" s="205"/>
      <c r="AAK14" s="205"/>
      <c r="AAL14" s="205"/>
      <c r="AAM14" s="205"/>
      <c r="AAN14" s="205"/>
      <c r="AAO14" s="205"/>
      <c r="AAP14" s="205"/>
      <c r="AAQ14" s="205"/>
      <c r="AAR14" s="205"/>
      <c r="AAS14" s="205"/>
      <c r="AAT14" s="205"/>
      <c r="AAU14" s="205"/>
      <c r="AAV14" s="205"/>
      <c r="AAW14" s="205"/>
      <c r="AAX14" s="205"/>
      <c r="AAY14" s="205"/>
      <c r="AAZ14" s="205"/>
      <c r="ABA14" s="205"/>
      <c r="ABB14" s="205"/>
      <c r="ABC14" s="205"/>
      <c r="ABD14" s="205"/>
      <c r="ABE14" s="205"/>
      <c r="ABF14" s="205"/>
      <c r="ABG14" s="205"/>
      <c r="ABH14" s="205"/>
      <c r="ABI14" s="205"/>
      <c r="ABJ14" s="205"/>
      <c r="ABK14" s="205"/>
      <c r="ABL14" s="205"/>
      <c r="ABM14" s="205"/>
      <c r="ABN14" s="205"/>
      <c r="ABO14" s="205"/>
      <c r="ABP14" s="205"/>
      <c r="ABQ14" s="205"/>
      <c r="ABR14" s="205"/>
      <c r="ABS14" s="205"/>
      <c r="ABT14" s="205"/>
      <c r="ABU14" s="205"/>
      <c r="ABV14" s="205"/>
      <c r="ABW14" s="205"/>
      <c r="ABX14" s="205"/>
      <c r="ABY14" s="205"/>
      <c r="ABZ14" s="205"/>
      <c r="ACA14" s="205"/>
      <c r="ACB14" s="205"/>
      <c r="ACC14" s="205"/>
      <c r="ACD14" s="205"/>
      <c r="ACE14" s="205"/>
      <c r="ACF14" s="205"/>
      <c r="ACG14" s="205"/>
      <c r="ACH14" s="205"/>
      <c r="ACI14" s="205"/>
      <c r="ACJ14" s="205"/>
      <c r="ACK14" s="205"/>
      <c r="ACL14" s="205"/>
      <c r="ACM14" s="205"/>
      <c r="ACN14" s="205"/>
      <c r="ACO14" s="205"/>
      <c r="ACP14" s="205"/>
      <c r="ACQ14" s="205"/>
      <c r="ACR14" s="205"/>
      <c r="ACS14" s="205"/>
      <c r="ACT14" s="205"/>
      <c r="ACU14" s="205"/>
      <c r="ACV14" s="205"/>
      <c r="ACW14" s="205"/>
      <c r="ACX14" s="205"/>
      <c r="ACY14" s="205"/>
      <c r="ACZ14" s="205"/>
      <c r="ADA14" s="205"/>
      <c r="ADB14" s="205"/>
      <c r="ADC14" s="205"/>
      <c r="ADD14" s="205"/>
      <c r="ADE14" s="205"/>
      <c r="ADF14" s="205"/>
      <c r="ADG14" s="205"/>
      <c r="ADH14" s="205"/>
      <c r="ADI14" s="205"/>
      <c r="ADJ14" s="205"/>
      <c r="ADK14" s="205"/>
      <c r="ADL14" s="205"/>
      <c r="ADM14" s="205"/>
      <c r="ADN14" s="205"/>
      <c r="ADO14" s="205"/>
      <c r="ADP14" s="205"/>
      <c r="ADQ14" s="205"/>
      <c r="ADR14" s="205"/>
      <c r="ADS14" s="205"/>
      <c r="ADT14" s="205"/>
      <c r="ADU14" s="205"/>
      <c r="ADV14" s="205"/>
      <c r="ADW14" s="205"/>
      <c r="ADX14" s="205"/>
      <c r="ADY14" s="205"/>
      <c r="ADZ14" s="205"/>
      <c r="AEA14" s="205"/>
      <c r="AEB14" s="205"/>
      <c r="AEC14" s="205"/>
      <c r="AED14" s="205"/>
      <c r="AEE14" s="205"/>
      <c r="AEF14" s="205"/>
      <c r="AEG14" s="205"/>
      <c r="AEH14" s="205"/>
      <c r="AEI14" s="205"/>
      <c r="AEJ14" s="205"/>
      <c r="AEK14" s="205"/>
      <c r="AEL14" s="205"/>
      <c r="AEM14" s="205"/>
      <c r="AEN14" s="205"/>
      <c r="AEO14" s="205"/>
      <c r="AEP14" s="205"/>
      <c r="AEQ14" s="205"/>
      <c r="AER14" s="205"/>
      <c r="AES14" s="205"/>
      <c r="AET14" s="205"/>
      <c r="AEU14" s="205"/>
      <c r="AEV14" s="205"/>
      <c r="AEW14" s="205"/>
      <c r="AEX14" s="205"/>
      <c r="AEY14" s="205"/>
      <c r="AEZ14" s="205"/>
      <c r="AFA14" s="205"/>
      <c r="AFB14" s="205"/>
      <c r="AFC14" s="205"/>
      <c r="AFD14" s="205"/>
      <c r="AFE14" s="205"/>
      <c r="AFF14" s="205"/>
      <c r="AFG14" s="205"/>
      <c r="AFH14" s="205"/>
      <c r="AFI14" s="205"/>
      <c r="AFJ14" s="205"/>
      <c r="AFK14" s="205"/>
      <c r="AFL14" s="205"/>
      <c r="AFM14" s="205"/>
      <c r="AFN14" s="205"/>
      <c r="AFO14" s="205"/>
      <c r="AFP14" s="205"/>
      <c r="AFQ14" s="205"/>
      <c r="AFR14" s="205"/>
      <c r="AFS14" s="205"/>
      <c r="AFT14" s="205"/>
      <c r="AFU14" s="205"/>
      <c r="AFV14" s="205"/>
      <c r="AFW14" s="205"/>
      <c r="AFX14" s="205"/>
      <c r="AFY14" s="205"/>
      <c r="AFZ14" s="205"/>
      <c r="AGA14" s="205"/>
      <c r="AGB14" s="205"/>
      <c r="AGC14" s="205"/>
      <c r="AGD14" s="205"/>
      <c r="AGE14" s="205"/>
      <c r="AGF14" s="205"/>
      <c r="AGG14" s="205"/>
      <c r="AGH14" s="205"/>
      <c r="AGI14" s="205"/>
      <c r="AGJ14" s="205"/>
      <c r="AGK14" s="205"/>
      <c r="AGL14" s="205"/>
      <c r="AGM14" s="205"/>
      <c r="AGN14" s="205"/>
      <c r="AGO14" s="205"/>
      <c r="AGP14" s="205"/>
      <c r="AGQ14" s="205"/>
      <c r="AGR14" s="205"/>
      <c r="AGS14" s="205"/>
      <c r="AGT14" s="205"/>
      <c r="AGU14" s="205"/>
      <c r="AGV14" s="205"/>
      <c r="AGW14" s="205"/>
      <c r="AGX14" s="205"/>
      <c r="AGY14" s="205"/>
      <c r="AGZ14" s="205"/>
      <c r="AHA14" s="205"/>
      <c r="AHB14" s="205"/>
      <c r="AHC14" s="205"/>
      <c r="AHD14" s="205"/>
      <c r="AHE14" s="205"/>
      <c r="AHF14" s="205"/>
      <c r="AHG14" s="205"/>
      <c r="AHH14" s="205"/>
      <c r="AHI14" s="205"/>
      <c r="AHJ14" s="205"/>
      <c r="AHK14" s="205"/>
      <c r="AHL14" s="205"/>
      <c r="AHM14" s="205"/>
      <c r="AHN14" s="205"/>
      <c r="AHO14" s="205"/>
      <c r="AHP14" s="205"/>
      <c r="AHQ14" s="205"/>
      <c r="AHR14" s="205"/>
      <c r="AHS14" s="205"/>
      <c r="AHT14" s="205"/>
      <c r="AHU14" s="205"/>
      <c r="AHV14" s="205"/>
      <c r="AHW14" s="205"/>
      <c r="AHX14" s="205"/>
      <c r="AHY14" s="205"/>
      <c r="AHZ14" s="205"/>
      <c r="AIA14" s="205"/>
      <c r="AIB14" s="205"/>
      <c r="AIC14" s="205"/>
      <c r="AID14" s="205"/>
      <c r="AIE14" s="205"/>
      <c r="AIF14" s="205"/>
      <c r="AIG14" s="205"/>
      <c r="AIH14" s="205"/>
      <c r="AII14" s="205"/>
      <c r="AIJ14" s="205"/>
      <c r="AIK14" s="205"/>
      <c r="AIL14" s="205"/>
      <c r="AIM14" s="205"/>
      <c r="AIN14" s="205"/>
      <c r="AIO14" s="205"/>
      <c r="AIP14" s="205"/>
      <c r="AIQ14" s="205"/>
      <c r="AIR14" s="205"/>
      <c r="AIS14" s="205"/>
      <c r="AIT14" s="205"/>
      <c r="AIU14" s="205"/>
      <c r="AIV14" s="205"/>
      <c r="AIW14" s="205"/>
      <c r="AIX14" s="205"/>
      <c r="AIY14" s="205"/>
      <c r="AIZ14" s="205"/>
      <c r="AJA14" s="205"/>
      <c r="AJB14" s="205"/>
      <c r="AJC14" s="205"/>
      <c r="AJD14" s="205"/>
      <c r="AJE14" s="205"/>
      <c r="AJF14" s="205"/>
      <c r="AJG14" s="205"/>
      <c r="AJH14" s="205"/>
      <c r="AJI14" s="205"/>
      <c r="AJJ14" s="205"/>
      <c r="AJK14" s="205"/>
      <c r="AJL14" s="205"/>
      <c r="AJM14" s="205"/>
      <c r="AJN14" s="205"/>
      <c r="AJO14" s="205"/>
      <c r="AJP14" s="205"/>
      <c r="AJQ14" s="205"/>
      <c r="AJR14" s="205"/>
      <c r="AJS14" s="205"/>
      <c r="AJT14" s="205"/>
      <c r="AJU14" s="205"/>
      <c r="AJV14" s="205"/>
      <c r="AJW14" s="205"/>
      <c r="AJX14" s="205"/>
      <c r="AJY14" s="205"/>
      <c r="AJZ14" s="205"/>
      <c r="AKA14" s="205"/>
      <c r="AKB14" s="205"/>
      <c r="AKC14" s="205"/>
      <c r="AKD14" s="205"/>
      <c r="AKE14" s="205"/>
      <c r="AKF14" s="205"/>
      <c r="AKG14" s="205"/>
      <c r="AKH14" s="205"/>
      <c r="AKI14" s="205"/>
      <c r="AKJ14" s="205"/>
      <c r="AKK14" s="205"/>
      <c r="AKL14" s="205"/>
      <c r="AKM14" s="205"/>
      <c r="AKN14" s="205"/>
      <c r="AKO14" s="205"/>
      <c r="AKP14" s="205"/>
      <c r="AKQ14" s="205"/>
      <c r="AKR14" s="205"/>
      <c r="AKS14" s="205"/>
      <c r="AKT14" s="205"/>
      <c r="AKU14" s="205"/>
      <c r="AKV14" s="205"/>
      <c r="AKW14" s="205"/>
      <c r="AKX14" s="205"/>
      <c r="AKY14" s="205"/>
      <c r="AKZ14" s="205"/>
      <c r="ALA14" s="205"/>
      <c r="ALB14" s="205"/>
      <c r="ALC14" s="205"/>
      <c r="ALD14" s="205"/>
      <c r="ALE14" s="205"/>
      <c r="ALF14" s="205"/>
      <c r="ALG14" s="205"/>
      <c r="ALH14" s="205"/>
      <c r="ALI14" s="205"/>
      <c r="ALJ14" s="205"/>
      <c r="ALK14" s="205"/>
      <c r="ALL14" s="205"/>
      <c r="ALM14" s="205"/>
      <c r="ALN14" s="205"/>
      <c r="ALO14" s="205"/>
      <c r="ALP14" s="205"/>
      <c r="ALQ14" s="205"/>
      <c r="ALR14" s="205"/>
      <c r="ALS14" s="205"/>
      <c r="ALT14" s="205"/>
      <c r="ALU14" s="205"/>
      <c r="ALV14" s="205"/>
      <c r="ALW14" s="205"/>
      <c r="ALX14" s="205"/>
      <c r="ALY14" s="205"/>
      <c r="ALZ14" s="205"/>
      <c r="AMA14" s="205"/>
      <c r="AMB14" s="205"/>
      <c r="AMC14" s="205"/>
      <c r="AMD14" s="205"/>
      <c r="AME14" s="205"/>
      <c r="AMF14" s="205"/>
      <c r="AMG14" s="205"/>
      <c r="AMH14" s="205"/>
      <c r="AMI14" s="205"/>
      <c r="AMJ14" s="205"/>
      <c r="AMK14" s="205"/>
      <c r="AML14" s="205"/>
      <c r="AMM14" s="205"/>
      <c r="AMN14" s="205"/>
      <c r="AMO14" s="205"/>
      <c r="AMP14" s="205"/>
      <c r="AMQ14" s="205"/>
      <c r="AMR14" s="205"/>
      <c r="AMS14" s="205"/>
      <c r="AMT14" s="205"/>
      <c r="AMU14" s="205"/>
      <c r="AMV14" s="205"/>
      <c r="AMW14" s="205"/>
      <c r="AMX14" s="205"/>
      <c r="AMY14" s="205"/>
      <c r="AMZ14" s="205"/>
      <c r="ANA14" s="205"/>
      <c r="ANB14" s="205"/>
      <c r="ANC14" s="205"/>
      <c r="AND14" s="205"/>
      <c r="ANE14" s="205"/>
      <c r="ANF14" s="205"/>
      <c r="ANG14" s="205"/>
      <c r="ANH14" s="205"/>
      <c r="ANI14" s="205"/>
      <c r="ANJ14" s="205"/>
      <c r="ANK14" s="205"/>
      <c r="ANL14" s="205"/>
      <c r="ANM14" s="205"/>
      <c r="ANN14" s="205"/>
      <c r="ANO14" s="205"/>
      <c r="ANP14" s="205"/>
      <c r="ANQ14" s="205"/>
      <c r="ANR14" s="205"/>
      <c r="ANS14" s="205"/>
      <c r="ANT14" s="205"/>
      <c r="ANU14" s="205"/>
      <c r="ANV14" s="205"/>
      <c r="ANW14" s="205"/>
      <c r="ANX14" s="205"/>
      <c r="ANY14" s="205"/>
      <c r="ANZ14" s="205"/>
      <c r="AOA14" s="205"/>
      <c r="AOB14" s="205"/>
      <c r="AOC14" s="205"/>
      <c r="AOD14" s="205"/>
      <c r="AOE14" s="205"/>
      <c r="AOF14" s="205"/>
      <c r="AOG14" s="205"/>
      <c r="AOH14" s="205"/>
      <c r="AOI14" s="205"/>
      <c r="AOJ14" s="205"/>
      <c r="AOK14" s="205"/>
      <c r="AOL14" s="205"/>
      <c r="AOM14" s="205"/>
      <c r="AON14" s="205"/>
      <c r="AOO14" s="205"/>
      <c r="AOP14" s="205"/>
      <c r="AOQ14" s="205"/>
      <c r="AOR14" s="205"/>
      <c r="AOS14" s="205"/>
      <c r="AOT14" s="205"/>
      <c r="AOU14" s="205"/>
      <c r="AOV14" s="205"/>
      <c r="AOW14" s="205"/>
      <c r="AOX14" s="205"/>
      <c r="AOY14" s="205"/>
      <c r="AOZ14" s="205"/>
      <c r="APA14" s="205"/>
      <c r="APB14" s="205"/>
      <c r="APC14" s="205"/>
      <c r="APD14" s="205"/>
      <c r="APE14" s="205"/>
      <c r="APF14" s="205"/>
      <c r="APG14" s="205"/>
      <c r="APH14" s="205"/>
      <c r="API14" s="205"/>
      <c r="APJ14" s="205"/>
      <c r="APK14" s="205"/>
      <c r="APL14" s="205"/>
      <c r="APM14" s="205"/>
      <c r="APN14" s="205"/>
      <c r="APO14" s="205"/>
      <c r="APP14" s="205"/>
      <c r="APQ14" s="205"/>
      <c r="APR14" s="205"/>
      <c r="APS14" s="205"/>
      <c r="APT14" s="205"/>
      <c r="APU14" s="205"/>
      <c r="APV14" s="205"/>
      <c r="APW14" s="205"/>
      <c r="APX14" s="205"/>
      <c r="APY14" s="205"/>
      <c r="APZ14" s="205"/>
      <c r="AQA14" s="205"/>
      <c r="AQB14" s="205"/>
      <c r="AQC14" s="205"/>
      <c r="AQD14" s="205"/>
      <c r="AQE14" s="205"/>
      <c r="AQF14" s="205"/>
      <c r="AQG14" s="205"/>
      <c r="AQH14" s="205"/>
      <c r="AQI14" s="205"/>
      <c r="AQJ14" s="205"/>
      <c r="AQK14" s="205"/>
      <c r="AQL14" s="205"/>
      <c r="AQM14" s="205"/>
      <c r="AQN14" s="205"/>
      <c r="AQO14" s="205"/>
      <c r="AQP14" s="205"/>
      <c r="AQQ14" s="205"/>
      <c r="AQR14" s="205"/>
      <c r="AQS14" s="205"/>
      <c r="AQT14" s="205"/>
      <c r="AQU14" s="205"/>
      <c r="AQV14" s="205"/>
      <c r="AQW14" s="205"/>
      <c r="AQX14" s="205"/>
      <c r="AQY14" s="205"/>
      <c r="AQZ14" s="205"/>
      <c r="ARA14" s="205"/>
      <c r="ARB14" s="205"/>
      <c r="ARC14" s="205"/>
      <c r="ARD14" s="205"/>
      <c r="ARE14" s="205"/>
      <c r="ARF14" s="205"/>
      <c r="ARG14" s="205"/>
      <c r="ARH14" s="205"/>
      <c r="ARI14" s="205"/>
      <c r="ARJ14" s="205"/>
      <c r="ARK14" s="205"/>
      <c r="ARL14" s="205"/>
      <c r="ARM14" s="205"/>
      <c r="ARN14" s="205"/>
      <c r="ARO14" s="205"/>
      <c r="ARP14" s="205"/>
      <c r="ARQ14" s="205"/>
      <c r="ARR14" s="205"/>
      <c r="ARS14" s="205"/>
      <c r="ART14" s="205"/>
      <c r="ARU14" s="205"/>
      <c r="ARV14" s="205"/>
      <c r="ARW14" s="205"/>
      <c r="ARX14" s="205"/>
      <c r="ARY14" s="205"/>
      <c r="ARZ14" s="205"/>
      <c r="ASA14" s="205"/>
      <c r="ASB14" s="205"/>
      <c r="ASC14" s="205"/>
      <c r="ASD14" s="205"/>
      <c r="ASE14" s="205"/>
      <c r="ASF14" s="205"/>
      <c r="ASG14" s="205"/>
      <c r="ASH14" s="205"/>
      <c r="ASI14" s="205"/>
      <c r="ASJ14" s="205"/>
      <c r="ASK14" s="205"/>
      <c r="ASL14" s="205"/>
      <c r="ASM14" s="205"/>
      <c r="ASN14" s="205"/>
      <c r="ASO14" s="205"/>
      <c r="ASP14" s="205"/>
      <c r="ASQ14" s="205"/>
      <c r="ASR14" s="205"/>
      <c r="ASS14" s="205"/>
      <c r="AST14" s="205"/>
      <c r="ASU14" s="205"/>
      <c r="ASV14" s="205"/>
      <c r="ASW14" s="205"/>
      <c r="ASX14" s="205"/>
      <c r="ASY14" s="205"/>
      <c r="ASZ14" s="205"/>
      <c r="ATA14" s="205"/>
      <c r="ATB14" s="205"/>
      <c r="ATC14" s="205"/>
      <c r="ATD14" s="205"/>
      <c r="ATE14" s="205"/>
      <c r="ATF14" s="205"/>
      <c r="ATG14" s="205"/>
      <c r="ATH14" s="205"/>
      <c r="ATI14" s="205"/>
      <c r="ATJ14" s="205"/>
      <c r="ATK14" s="205"/>
      <c r="ATL14" s="205"/>
      <c r="ATM14" s="205"/>
      <c r="ATN14" s="205"/>
      <c r="ATO14" s="205"/>
      <c r="ATP14" s="205"/>
      <c r="ATQ14" s="205"/>
      <c r="ATR14" s="205"/>
      <c r="ATS14" s="205"/>
      <c r="ATT14" s="205"/>
      <c r="ATU14" s="205"/>
      <c r="ATV14" s="205"/>
      <c r="ATW14" s="205"/>
      <c r="ATX14" s="205"/>
      <c r="ATY14" s="205"/>
      <c r="ATZ14" s="205"/>
      <c r="AUA14" s="205"/>
      <c r="AUB14" s="205"/>
      <c r="AUC14" s="205"/>
      <c r="AUD14" s="205"/>
      <c r="AUE14" s="205"/>
      <c r="AUF14" s="205"/>
      <c r="AUG14" s="205"/>
      <c r="AUH14" s="205"/>
      <c r="AUI14" s="205"/>
      <c r="AUJ14" s="205"/>
      <c r="AUK14" s="205"/>
      <c r="AUL14" s="205"/>
      <c r="AUM14" s="205"/>
      <c r="AUN14" s="205"/>
      <c r="AUO14" s="205"/>
      <c r="AUP14" s="205"/>
      <c r="AUQ14" s="205"/>
      <c r="AUR14" s="205"/>
      <c r="AUS14" s="205"/>
      <c r="AUT14" s="205"/>
      <c r="AUU14" s="205"/>
      <c r="AUV14" s="205"/>
      <c r="AUW14" s="205"/>
      <c r="AUX14" s="205"/>
      <c r="AUY14" s="205"/>
      <c r="AUZ14" s="205"/>
      <c r="AVA14" s="205"/>
      <c r="AVB14" s="205"/>
      <c r="AVC14" s="205"/>
      <c r="AVD14" s="205"/>
      <c r="AVE14" s="205"/>
      <c r="AVF14" s="205"/>
      <c r="AVG14" s="205"/>
      <c r="AVH14" s="205"/>
      <c r="AVI14" s="205"/>
      <c r="AVJ14" s="205"/>
      <c r="AVK14" s="205"/>
      <c r="AVL14" s="205"/>
      <c r="AVM14" s="205"/>
      <c r="AVN14" s="205"/>
      <c r="AVO14" s="205"/>
      <c r="AVP14" s="205"/>
      <c r="AVQ14" s="205"/>
      <c r="AVR14" s="205"/>
      <c r="AVS14" s="205"/>
      <c r="AVT14" s="205"/>
      <c r="AVU14" s="205"/>
      <c r="AVV14" s="205"/>
      <c r="AVW14" s="205"/>
      <c r="AVX14" s="205"/>
      <c r="AVY14" s="205"/>
      <c r="AVZ14" s="205"/>
      <c r="AWA14" s="205"/>
      <c r="AWB14" s="205"/>
      <c r="AWC14" s="205"/>
      <c r="AWD14" s="205"/>
      <c r="AWE14" s="205"/>
      <c r="AWF14" s="205"/>
      <c r="AWG14" s="205"/>
      <c r="AWH14" s="205"/>
      <c r="AWI14" s="205"/>
      <c r="AWJ14" s="205"/>
      <c r="AWK14" s="205"/>
      <c r="AWL14" s="205"/>
      <c r="AWM14" s="205"/>
      <c r="AWN14" s="205"/>
      <c r="AWO14" s="205"/>
      <c r="AWP14" s="205"/>
      <c r="AWQ14" s="205"/>
      <c r="AWR14" s="205"/>
      <c r="AWS14" s="205"/>
      <c r="AWT14" s="205"/>
      <c r="AWU14" s="205"/>
      <c r="AWV14" s="205"/>
      <c r="AWW14" s="205"/>
      <c r="AWX14" s="205"/>
      <c r="AWY14" s="205"/>
      <c r="AWZ14" s="205"/>
      <c r="AXA14" s="205"/>
      <c r="AXB14" s="205"/>
      <c r="AXC14" s="205"/>
      <c r="AXD14" s="205"/>
      <c r="AXE14" s="205"/>
      <c r="AXF14" s="205"/>
      <c r="AXG14" s="205"/>
      <c r="AXH14" s="205"/>
      <c r="AXI14" s="205"/>
      <c r="AXJ14" s="205"/>
      <c r="AXK14" s="205"/>
      <c r="AXL14" s="205"/>
      <c r="AXM14" s="205"/>
      <c r="AXN14" s="205"/>
      <c r="AXO14" s="205"/>
      <c r="AXP14" s="205"/>
      <c r="AXQ14" s="205"/>
      <c r="AXR14" s="205"/>
      <c r="AXS14" s="205"/>
      <c r="AXT14" s="205"/>
      <c r="AXU14" s="205"/>
      <c r="AXV14" s="205"/>
      <c r="AXW14" s="205"/>
      <c r="AXX14" s="205"/>
      <c r="AXY14" s="205"/>
      <c r="AXZ14" s="205"/>
      <c r="AYA14" s="205"/>
      <c r="AYB14" s="205"/>
      <c r="AYC14" s="205"/>
      <c r="AYD14" s="205"/>
      <c r="AYE14" s="205"/>
      <c r="AYF14" s="205"/>
      <c r="AYG14" s="205"/>
      <c r="AYH14" s="205"/>
      <c r="AYI14" s="205"/>
      <c r="AYJ14" s="205"/>
      <c r="AYK14" s="205"/>
      <c r="AYL14" s="205"/>
      <c r="AYM14" s="205"/>
      <c r="AYN14" s="205"/>
      <c r="AYO14" s="205"/>
      <c r="AYP14" s="205"/>
      <c r="AYQ14" s="205"/>
      <c r="AYR14" s="205"/>
      <c r="AYS14" s="205"/>
      <c r="AYT14" s="205"/>
      <c r="AYU14" s="205"/>
      <c r="AYV14" s="205"/>
      <c r="AYW14" s="205"/>
      <c r="AYX14" s="205"/>
      <c r="AYY14" s="205"/>
      <c r="AYZ14" s="205"/>
      <c r="AZA14" s="205"/>
      <c r="AZB14" s="205"/>
      <c r="AZC14" s="205"/>
      <c r="AZD14" s="205"/>
      <c r="AZE14" s="205"/>
      <c r="AZF14" s="205"/>
      <c r="AZG14" s="205"/>
      <c r="AZH14" s="205"/>
      <c r="AZI14" s="205"/>
      <c r="AZJ14" s="205"/>
      <c r="AZK14" s="205"/>
      <c r="AZL14" s="205"/>
      <c r="AZM14" s="205"/>
      <c r="AZN14" s="205"/>
      <c r="AZO14" s="205"/>
      <c r="AZP14" s="205"/>
      <c r="AZQ14" s="205"/>
      <c r="AZR14" s="205"/>
      <c r="AZS14" s="205"/>
      <c r="AZT14" s="205"/>
      <c r="AZU14" s="205"/>
      <c r="AZV14" s="205"/>
      <c r="AZW14" s="205"/>
      <c r="AZX14" s="205"/>
      <c r="AZY14" s="205"/>
      <c r="AZZ14" s="205"/>
      <c r="BAA14" s="205"/>
      <c r="BAB14" s="205"/>
      <c r="BAC14" s="205"/>
      <c r="BAD14" s="205"/>
      <c r="BAE14" s="205"/>
      <c r="BAF14" s="205"/>
      <c r="BAG14" s="205"/>
      <c r="BAH14" s="205"/>
      <c r="BAI14" s="205"/>
      <c r="BAJ14" s="205"/>
      <c r="BAK14" s="205"/>
      <c r="BAL14" s="205"/>
      <c r="BAM14" s="205"/>
      <c r="BAN14" s="205"/>
      <c r="BAO14" s="205"/>
      <c r="BAP14" s="205"/>
      <c r="BAQ14" s="205"/>
      <c r="BAR14" s="205"/>
      <c r="BAS14" s="205"/>
      <c r="BAT14" s="205"/>
      <c r="BAU14" s="205"/>
      <c r="BAV14" s="205"/>
      <c r="BAW14" s="205"/>
      <c r="BAX14" s="205"/>
      <c r="BAY14" s="205"/>
      <c r="BAZ14" s="205"/>
      <c r="BBA14" s="205"/>
      <c r="BBB14" s="205"/>
      <c r="BBC14" s="205"/>
      <c r="BBD14" s="205"/>
      <c r="BBE14" s="205"/>
      <c r="BBF14" s="205"/>
      <c r="BBG14" s="205"/>
      <c r="BBH14" s="205"/>
      <c r="BBI14" s="205"/>
      <c r="BBJ14" s="205"/>
      <c r="BBK14" s="205"/>
      <c r="BBL14" s="205"/>
      <c r="BBM14" s="205"/>
      <c r="BBN14" s="205"/>
      <c r="BBO14" s="205"/>
      <c r="BBP14" s="205"/>
      <c r="BBQ14" s="205"/>
      <c r="BBR14" s="205"/>
      <c r="BBS14" s="205"/>
      <c r="BBT14" s="205"/>
      <c r="BBU14" s="205"/>
      <c r="BBV14" s="205"/>
      <c r="BBW14" s="205"/>
      <c r="BBX14" s="205"/>
      <c r="BBY14" s="205"/>
      <c r="BBZ14" s="205"/>
      <c r="BCA14" s="205"/>
      <c r="BCB14" s="205"/>
      <c r="BCC14" s="205"/>
      <c r="BCD14" s="205"/>
      <c r="BCE14" s="205"/>
      <c r="BCF14" s="205"/>
      <c r="BCG14" s="205"/>
      <c r="BCH14" s="205"/>
      <c r="BCI14" s="205"/>
      <c r="BCJ14" s="205"/>
      <c r="BCK14" s="205"/>
      <c r="BCL14" s="205"/>
      <c r="BCM14" s="205"/>
      <c r="BCN14" s="205"/>
      <c r="BCO14" s="205"/>
      <c r="BCP14" s="205"/>
      <c r="BCQ14" s="205"/>
      <c r="BCR14" s="205"/>
      <c r="BCS14" s="205"/>
      <c r="BCT14" s="205"/>
      <c r="BCU14" s="205"/>
      <c r="BCV14" s="205"/>
      <c r="BCW14" s="205"/>
      <c r="BCX14" s="205"/>
      <c r="BCY14" s="205"/>
      <c r="BCZ14" s="205"/>
      <c r="BDA14" s="205"/>
      <c r="BDB14" s="205"/>
      <c r="BDC14" s="205"/>
      <c r="BDD14" s="205"/>
      <c r="BDE14" s="205"/>
      <c r="BDF14" s="205"/>
      <c r="BDG14" s="205"/>
      <c r="BDH14" s="205"/>
      <c r="BDI14" s="205"/>
      <c r="BDJ14" s="205"/>
      <c r="BDK14" s="205"/>
      <c r="BDL14" s="205"/>
      <c r="BDM14" s="205"/>
      <c r="BDN14" s="205"/>
      <c r="BDO14" s="205"/>
      <c r="BDP14" s="205"/>
      <c r="BDQ14" s="205"/>
      <c r="BDR14" s="205"/>
      <c r="BDS14" s="205"/>
      <c r="BDT14" s="205"/>
      <c r="BDU14" s="205"/>
    </row>
    <row r="15" spans="1:1477" s="73" customFormat="1">
      <c r="B15" s="73" t="s">
        <v>129</v>
      </c>
      <c r="C15" s="73" t="s">
        <v>332</v>
      </c>
      <c r="D15" s="73" t="s">
        <v>480</v>
      </c>
      <c r="E15" s="72">
        <v>41880</v>
      </c>
      <c r="F15" s="73" t="s">
        <v>473</v>
      </c>
      <c r="G15" s="73" t="s">
        <v>478</v>
      </c>
      <c r="H15" s="210">
        <v>1</v>
      </c>
      <c r="I15" s="73">
        <v>0</v>
      </c>
      <c r="J15" s="73">
        <v>150</v>
      </c>
      <c r="K15" s="73">
        <v>176</v>
      </c>
      <c r="L15" s="73">
        <v>175</v>
      </c>
      <c r="M15" s="206">
        <f t="shared" si="6"/>
        <v>0.99333333333333329</v>
      </c>
      <c r="N15" s="73">
        <f t="shared" si="7"/>
        <v>1</v>
      </c>
      <c r="O15" s="73">
        <v>1</v>
      </c>
      <c r="P15" s="73">
        <v>0</v>
      </c>
      <c r="Q15" s="73">
        <v>0</v>
      </c>
      <c r="R15" s="73">
        <v>26</v>
      </c>
      <c r="S15" s="73">
        <v>0</v>
      </c>
      <c r="T15" s="212">
        <v>3021172</v>
      </c>
      <c r="U15" s="212">
        <v>50000</v>
      </c>
      <c r="V15" s="212">
        <v>2971172</v>
      </c>
      <c r="W15" s="212">
        <v>3021172</v>
      </c>
      <c r="X15" s="212">
        <v>3068023</v>
      </c>
      <c r="Y15" s="212">
        <v>0</v>
      </c>
      <c r="Z15" s="212">
        <v>0</v>
      </c>
      <c r="AA15" s="212">
        <v>0</v>
      </c>
      <c r="AB15" s="212">
        <v>3068023</v>
      </c>
      <c r="AC15" s="212">
        <v>2921086</v>
      </c>
      <c r="AD15" s="206">
        <f t="shared" si="8"/>
        <v>0.98314267905055652</v>
      </c>
      <c r="AE15" s="73">
        <f t="shared" si="9"/>
        <v>1</v>
      </c>
      <c r="AF15" s="212">
        <v>-146936</v>
      </c>
      <c r="AG15" s="212">
        <v>0</v>
      </c>
      <c r="AH15" s="73">
        <v>17</v>
      </c>
      <c r="AI15" s="73">
        <v>9</v>
      </c>
      <c r="AJ15" s="73">
        <v>0</v>
      </c>
      <c r="AK15" s="73">
        <v>0</v>
      </c>
      <c r="AL15" s="85">
        <v>0</v>
      </c>
      <c r="AM15" s="85">
        <v>0</v>
      </c>
      <c r="AN15" s="73">
        <v>0</v>
      </c>
      <c r="AO15" s="73">
        <v>0</v>
      </c>
      <c r="AP15" s="85">
        <v>0</v>
      </c>
      <c r="AQ15" s="85">
        <v>0</v>
      </c>
      <c r="AR15" s="73">
        <v>0</v>
      </c>
      <c r="AS15" s="73">
        <v>0</v>
      </c>
      <c r="AT15" s="85">
        <v>0</v>
      </c>
      <c r="AU15" s="85">
        <v>0</v>
      </c>
      <c r="AV15" s="73">
        <v>0</v>
      </c>
      <c r="AW15" s="73">
        <v>0</v>
      </c>
      <c r="AX15" s="85">
        <v>0</v>
      </c>
      <c r="AY15" s="85">
        <v>0</v>
      </c>
      <c r="AZ15" s="73">
        <v>0</v>
      </c>
      <c r="BA15" s="73">
        <v>0</v>
      </c>
      <c r="BB15" s="85">
        <v>0</v>
      </c>
      <c r="BC15" s="85">
        <v>0</v>
      </c>
      <c r="BD15" s="73">
        <v>0</v>
      </c>
      <c r="BE15" s="73">
        <v>0</v>
      </c>
      <c r="BF15" s="85">
        <v>0</v>
      </c>
      <c r="BG15" s="85">
        <v>0</v>
      </c>
      <c r="BH15" s="73">
        <v>0</v>
      </c>
      <c r="BI15" s="73">
        <v>0</v>
      </c>
      <c r="BJ15" s="85">
        <v>0</v>
      </c>
      <c r="BK15" s="85">
        <v>0</v>
      </c>
      <c r="BL15" s="73">
        <v>0</v>
      </c>
      <c r="BM15" s="73">
        <v>0</v>
      </c>
      <c r="BN15" s="85">
        <v>0</v>
      </c>
      <c r="BO15" s="85">
        <v>0</v>
      </c>
      <c r="BP15" s="73">
        <v>0</v>
      </c>
      <c r="BQ15" s="73">
        <v>0</v>
      </c>
      <c r="BR15" s="85">
        <v>0</v>
      </c>
      <c r="BS15" s="85">
        <v>0</v>
      </c>
      <c r="BT15" s="73">
        <v>0</v>
      </c>
      <c r="BU15" s="73">
        <v>0</v>
      </c>
      <c r="BV15" s="85">
        <v>0</v>
      </c>
      <c r="BW15" s="85">
        <v>0</v>
      </c>
      <c r="BX15" s="73">
        <v>0</v>
      </c>
      <c r="BY15" s="238">
        <v>0</v>
      </c>
      <c r="BZ15" s="85">
        <v>0</v>
      </c>
      <c r="CA15" s="85">
        <v>0</v>
      </c>
      <c r="CB15" s="73">
        <v>0</v>
      </c>
      <c r="CC15" s="73">
        <v>0</v>
      </c>
      <c r="CD15" s="85">
        <v>0</v>
      </c>
      <c r="CE15" s="85">
        <v>0</v>
      </c>
      <c r="CF15" s="73">
        <v>0</v>
      </c>
      <c r="CG15" s="73">
        <v>0</v>
      </c>
      <c r="CH15" s="85">
        <v>0</v>
      </c>
      <c r="CI15" s="85">
        <v>0</v>
      </c>
      <c r="CJ15" s="73">
        <v>0</v>
      </c>
      <c r="CK15" s="73">
        <v>0</v>
      </c>
      <c r="CL15" s="85">
        <v>0</v>
      </c>
      <c r="CM15" s="85">
        <v>0</v>
      </c>
      <c r="CN15" s="73" t="s">
        <v>333</v>
      </c>
      <c r="CO15" s="73" t="s">
        <v>334</v>
      </c>
      <c r="CP15" s="73" t="s">
        <v>321</v>
      </c>
      <c r="CQ15" s="73" t="s">
        <v>321</v>
      </c>
      <c r="CR15" s="73" t="s">
        <v>321</v>
      </c>
      <c r="CS15" s="73" t="s">
        <v>321</v>
      </c>
      <c r="CT15" s="72">
        <v>42241</v>
      </c>
      <c r="CU15" s="73" t="s">
        <v>473</v>
      </c>
      <c r="CV15" s="73" t="s">
        <v>474</v>
      </c>
      <c r="CW15" s="72" t="s">
        <v>168</v>
      </c>
      <c r="CX15" s="72">
        <v>42167</v>
      </c>
      <c r="CY15" s="73" t="s">
        <v>475</v>
      </c>
      <c r="CZ15" s="73" t="s">
        <v>478</v>
      </c>
      <c r="DA15" s="73" t="s">
        <v>170</v>
      </c>
      <c r="DB15" s="73">
        <v>3419370.6</v>
      </c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  <c r="IY15" s="205"/>
      <c r="IZ15" s="205"/>
      <c r="JA15" s="205"/>
      <c r="JB15" s="205"/>
      <c r="JC15" s="205"/>
      <c r="JD15" s="205"/>
      <c r="JE15" s="205"/>
      <c r="JF15" s="205"/>
      <c r="JG15" s="205"/>
      <c r="JH15" s="205"/>
      <c r="JI15" s="205"/>
      <c r="JJ15" s="205"/>
      <c r="JK15" s="205"/>
      <c r="JL15" s="205"/>
      <c r="JM15" s="205"/>
      <c r="JN15" s="205"/>
      <c r="JO15" s="205"/>
      <c r="JP15" s="205"/>
      <c r="JQ15" s="205"/>
      <c r="JR15" s="205"/>
      <c r="JS15" s="205"/>
      <c r="JT15" s="205"/>
      <c r="JU15" s="205"/>
      <c r="JV15" s="205"/>
      <c r="JW15" s="205"/>
      <c r="JX15" s="205"/>
      <c r="JY15" s="205"/>
      <c r="JZ15" s="205"/>
      <c r="KA15" s="205"/>
      <c r="KB15" s="205"/>
      <c r="KC15" s="205"/>
      <c r="KD15" s="205"/>
      <c r="KE15" s="205"/>
      <c r="KF15" s="205"/>
      <c r="KG15" s="205"/>
      <c r="KH15" s="205"/>
      <c r="KI15" s="205"/>
      <c r="KJ15" s="205"/>
      <c r="KK15" s="205"/>
      <c r="KL15" s="205"/>
      <c r="KM15" s="205"/>
      <c r="KN15" s="205"/>
      <c r="KO15" s="205"/>
      <c r="KP15" s="205"/>
      <c r="KQ15" s="205"/>
      <c r="KR15" s="205"/>
      <c r="KS15" s="205"/>
      <c r="KT15" s="205"/>
      <c r="KU15" s="205"/>
      <c r="KV15" s="205"/>
      <c r="KW15" s="205"/>
      <c r="KX15" s="205"/>
      <c r="KY15" s="205"/>
      <c r="KZ15" s="205"/>
      <c r="LA15" s="205"/>
      <c r="LB15" s="205"/>
      <c r="LC15" s="205"/>
      <c r="LD15" s="205"/>
      <c r="LE15" s="205"/>
      <c r="LF15" s="205"/>
      <c r="LG15" s="205"/>
      <c r="LH15" s="205"/>
      <c r="LI15" s="205"/>
      <c r="LJ15" s="205"/>
      <c r="LK15" s="205"/>
      <c r="LL15" s="205"/>
      <c r="LM15" s="205"/>
      <c r="LN15" s="205"/>
      <c r="LO15" s="205"/>
      <c r="LP15" s="205"/>
      <c r="LQ15" s="205"/>
      <c r="LR15" s="205"/>
      <c r="LS15" s="205"/>
      <c r="LT15" s="205"/>
      <c r="LU15" s="205"/>
      <c r="LV15" s="205"/>
      <c r="LW15" s="205"/>
      <c r="LX15" s="205"/>
      <c r="LY15" s="205"/>
      <c r="LZ15" s="205"/>
      <c r="MA15" s="205"/>
      <c r="MB15" s="205"/>
      <c r="MC15" s="205"/>
      <c r="MD15" s="205"/>
      <c r="ME15" s="205"/>
      <c r="MF15" s="205"/>
      <c r="MG15" s="205"/>
      <c r="MH15" s="205"/>
      <c r="MI15" s="205"/>
      <c r="MJ15" s="205"/>
      <c r="MK15" s="205"/>
      <c r="ML15" s="205"/>
      <c r="MM15" s="205"/>
      <c r="MN15" s="205"/>
      <c r="MO15" s="205"/>
      <c r="MP15" s="205"/>
      <c r="MQ15" s="205"/>
      <c r="MR15" s="205"/>
      <c r="MS15" s="205"/>
      <c r="MT15" s="205"/>
      <c r="MU15" s="205"/>
      <c r="MV15" s="205"/>
      <c r="MW15" s="205"/>
      <c r="MX15" s="205"/>
      <c r="MY15" s="205"/>
      <c r="MZ15" s="205"/>
      <c r="NA15" s="205"/>
      <c r="NB15" s="205"/>
      <c r="NC15" s="205"/>
      <c r="ND15" s="205"/>
      <c r="NE15" s="205"/>
      <c r="NF15" s="205"/>
      <c r="NG15" s="205"/>
      <c r="NH15" s="205"/>
      <c r="NI15" s="205"/>
      <c r="NJ15" s="205"/>
      <c r="NK15" s="205"/>
      <c r="NL15" s="205"/>
      <c r="NM15" s="205"/>
      <c r="NN15" s="205"/>
      <c r="NO15" s="205"/>
      <c r="NP15" s="205"/>
      <c r="NQ15" s="205"/>
      <c r="NR15" s="205"/>
      <c r="NS15" s="205"/>
      <c r="NT15" s="205"/>
      <c r="NU15" s="205"/>
      <c r="NV15" s="205"/>
      <c r="NW15" s="205"/>
      <c r="NX15" s="205"/>
      <c r="NY15" s="205"/>
      <c r="NZ15" s="205"/>
      <c r="OA15" s="205"/>
      <c r="OB15" s="205"/>
      <c r="OC15" s="205"/>
      <c r="OD15" s="205"/>
      <c r="OE15" s="205"/>
      <c r="OF15" s="205"/>
      <c r="OG15" s="205"/>
      <c r="OH15" s="205"/>
      <c r="OI15" s="205"/>
      <c r="OJ15" s="205"/>
      <c r="OK15" s="205"/>
      <c r="OL15" s="205"/>
      <c r="OM15" s="205"/>
      <c r="ON15" s="205"/>
      <c r="OO15" s="205"/>
      <c r="OP15" s="205"/>
      <c r="OQ15" s="205"/>
      <c r="OR15" s="205"/>
      <c r="OS15" s="205"/>
      <c r="OT15" s="205"/>
      <c r="OU15" s="205"/>
      <c r="OV15" s="205"/>
      <c r="OW15" s="205"/>
      <c r="OX15" s="205"/>
      <c r="OY15" s="205"/>
      <c r="OZ15" s="205"/>
      <c r="PA15" s="205"/>
      <c r="PB15" s="205"/>
      <c r="PC15" s="205"/>
      <c r="PD15" s="205"/>
      <c r="PE15" s="205"/>
      <c r="PF15" s="205"/>
      <c r="PG15" s="205"/>
      <c r="PH15" s="205"/>
      <c r="PI15" s="205"/>
      <c r="PJ15" s="205"/>
      <c r="PK15" s="205"/>
      <c r="PL15" s="205"/>
      <c r="PM15" s="205"/>
      <c r="PN15" s="205"/>
      <c r="PO15" s="205"/>
      <c r="PP15" s="205"/>
      <c r="PQ15" s="205"/>
      <c r="PR15" s="205"/>
      <c r="PS15" s="205"/>
      <c r="PT15" s="205"/>
      <c r="PU15" s="205"/>
      <c r="PV15" s="205"/>
      <c r="PW15" s="205"/>
      <c r="PX15" s="205"/>
      <c r="PY15" s="205"/>
      <c r="PZ15" s="205"/>
      <c r="QA15" s="205"/>
      <c r="QB15" s="205"/>
      <c r="QC15" s="205"/>
      <c r="QD15" s="205"/>
      <c r="QE15" s="205"/>
      <c r="QF15" s="205"/>
      <c r="QG15" s="205"/>
      <c r="QH15" s="205"/>
      <c r="QI15" s="205"/>
      <c r="QJ15" s="205"/>
      <c r="QK15" s="205"/>
      <c r="QL15" s="205"/>
      <c r="QM15" s="205"/>
      <c r="QN15" s="205"/>
      <c r="QO15" s="205"/>
      <c r="QP15" s="205"/>
      <c r="QQ15" s="205"/>
      <c r="QR15" s="205"/>
      <c r="QS15" s="205"/>
      <c r="QT15" s="205"/>
      <c r="QU15" s="205"/>
      <c r="QV15" s="205"/>
      <c r="QW15" s="205"/>
      <c r="QX15" s="205"/>
      <c r="QY15" s="205"/>
      <c r="QZ15" s="205"/>
      <c r="RA15" s="205"/>
      <c r="RB15" s="205"/>
      <c r="RC15" s="205"/>
      <c r="RD15" s="205"/>
      <c r="RE15" s="205"/>
      <c r="RF15" s="205"/>
      <c r="RG15" s="205"/>
      <c r="RH15" s="205"/>
      <c r="RI15" s="205"/>
      <c r="RJ15" s="205"/>
      <c r="RK15" s="205"/>
      <c r="RL15" s="205"/>
      <c r="RM15" s="205"/>
      <c r="RN15" s="205"/>
      <c r="RO15" s="205"/>
      <c r="RP15" s="205"/>
      <c r="RQ15" s="205"/>
      <c r="RR15" s="205"/>
      <c r="RS15" s="205"/>
      <c r="RT15" s="205"/>
      <c r="RU15" s="205"/>
      <c r="RV15" s="205"/>
      <c r="RW15" s="205"/>
      <c r="RX15" s="205"/>
      <c r="RY15" s="205"/>
      <c r="RZ15" s="205"/>
      <c r="SA15" s="205"/>
      <c r="SB15" s="205"/>
      <c r="SC15" s="205"/>
      <c r="SD15" s="205"/>
      <c r="SE15" s="205"/>
      <c r="SF15" s="205"/>
      <c r="SG15" s="205"/>
      <c r="SH15" s="205"/>
      <c r="SI15" s="205"/>
      <c r="SJ15" s="205"/>
      <c r="SK15" s="205"/>
      <c r="SL15" s="205"/>
      <c r="SM15" s="205"/>
      <c r="SN15" s="205"/>
      <c r="SO15" s="205"/>
      <c r="SP15" s="205"/>
      <c r="SQ15" s="205"/>
      <c r="SR15" s="205"/>
      <c r="SS15" s="205"/>
      <c r="ST15" s="205"/>
      <c r="SU15" s="205"/>
      <c r="SV15" s="205"/>
      <c r="SW15" s="205"/>
      <c r="SX15" s="205"/>
      <c r="SY15" s="205"/>
      <c r="SZ15" s="205"/>
      <c r="TA15" s="205"/>
      <c r="TB15" s="205"/>
      <c r="TC15" s="205"/>
      <c r="TD15" s="205"/>
      <c r="TE15" s="205"/>
      <c r="TF15" s="205"/>
      <c r="TG15" s="205"/>
      <c r="TH15" s="205"/>
      <c r="TI15" s="205"/>
      <c r="TJ15" s="205"/>
      <c r="TK15" s="205"/>
      <c r="TL15" s="205"/>
      <c r="TM15" s="205"/>
      <c r="TN15" s="205"/>
      <c r="TO15" s="205"/>
      <c r="TP15" s="205"/>
      <c r="TQ15" s="205"/>
      <c r="TR15" s="205"/>
      <c r="TS15" s="205"/>
      <c r="TT15" s="205"/>
      <c r="TU15" s="205"/>
      <c r="TV15" s="205"/>
      <c r="TW15" s="205"/>
      <c r="TX15" s="205"/>
      <c r="TY15" s="205"/>
      <c r="TZ15" s="205"/>
      <c r="UA15" s="205"/>
      <c r="UB15" s="205"/>
      <c r="UC15" s="205"/>
      <c r="UD15" s="205"/>
      <c r="UE15" s="205"/>
      <c r="UF15" s="205"/>
      <c r="UG15" s="205"/>
      <c r="UH15" s="205"/>
      <c r="UI15" s="205"/>
      <c r="UJ15" s="205"/>
      <c r="UK15" s="205"/>
      <c r="UL15" s="205"/>
      <c r="UM15" s="205"/>
      <c r="UN15" s="205"/>
      <c r="UO15" s="205"/>
      <c r="UP15" s="205"/>
      <c r="UQ15" s="205"/>
      <c r="UR15" s="205"/>
      <c r="US15" s="205"/>
      <c r="UT15" s="205"/>
      <c r="UU15" s="205"/>
      <c r="UV15" s="205"/>
      <c r="UW15" s="205"/>
      <c r="UX15" s="205"/>
      <c r="UY15" s="205"/>
      <c r="UZ15" s="205"/>
      <c r="VA15" s="205"/>
      <c r="VB15" s="205"/>
      <c r="VC15" s="205"/>
      <c r="VD15" s="205"/>
      <c r="VE15" s="205"/>
      <c r="VF15" s="205"/>
      <c r="VG15" s="205"/>
      <c r="VH15" s="205"/>
      <c r="VI15" s="205"/>
      <c r="VJ15" s="205"/>
      <c r="VK15" s="205"/>
      <c r="VL15" s="205"/>
      <c r="VM15" s="205"/>
      <c r="VN15" s="205"/>
      <c r="VO15" s="205"/>
      <c r="VP15" s="205"/>
      <c r="VQ15" s="205"/>
      <c r="VR15" s="205"/>
      <c r="VS15" s="205"/>
      <c r="VT15" s="205"/>
      <c r="VU15" s="205"/>
      <c r="VV15" s="205"/>
      <c r="VW15" s="205"/>
      <c r="VX15" s="205"/>
      <c r="VY15" s="205"/>
      <c r="VZ15" s="205"/>
      <c r="WA15" s="205"/>
      <c r="WB15" s="205"/>
      <c r="WC15" s="205"/>
      <c r="WD15" s="205"/>
      <c r="WE15" s="205"/>
      <c r="WF15" s="205"/>
      <c r="WG15" s="205"/>
      <c r="WH15" s="205"/>
      <c r="WI15" s="205"/>
      <c r="WJ15" s="205"/>
      <c r="WK15" s="205"/>
      <c r="WL15" s="205"/>
      <c r="WM15" s="205"/>
      <c r="WN15" s="205"/>
      <c r="WO15" s="205"/>
      <c r="WP15" s="205"/>
      <c r="WQ15" s="205"/>
      <c r="WR15" s="205"/>
      <c r="WS15" s="205"/>
      <c r="WT15" s="205"/>
      <c r="WU15" s="205"/>
      <c r="WV15" s="205"/>
      <c r="WW15" s="205"/>
      <c r="WX15" s="205"/>
      <c r="WY15" s="205"/>
      <c r="WZ15" s="205"/>
      <c r="XA15" s="205"/>
      <c r="XB15" s="205"/>
      <c r="XC15" s="205"/>
      <c r="XD15" s="205"/>
      <c r="XE15" s="205"/>
      <c r="XF15" s="205"/>
      <c r="XG15" s="205"/>
      <c r="XH15" s="205"/>
      <c r="XI15" s="205"/>
      <c r="XJ15" s="205"/>
      <c r="XK15" s="205"/>
      <c r="XL15" s="205"/>
      <c r="XM15" s="205"/>
      <c r="XN15" s="205"/>
      <c r="XO15" s="205"/>
      <c r="XP15" s="205"/>
      <c r="XQ15" s="205"/>
      <c r="XR15" s="205"/>
      <c r="XS15" s="205"/>
      <c r="XT15" s="205"/>
      <c r="XU15" s="205"/>
      <c r="XV15" s="205"/>
      <c r="XW15" s="205"/>
      <c r="XX15" s="205"/>
      <c r="XY15" s="205"/>
      <c r="XZ15" s="205"/>
      <c r="YA15" s="205"/>
      <c r="YB15" s="205"/>
      <c r="YC15" s="205"/>
      <c r="YD15" s="205"/>
      <c r="YE15" s="205"/>
      <c r="YF15" s="205"/>
      <c r="YG15" s="205"/>
      <c r="YH15" s="205"/>
      <c r="YI15" s="205"/>
      <c r="YJ15" s="205"/>
      <c r="YK15" s="205"/>
      <c r="YL15" s="205"/>
      <c r="YM15" s="205"/>
      <c r="YN15" s="205"/>
      <c r="YO15" s="205"/>
      <c r="YP15" s="205"/>
      <c r="YQ15" s="205"/>
      <c r="YR15" s="205"/>
      <c r="YS15" s="205"/>
      <c r="YT15" s="205"/>
      <c r="YU15" s="205"/>
      <c r="YV15" s="205"/>
      <c r="YW15" s="205"/>
      <c r="YX15" s="205"/>
      <c r="YY15" s="205"/>
      <c r="YZ15" s="205"/>
      <c r="ZA15" s="205"/>
      <c r="ZB15" s="205"/>
      <c r="ZC15" s="205"/>
      <c r="ZD15" s="205"/>
      <c r="ZE15" s="205"/>
      <c r="ZF15" s="205"/>
      <c r="ZG15" s="205"/>
      <c r="ZH15" s="205"/>
      <c r="ZI15" s="205"/>
      <c r="ZJ15" s="205"/>
      <c r="ZK15" s="205"/>
      <c r="ZL15" s="205"/>
      <c r="ZM15" s="205"/>
      <c r="ZN15" s="205"/>
      <c r="ZO15" s="205"/>
      <c r="ZP15" s="205"/>
      <c r="ZQ15" s="205"/>
      <c r="ZR15" s="205"/>
      <c r="ZS15" s="205"/>
      <c r="ZT15" s="205"/>
      <c r="ZU15" s="205"/>
      <c r="ZV15" s="205"/>
      <c r="ZW15" s="205"/>
      <c r="ZX15" s="205"/>
      <c r="ZY15" s="205"/>
      <c r="ZZ15" s="205"/>
      <c r="AAA15" s="205"/>
      <c r="AAB15" s="205"/>
      <c r="AAC15" s="205"/>
      <c r="AAD15" s="205"/>
      <c r="AAE15" s="205"/>
      <c r="AAF15" s="205"/>
      <c r="AAG15" s="205"/>
      <c r="AAH15" s="205"/>
      <c r="AAI15" s="205"/>
      <c r="AAJ15" s="205"/>
      <c r="AAK15" s="205"/>
      <c r="AAL15" s="205"/>
      <c r="AAM15" s="205"/>
      <c r="AAN15" s="205"/>
      <c r="AAO15" s="205"/>
      <c r="AAP15" s="205"/>
      <c r="AAQ15" s="205"/>
      <c r="AAR15" s="205"/>
      <c r="AAS15" s="205"/>
      <c r="AAT15" s="205"/>
      <c r="AAU15" s="205"/>
      <c r="AAV15" s="205"/>
      <c r="AAW15" s="205"/>
      <c r="AAX15" s="205"/>
      <c r="AAY15" s="205"/>
      <c r="AAZ15" s="205"/>
      <c r="ABA15" s="205"/>
      <c r="ABB15" s="205"/>
      <c r="ABC15" s="205"/>
      <c r="ABD15" s="205"/>
      <c r="ABE15" s="205"/>
      <c r="ABF15" s="205"/>
      <c r="ABG15" s="205"/>
      <c r="ABH15" s="205"/>
      <c r="ABI15" s="205"/>
      <c r="ABJ15" s="205"/>
      <c r="ABK15" s="205"/>
      <c r="ABL15" s="205"/>
      <c r="ABM15" s="205"/>
      <c r="ABN15" s="205"/>
      <c r="ABO15" s="205"/>
      <c r="ABP15" s="205"/>
      <c r="ABQ15" s="205"/>
      <c r="ABR15" s="205"/>
      <c r="ABS15" s="205"/>
      <c r="ABT15" s="205"/>
      <c r="ABU15" s="205"/>
      <c r="ABV15" s="205"/>
      <c r="ABW15" s="205"/>
      <c r="ABX15" s="205"/>
      <c r="ABY15" s="205"/>
      <c r="ABZ15" s="205"/>
      <c r="ACA15" s="205"/>
      <c r="ACB15" s="205"/>
      <c r="ACC15" s="205"/>
      <c r="ACD15" s="205"/>
      <c r="ACE15" s="205"/>
      <c r="ACF15" s="205"/>
      <c r="ACG15" s="205"/>
      <c r="ACH15" s="205"/>
      <c r="ACI15" s="205"/>
      <c r="ACJ15" s="205"/>
      <c r="ACK15" s="205"/>
      <c r="ACL15" s="205"/>
      <c r="ACM15" s="205"/>
      <c r="ACN15" s="205"/>
      <c r="ACO15" s="205"/>
      <c r="ACP15" s="205"/>
      <c r="ACQ15" s="205"/>
      <c r="ACR15" s="205"/>
      <c r="ACS15" s="205"/>
      <c r="ACT15" s="205"/>
      <c r="ACU15" s="205"/>
      <c r="ACV15" s="205"/>
      <c r="ACW15" s="205"/>
      <c r="ACX15" s="205"/>
      <c r="ACY15" s="205"/>
      <c r="ACZ15" s="205"/>
      <c r="ADA15" s="205"/>
      <c r="ADB15" s="205"/>
      <c r="ADC15" s="205"/>
      <c r="ADD15" s="205"/>
      <c r="ADE15" s="205"/>
      <c r="ADF15" s="205"/>
      <c r="ADG15" s="205"/>
      <c r="ADH15" s="205"/>
      <c r="ADI15" s="205"/>
      <c r="ADJ15" s="205"/>
      <c r="ADK15" s="205"/>
      <c r="ADL15" s="205"/>
      <c r="ADM15" s="205"/>
      <c r="ADN15" s="205"/>
      <c r="ADO15" s="205"/>
      <c r="ADP15" s="205"/>
      <c r="ADQ15" s="205"/>
      <c r="ADR15" s="205"/>
      <c r="ADS15" s="205"/>
      <c r="ADT15" s="205"/>
      <c r="ADU15" s="205"/>
      <c r="ADV15" s="205"/>
      <c r="ADW15" s="205"/>
      <c r="ADX15" s="205"/>
      <c r="ADY15" s="205"/>
      <c r="ADZ15" s="205"/>
      <c r="AEA15" s="205"/>
      <c r="AEB15" s="205"/>
      <c r="AEC15" s="205"/>
      <c r="AED15" s="205"/>
      <c r="AEE15" s="205"/>
      <c r="AEF15" s="205"/>
      <c r="AEG15" s="205"/>
      <c r="AEH15" s="205"/>
      <c r="AEI15" s="205"/>
      <c r="AEJ15" s="205"/>
      <c r="AEK15" s="205"/>
      <c r="AEL15" s="205"/>
      <c r="AEM15" s="205"/>
      <c r="AEN15" s="205"/>
      <c r="AEO15" s="205"/>
      <c r="AEP15" s="205"/>
      <c r="AEQ15" s="205"/>
      <c r="AER15" s="205"/>
      <c r="AES15" s="205"/>
      <c r="AET15" s="205"/>
      <c r="AEU15" s="205"/>
      <c r="AEV15" s="205"/>
      <c r="AEW15" s="205"/>
      <c r="AEX15" s="205"/>
      <c r="AEY15" s="205"/>
      <c r="AEZ15" s="205"/>
      <c r="AFA15" s="205"/>
      <c r="AFB15" s="205"/>
      <c r="AFC15" s="205"/>
      <c r="AFD15" s="205"/>
      <c r="AFE15" s="205"/>
      <c r="AFF15" s="205"/>
      <c r="AFG15" s="205"/>
      <c r="AFH15" s="205"/>
      <c r="AFI15" s="205"/>
      <c r="AFJ15" s="205"/>
      <c r="AFK15" s="205"/>
      <c r="AFL15" s="205"/>
      <c r="AFM15" s="205"/>
      <c r="AFN15" s="205"/>
      <c r="AFO15" s="205"/>
      <c r="AFP15" s="205"/>
      <c r="AFQ15" s="205"/>
      <c r="AFR15" s="205"/>
      <c r="AFS15" s="205"/>
      <c r="AFT15" s="205"/>
      <c r="AFU15" s="205"/>
      <c r="AFV15" s="205"/>
      <c r="AFW15" s="205"/>
      <c r="AFX15" s="205"/>
      <c r="AFY15" s="205"/>
      <c r="AFZ15" s="205"/>
      <c r="AGA15" s="205"/>
      <c r="AGB15" s="205"/>
      <c r="AGC15" s="205"/>
      <c r="AGD15" s="205"/>
      <c r="AGE15" s="205"/>
      <c r="AGF15" s="205"/>
      <c r="AGG15" s="205"/>
      <c r="AGH15" s="205"/>
      <c r="AGI15" s="205"/>
      <c r="AGJ15" s="205"/>
      <c r="AGK15" s="205"/>
      <c r="AGL15" s="205"/>
      <c r="AGM15" s="205"/>
      <c r="AGN15" s="205"/>
      <c r="AGO15" s="205"/>
      <c r="AGP15" s="205"/>
      <c r="AGQ15" s="205"/>
      <c r="AGR15" s="205"/>
      <c r="AGS15" s="205"/>
      <c r="AGT15" s="205"/>
      <c r="AGU15" s="205"/>
      <c r="AGV15" s="205"/>
      <c r="AGW15" s="205"/>
      <c r="AGX15" s="205"/>
      <c r="AGY15" s="205"/>
      <c r="AGZ15" s="205"/>
      <c r="AHA15" s="205"/>
      <c r="AHB15" s="205"/>
      <c r="AHC15" s="205"/>
      <c r="AHD15" s="205"/>
      <c r="AHE15" s="205"/>
      <c r="AHF15" s="205"/>
      <c r="AHG15" s="205"/>
      <c r="AHH15" s="205"/>
      <c r="AHI15" s="205"/>
      <c r="AHJ15" s="205"/>
      <c r="AHK15" s="205"/>
      <c r="AHL15" s="205"/>
      <c r="AHM15" s="205"/>
      <c r="AHN15" s="205"/>
      <c r="AHO15" s="205"/>
      <c r="AHP15" s="205"/>
      <c r="AHQ15" s="205"/>
      <c r="AHR15" s="205"/>
      <c r="AHS15" s="205"/>
      <c r="AHT15" s="205"/>
      <c r="AHU15" s="205"/>
      <c r="AHV15" s="205"/>
      <c r="AHW15" s="205"/>
      <c r="AHX15" s="205"/>
      <c r="AHY15" s="205"/>
      <c r="AHZ15" s="205"/>
      <c r="AIA15" s="205"/>
      <c r="AIB15" s="205"/>
      <c r="AIC15" s="205"/>
      <c r="AID15" s="205"/>
      <c r="AIE15" s="205"/>
      <c r="AIF15" s="205"/>
      <c r="AIG15" s="205"/>
      <c r="AIH15" s="205"/>
      <c r="AII15" s="205"/>
      <c r="AIJ15" s="205"/>
      <c r="AIK15" s="205"/>
      <c r="AIL15" s="205"/>
      <c r="AIM15" s="205"/>
      <c r="AIN15" s="205"/>
      <c r="AIO15" s="205"/>
      <c r="AIP15" s="205"/>
      <c r="AIQ15" s="205"/>
      <c r="AIR15" s="205"/>
      <c r="AIS15" s="205"/>
      <c r="AIT15" s="205"/>
      <c r="AIU15" s="205"/>
      <c r="AIV15" s="205"/>
      <c r="AIW15" s="205"/>
      <c r="AIX15" s="205"/>
      <c r="AIY15" s="205"/>
      <c r="AIZ15" s="205"/>
      <c r="AJA15" s="205"/>
      <c r="AJB15" s="205"/>
      <c r="AJC15" s="205"/>
      <c r="AJD15" s="205"/>
      <c r="AJE15" s="205"/>
      <c r="AJF15" s="205"/>
      <c r="AJG15" s="205"/>
      <c r="AJH15" s="205"/>
      <c r="AJI15" s="205"/>
      <c r="AJJ15" s="205"/>
      <c r="AJK15" s="205"/>
      <c r="AJL15" s="205"/>
      <c r="AJM15" s="205"/>
      <c r="AJN15" s="205"/>
      <c r="AJO15" s="205"/>
      <c r="AJP15" s="205"/>
      <c r="AJQ15" s="205"/>
      <c r="AJR15" s="205"/>
      <c r="AJS15" s="205"/>
      <c r="AJT15" s="205"/>
      <c r="AJU15" s="205"/>
      <c r="AJV15" s="205"/>
      <c r="AJW15" s="205"/>
      <c r="AJX15" s="205"/>
      <c r="AJY15" s="205"/>
      <c r="AJZ15" s="205"/>
      <c r="AKA15" s="205"/>
      <c r="AKB15" s="205"/>
      <c r="AKC15" s="205"/>
      <c r="AKD15" s="205"/>
      <c r="AKE15" s="205"/>
      <c r="AKF15" s="205"/>
      <c r="AKG15" s="205"/>
      <c r="AKH15" s="205"/>
      <c r="AKI15" s="205"/>
      <c r="AKJ15" s="205"/>
      <c r="AKK15" s="205"/>
      <c r="AKL15" s="205"/>
      <c r="AKM15" s="205"/>
      <c r="AKN15" s="205"/>
      <c r="AKO15" s="205"/>
      <c r="AKP15" s="205"/>
      <c r="AKQ15" s="205"/>
      <c r="AKR15" s="205"/>
      <c r="AKS15" s="205"/>
      <c r="AKT15" s="205"/>
      <c r="AKU15" s="205"/>
      <c r="AKV15" s="205"/>
      <c r="AKW15" s="205"/>
      <c r="AKX15" s="205"/>
      <c r="AKY15" s="205"/>
      <c r="AKZ15" s="205"/>
      <c r="ALA15" s="205"/>
      <c r="ALB15" s="205"/>
      <c r="ALC15" s="205"/>
      <c r="ALD15" s="205"/>
      <c r="ALE15" s="205"/>
      <c r="ALF15" s="205"/>
      <c r="ALG15" s="205"/>
      <c r="ALH15" s="205"/>
      <c r="ALI15" s="205"/>
      <c r="ALJ15" s="205"/>
      <c r="ALK15" s="205"/>
      <c r="ALL15" s="205"/>
      <c r="ALM15" s="205"/>
      <c r="ALN15" s="205"/>
      <c r="ALO15" s="205"/>
      <c r="ALP15" s="205"/>
      <c r="ALQ15" s="205"/>
      <c r="ALR15" s="205"/>
      <c r="ALS15" s="205"/>
      <c r="ALT15" s="205"/>
      <c r="ALU15" s="205"/>
      <c r="ALV15" s="205"/>
      <c r="ALW15" s="205"/>
      <c r="ALX15" s="205"/>
      <c r="ALY15" s="205"/>
      <c r="ALZ15" s="205"/>
      <c r="AMA15" s="205"/>
      <c r="AMB15" s="205"/>
      <c r="AMC15" s="205"/>
      <c r="AMD15" s="205"/>
      <c r="AME15" s="205"/>
      <c r="AMF15" s="205"/>
      <c r="AMG15" s="205"/>
      <c r="AMH15" s="205"/>
      <c r="AMI15" s="205"/>
      <c r="AMJ15" s="205"/>
      <c r="AMK15" s="205"/>
      <c r="AML15" s="205"/>
      <c r="AMM15" s="205"/>
      <c r="AMN15" s="205"/>
      <c r="AMO15" s="205"/>
      <c r="AMP15" s="205"/>
      <c r="AMQ15" s="205"/>
      <c r="AMR15" s="205"/>
      <c r="AMS15" s="205"/>
      <c r="AMT15" s="205"/>
      <c r="AMU15" s="205"/>
      <c r="AMV15" s="205"/>
      <c r="AMW15" s="205"/>
      <c r="AMX15" s="205"/>
      <c r="AMY15" s="205"/>
      <c r="AMZ15" s="205"/>
      <c r="ANA15" s="205"/>
      <c r="ANB15" s="205"/>
      <c r="ANC15" s="205"/>
      <c r="AND15" s="205"/>
      <c r="ANE15" s="205"/>
      <c r="ANF15" s="205"/>
      <c r="ANG15" s="205"/>
      <c r="ANH15" s="205"/>
      <c r="ANI15" s="205"/>
      <c r="ANJ15" s="205"/>
      <c r="ANK15" s="205"/>
      <c r="ANL15" s="205"/>
      <c r="ANM15" s="205"/>
      <c r="ANN15" s="205"/>
      <c r="ANO15" s="205"/>
      <c r="ANP15" s="205"/>
      <c r="ANQ15" s="205"/>
      <c r="ANR15" s="205"/>
      <c r="ANS15" s="205"/>
      <c r="ANT15" s="205"/>
      <c r="ANU15" s="205"/>
      <c r="ANV15" s="205"/>
      <c r="ANW15" s="205"/>
      <c r="ANX15" s="205"/>
      <c r="ANY15" s="205"/>
      <c r="ANZ15" s="205"/>
      <c r="AOA15" s="205"/>
      <c r="AOB15" s="205"/>
      <c r="AOC15" s="205"/>
      <c r="AOD15" s="205"/>
      <c r="AOE15" s="205"/>
      <c r="AOF15" s="205"/>
      <c r="AOG15" s="205"/>
      <c r="AOH15" s="205"/>
      <c r="AOI15" s="205"/>
      <c r="AOJ15" s="205"/>
      <c r="AOK15" s="205"/>
      <c r="AOL15" s="205"/>
      <c r="AOM15" s="205"/>
      <c r="AON15" s="205"/>
      <c r="AOO15" s="205"/>
      <c r="AOP15" s="205"/>
      <c r="AOQ15" s="205"/>
      <c r="AOR15" s="205"/>
      <c r="AOS15" s="205"/>
      <c r="AOT15" s="205"/>
      <c r="AOU15" s="205"/>
      <c r="AOV15" s="205"/>
      <c r="AOW15" s="205"/>
      <c r="AOX15" s="205"/>
      <c r="AOY15" s="205"/>
      <c r="AOZ15" s="205"/>
      <c r="APA15" s="205"/>
      <c r="APB15" s="205"/>
      <c r="APC15" s="205"/>
      <c r="APD15" s="205"/>
      <c r="APE15" s="205"/>
      <c r="APF15" s="205"/>
      <c r="APG15" s="205"/>
      <c r="APH15" s="205"/>
      <c r="API15" s="205"/>
      <c r="APJ15" s="205"/>
      <c r="APK15" s="205"/>
      <c r="APL15" s="205"/>
      <c r="APM15" s="205"/>
      <c r="APN15" s="205"/>
      <c r="APO15" s="205"/>
      <c r="APP15" s="205"/>
      <c r="APQ15" s="205"/>
      <c r="APR15" s="205"/>
      <c r="APS15" s="205"/>
      <c r="APT15" s="205"/>
      <c r="APU15" s="205"/>
      <c r="APV15" s="205"/>
      <c r="APW15" s="205"/>
      <c r="APX15" s="205"/>
      <c r="APY15" s="205"/>
      <c r="APZ15" s="205"/>
      <c r="AQA15" s="205"/>
      <c r="AQB15" s="205"/>
      <c r="AQC15" s="205"/>
      <c r="AQD15" s="205"/>
      <c r="AQE15" s="205"/>
      <c r="AQF15" s="205"/>
      <c r="AQG15" s="205"/>
      <c r="AQH15" s="205"/>
      <c r="AQI15" s="205"/>
      <c r="AQJ15" s="205"/>
      <c r="AQK15" s="205"/>
      <c r="AQL15" s="205"/>
      <c r="AQM15" s="205"/>
      <c r="AQN15" s="205"/>
      <c r="AQO15" s="205"/>
      <c r="AQP15" s="205"/>
      <c r="AQQ15" s="205"/>
      <c r="AQR15" s="205"/>
      <c r="AQS15" s="205"/>
      <c r="AQT15" s="205"/>
      <c r="AQU15" s="205"/>
      <c r="AQV15" s="205"/>
      <c r="AQW15" s="205"/>
      <c r="AQX15" s="205"/>
      <c r="AQY15" s="205"/>
      <c r="AQZ15" s="205"/>
      <c r="ARA15" s="205"/>
      <c r="ARB15" s="205"/>
      <c r="ARC15" s="205"/>
      <c r="ARD15" s="205"/>
      <c r="ARE15" s="205"/>
      <c r="ARF15" s="205"/>
      <c r="ARG15" s="205"/>
      <c r="ARH15" s="205"/>
      <c r="ARI15" s="205"/>
      <c r="ARJ15" s="205"/>
      <c r="ARK15" s="205"/>
      <c r="ARL15" s="205"/>
      <c r="ARM15" s="205"/>
      <c r="ARN15" s="205"/>
      <c r="ARO15" s="205"/>
      <c r="ARP15" s="205"/>
      <c r="ARQ15" s="205"/>
      <c r="ARR15" s="205"/>
      <c r="ARS15" s="205"/>
      <c r="ART15" s="205"/>
      <c r="ARU15" s="205"/>
      <c r="ARV15" s="205"/>
      <c r="ARW15" s="205"/>
      <c r="ARX15" s="205"/>
      <c r="ARY15" s="205"/>
      <c r="ARZ15" s="205"/>
      <c r="ASA15" s="205"/>
      <c r="ASB15" s="205"/>
      <c r="ASC15" s="205"/>
      <c r="ASD15" s="205"/>
      <c r="ASE15" s="205"/>
      <c r="ASF15" s="205"/>
      <c r="ASG15" s="205"/>
      <c r="ASH15" s="205"/>
      <c r="ASI15" s="205"/>
      <c r="ASJ15" s="205"/>
      <c r="ASK15" s="205"/>
      <c r="ASL15" s="205"/>
      <c r="ASM15" s="205"/>
      <c r="ASN15" s="205"/>
      <c r="ASO15" s="205"/>
      <c r="ASP15" s="205"/>
      <c r="ASQ15" s="205"/>
      <c r="ASR15" s="205"/>
      <c r="ASS15" s="205"/>
      <c r="AST15" s="205"/>
      <c r="ASU15" s="205"/>
      <c r="ASV15" s="205"/>
      <c r="ASW15" s="205"/>
      <c r="ASX15" s="205"/>
      <c r="ASY15" s="205"/>
      <c r="ASZ15" s="205"/>
      <c r="ATA15" s="205"/>
      <c r="ATB15" s="205"/>
      <c r="ATC15" s="205"/>
      <c r="ATD15" s="205"/>
      <c r="ATE15" s="205"/>
      <c r="ATF15" s="205"/>
      <c r="ATG15" s="205"/>
      <c r="ATH15" s="205"/>
      <c r="ATI15" s="205"/>
      <c r="ATJ15" s="205"/>
      <c r="ATK15" s="205"/>
      <c r="ATL15" s="205"/>
      <c r="ATM15" s="205"/>
      <c r="ATN15" s="205"/>
      <c r="ATO15" s="205"/>
      <c r="ATP15" s="205"/>
      <c r="ATQ15" s="205"/>
      <c r="ATR15" s="205"/>
      <c r="ATS15" s="205"/>
      <c r="ATT15" s="205"/>
      <c r="ATU15" s="205"/>
      <c r="ATV15" s="205"/>
      <c r="ATW15" s="205"/>
      <c r="ATX15" s="205"/>
      <c r="ATY15" s="205"/>
      <c r="ATZ15" s="205"/>
      <c r="AUA15" s="205"/>
      <c r="AUB15" s="205"/>
      <c r="AUC15" s="205"/>
      <c r="AUD15" s="205"/>
      <c r="AUE15" s="205"/>
      <c r="AUF15" s="205"/>
      <c r="AUG15" s="205"/>
      <c r="AUH15" s="205"/>
      <c r="AUI15" s="205"/>
      <c r="AUJ15" s="205"/>
      <c r="AUK15" s="205"/>
      <c r="AUL15" s="205"/>
      <c r="AUM15" s="205"/>
      <c r="AUN15" s="205"/>
      <c r="AUO15" s="205"/>
      <c r="AUP15" s="205"/>
      <c r="AUQ15" s="205"/>
      <c r="AUR15" s="205"/>
      <c r="AUS15" s="205"/>
      <c r="AUT15" s="205"/>
      <c r="AUU15" s="205"/>
      <c r="AUV15" s="205"/>
      <c r="AUW15" s="205"/>
      <c r="AUX15" s="205"/>
      <c r="AUY15" s="205"/>
      <c r="AUZ15" s="205"/>
      <c r="AVA15" s="205"/>
      <c r="AVB15" s="205"/>
      <c r="AVC15" s="205"/>
      <c r="AVD15" s="205"/>
      <c r="AVE15" s="205"/>
      <c r="AVF15" s="205"/>
      <c r="AVG15" s="205"/>
      <c r="AVH15" s="205"/>
      <c r="AVI15" s="205"/>
      <c r="AVJ15" s="205"/>
      <c r="AVK15" s="205"/>
      <c r="AVL15" s="205"/>
      <c r="AVM15" s="205"/>
      <c r="AVN15" s="205"/>
      <c r="AVO15" s="205"/>
      <c r="AVP15" s="205"/>
      <c r="AVQ15" s="205"/>
      <c r="AVR15" s="205"/>
      <c r="AVS15" s="205"/>
      <c r="AVT15" s="205"/>
      <c r="AVU15" s="205"/>
      <c r="AVV15" s="205"/>
      <c r="AVW15" s="205"/>
      <c r="AVX15" s="205"/>
      <c r="AVY15" s="205"/>
      <c r="AVZ15" s="205"/>
      <c r="AWA15" s="205"/>
      <c r="AWB15" s="205"/>
      <c r="AWC15" s="205"/>
      <c r="AWD15" s="205"/>
      <c r="AWE15" s="205"/>
      <c r="AWF15" s="205"/>
      <c r="AWG15" s="205"/>
      <c r="AWH15" s="205"/>
      <c r="AWI15" s="205"/>
      <c r="AWJ15" s="205"/>
      <c r="AWK15" s="205"/>
      <c r="AWL15" s="205"/>
      <c r="AWM15" s="205"/>
      <c r="AWN15" s="205"/>
      <c r="AWO15" s="205"/>
      <c r="AWP15" s="205"/>
      <c r="AWQ15" s="205"/>
      <c r="AWR15" s="205"/>
      <c r="AWS15" s="205"/>
      <c r="AWT15" s="205"/>
      <c r="AWU15" s="205"/>
      <c r="AWV15" s="205"/>
      <c r="AWW15" s="205"/>
      <c r="AWX15" s="205"/>
      <c r="AWY15" s="205"/>
      <c r="AWZ15" s="205"/>
      <c r="AXA15" s="205"/>
      <c r="AXB15" s="205"/>
      <c r="AXC15" s="205"/>
      <c r="AXD15" s="205"/>
      <c r="AXE15" s="205"/>
      <c r="AXF15" s="205"/>
      <c r="AXG15" s="205"/>
      <c r="AXH15" s="205"/>
      <c r="AXI15" s="205"/>
      <c r="AXJ15" s="205"/>
      <c r="AXK15" s="205"/>
      <c r="AXL15" s="205"/>
      <c r="AXM15" s="205"/>
      <c r="AXN15" s="205"/>
      <c r="AXO15" s="205"/>
      <c r="AXP15" s="205"/>
      <c r="AXQ15" s="205"/>
      <c r="AXR15" s="205"/>
      <c r="AXS15" s="205"/>
      <c r="AXT15" s="205"/>
      <c r="AXU15" s="205"/>
      <c r="AXV15" s="205"/>
      <c r="AXW15" s="205"/>
      <c r="AXX15" s="205"/>
      <c r="AXY15" s="205"/>
      <c r="AXZ15" s="205"/>
      <c r="AYA15" s="205"/>
      <c r="AYB15" s="205"/>
      <c r="AYC15" s="205"/>
      <c r="AYD15" s="205"/>
      <c r="AYE15" s="205"/>
      <c r="AYF15" s="205"/>
      <c r="AYG15" s="205"/>
      <c r="AYH15" s="205"/>
      <c r="AYI15" s="205"/>
      <c r="AYJ15" s="205"/>
      <c r="AYK15" s="205"/>
      <c r="AYL15" s="205"/>
      <c r="AYM15" s="205"/>
      <c r="AYN15" s="205"/>
      <c r="AYO15" s="205"/>
      <c r="AYP15" s="205"/>
      <c r="AYQ15" s="205"/>
      <c r="AYR15" s="205"/>
      <c r="AYS15" s="205"/>
      <c r="AYT15" s="205"/>
      <c r="AYU15" s="205"/>
      <c r="AYV15" s="205"/>
      <c r="AYW15" s="205"/>
      <c r="AYX15" s="205"/>
      <c r="AYY15" s="205"/>
      <c r="AYZ15" s="205"/>
      <c r="AZA15" s="205"/>
      <c r="AZB15" s="205"/>
      <c r="AZC15" s="205"/>
      <c r="AZD15" s="205"/>
      <c r="AZE15" s="205"/>
      <c r="AZF15" s="205"/>
      <c r="AZG15" s="205"/>
      <c r="AZH15" s="205"/>
      <c r="AZI15" s="205"/>
      <c r="AZJ15" s="205"/>
      <c r="AZK15" s="205"/>
      <c r="AZL15" s="205"/>
      <c r="AZM15" s="205"/>
      <c r="AZN15" s="205"/>
      <c r="AZO15" s="205"/>
      <c r="AZP15" s="205"/>
      <c r="AZQ15" s="205"/>
      <c r="AZR15" s="205"/>
      <c r="AZS15" s="205"/>
      <c r="AZT15" s="205"/>
      <c r="AZU15" s="205"/>
      <c r="AZV15" s="205"/>
      <c r="AZW15" s="205"/>
      <c r="AZX15" s="205"/>
      <c r="AZY15" s="205"/>
      <c r="AZZ15" s="205"/>
      <c r="BAA15" s="205"/>
      <c r="BAB15" s="205"/>
      <c r="BAC15" s="205"/>
      <c r="BAD15" s="205"/>
      <c r="BAE15" s="205"/>
      <c r="BAF15" s="205"/>
      <c r="BAG15" s="205"/>
      <c r="BAH15" s="205"/>
      <c r="BAI15" s="205"/>
      <c r="BAJ15" s="205"/>
      <c r="BAK15" s="205"/>
      <c r="BAL15" s="205"/>
      <c r="BAM15" s="205"/>
      <c r="BAN15" s="205"/>
      <c r="BAO15" s="205"/>
      <c r="BAP15" s="205"/>
      <c r="BAQ15" s="205"/>
      <c r="BAR15" s="205"/>
      <c r="BAS15" s="205"/>
      <c r="BAT15" s="205"/>
      <c r="BAU15" s="205"/>
      <c r="BAV15" s="205"/>
      <c r="BAW15" s="205"/>
      <c r="BAX15" s="205"/>
      <c r="BAY15" s="205"/>
      <c r="BAZ15" s="205"/>
      <c r="BBA15" s="205"/>
      <c r="BBB15" s="205"/>
      <c r="BBC15" s="205"/>
      <c r="BBD15" s="205"/>
      <c r="BBE15" s="205"/>
      <c r="BBF15" s="205"/>
      <c r="BBG15" s="205"/>
      <c r="BBH15" s="205"/>
      <c r="BBI15" s="205"/>
      <c r="BBJ15" s="205"/>
      <c r="BBK15" s="205"/>
      <c r="BBL15" s="205"/>
      <c r="BBM15" s="205"/>
      <c r="BBN15" s="205"/>
      <c r="BBO15" s="205"/>
      <c r="BBP15" s="205"/>
      <c r="BBQ15" s="205"/>
      <c r="BBR15" s="205"/>
      <c r="BBS15" s="205"/>
      <c r="BBT15" s="205"/>
      <c r="BBU15" s="205"/>
      <c r="BBV15" s="205"/>
      <c r="BBW15" s="205"/>
      <c r="BBX15" s="205"/>
      <c r="BBY15" s="205"/>
      <c r="BBZ15" s="205"/>
      <c r="BCA15" s="205"/>
      <c r="BCB15" s="205"/>
      <c r="BCC15" s="205"/>
      <c r="BCD15" s="205"/>
      <c r="BCE15" s="205"/>
      <c r="BCF15" s="205"/>
      <c r="BCG15" s="205"/>
      <c r="BCH15" s="205"/>
      <c r="BCI15" s="205"/>
      <c r="BCJ15" s="205"/>
      <c r="BCK15" s="205"/>
      <c r="BCL15" s="205"/>
      <c r="BCM15" s="205"/>
      <c r="BCN15" s="205"/>
      <c r="BCO15" s="205"/>
      <c r="BCP15" s="205"/>
      <c r="BCQ15" s="205"/>
      <c r="BCR15" s="205"/>
      <c r="BCS15" s="205"/>
      <c r="BCT15" s="205"/>
      <c r="BCU15" s="205"/>
      <c r="BCV15" s="205"/>
      <c r="BCW15" s="205"/>
      <c r="BCX15" s="205"/>
      <c r="BCY15" s="205"/>
      <c r="BCZ15" s="205"/>
      <c r="BDA15" s="205"/>
      <c r="BDB15" s="205"/>
      <c r="BDC15" s="205"/>
      <c r="BDD15" s="205"/>
      <c r="BDE15" s="205"/>
      <c r="BDF15" s="205"/>
      <c r="BDG15" s="205"/>
      <c r="BDH15" s="205"/>
      <c r="BDI15" s="205"/>
      <c r="BDJ15" s="205"/>
      <c r="BDK15" s="205"/>
      <c r="BDL15" s="205"/>
      <c r="BDM15" s="205"/>
      <c r="BDN15" s="205"/>
      <c r="BDO15" s="205"/>
      <c r="BDP15" s="205"/>
      <c r="BDQ15" s="205"/>
      <c r="BDR15" s="205"/>
      <c r="BDS15" s="205"/>
      <c r="BDT15" s="205"/>
      <c r="BDU15" s="205"/>
    </row>
    <row r="16" spans="1:1477" s="73" customFormat="1">
      <c r="B16" s="73" t="s">
        <v>129</v>
      </c>
      <c r="C16" s="73" t="s">
        <v>335</v>
      </c>
      <c r="D16" s="73" t="s">
        <v>481</v>
      </c>
      <c r="E16" s="72">
        <v>42019</v>
      </c>
      <c r="F16" s="73" t="s">
        <v>471</v>
      </c>
      <c r="G16" s="73" t="s">
        <v>478</v>
      </c>
      <c r="H16" s="210">
        <v>1</v>
      </c>
      <c r="I16" s="73">
        <v>0</v>
      </c>
      <c r="J16" s="73">
        <v>80</v>
      </c>
      <c r="K16" s="73">
        <v>95</v>
      </c>
      <c r="L16" s="73">
        <v>92</v>
      </c>
      <c r="M16" s="206">
        <f t="shared" si="6"/>
        <v>0.96250000000000002</v>
      </c>
      <c r="N16" s="73">
        <f t="shared" si="7"/>
        <v>1</v>
      </c>
      <c r="O16" s="73">
        <v>3</v>
      </c>
      <c r="P16" s="73">
        <v>0</v>
      </c>
      <c r="Q16" s="73">
        <v>0</v>
      </c>
      <c r="R16" s="73">
        <v>15</v>
      </c>
      <c r="S16" s="73">
        <v>0</v>
      </c>
      <c r="T16" s="212">
        <v>567387</v>
      </c>
      <c r="U16" s="212">
        <v>27173</v>
      </c>
      <c r="V16" s="212">
        <v>540214</v>
      </c>
      <c r="W16" s="212">
        <v>567387</v>
      </c>
      <c r="X16" s="212">
        <v>532744</v>
      </c>
      <c r="Y16" s="212">
        <v>0</v>
      </c>
      <c r="Z16" s="212">
        <v>0</v>
      </c>
      <c r="AA16" s="212">
        <v>0</v>
      </c>
      <c r="AB16" s="212">
        <v>532744</v>
      </c>
      <c r="AC16" s="212">
        <v>532744</v>
      </c>
      <c r="AD16" s="206">
        <f t="shared" si="8"/>
        <v>0.98617214659375729</v>
      </c>
      <c r="AE16" s="73">
        <f t="shared" si="9"/>
        <v>1</v>
      </c>
      <c r="AF16" s="212">
        <v>0</v>
      </c>
      <c r="AG16" s="212">
        <v>0</v>
      </c>
      <c r="AH16" s="73">
        <v>13</v>
      </c>
      <c r="AI16" s="73">
        <v>2</v>
      </c>
      <c r="AJ16" s="73">
        <v>0</v>
      </c>
      <c r="AK16" s="73">
        <v>0</v>
      </c>
      <c r="AL16" s="85">
        <v>0</v>
      </c>
      <c r="AM16" s="85">
        <v>0</v>
      </c>
      <c r="AN16" s="73">
        <v>0</v>
      </c>
      <c r="AO16" s="73">
        <v>0</v>
      </c>
      <c r="AP16" s="85">
        <v>0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0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0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238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0</v>
      </c>
      <c r="CK16" s="73">
        <v>0</v>
      </c>
      <c r="CL16" s="85">
        <v>0</v>
      </c>
      <c r="CM16" s="85">
        <v>0</v>
      </c>
      <c r="CN16" s="73" t="s">
        <v>336</v>
      </c>
      <c r="CO16" s="73" t="s">
        <v>337</v>
      </c>
      <c r="CP16" s="73" t="s">
        <v>321</v>
      </c>
      <c r="CQ16" s="73" t="s">
        <v>321</v>
      </c>
      <c r="CR16" s="73" t="s">
        <v>321</v>
      </c>
      <c r="CS16" s="73" t="s">
        <v>321</v>
      </c>
      <c r="CT16" s="72">
        <v>42270</v>
      </c>
      <c r="CU16" s="73" t="s">
        <v>473</v>
      </c>
      <c r="CV16" s="73" t="s">
        <v>474</v>
      </c>
      <c r="CW16" s="72" t="s">
        <v>168</v>
      </c>
      <c r="CX16" s="72">
        <v>42234</v>
      </c>
      <c r="CY16" s="73" t="s">
        <v>473</v>
      </c>
      <c r="CZ16" s="73" t="s">
        <v>474</v>
      </c>
      <c r="DA16" s="73" t="s">
        <v>170</v>
      </c>
      <c r="DB16" s="73">
        <v>519186.9</v>
      </c>
      <c r="DC16" s="73" t="s">
        <v>326</v>
      </c>
      <c r="DD16" s="73" t="s">
        <v>327</v>
      </c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1:1477" s="73" customFormat="1">
      <c r="B17" s="73" t="s">
        <v>129</v>
      </c>
      <c r="C17" s="73" t="s">
        <v>176</v>
      </c>
      <c r="D17" s="73" t="s">
        <v>177</v>
      </c>
      <c r="E17" s="72">
        <v>41928</v>
      </c>
      <c r="F17" s="73" t="s">
        <v>477</v>
      </c>
      <c r="G17" s="73" t="s">
        <v>478</v>
      </c>
      <c r="H17" s="210">
        <v>1</v>
      </c>
      <c r="I17" s="73">
        <v>1</v>
      </c>
      <c r="J17" s="73">
        <v>90</v>
      </c>
      <c r="K17" s="73">
        <v>91</v>
      </c>
      <c r="L17" s="73">
        <v>51</v>
      </c>
      <c r="M17" s="206">
        <f t="shared" si="6"/>
        <v>0.55555555555555558</v>
      </c>
      <c r="N17" s="73">
        <f t="shared" si="7"/>
        <v>1</v>
      </c>
      <c r="O17" s="73">
        <v>40</v>
      </c>
      <c r="P17" s="73">
        <v>0</v>
      </c>
      <c r="Q17" s="73">
        <v>0</v>
      </c>
      <c r="R17" s="73">
        <v>1</v>
      </c>
      <c r="S17" s="73">
        <v>0</v>
      </c>
      <c r="T17" s="212">
        <v>229418</v>
      </c>
      <c r="U17" s="212">
        <v>9702</v>
      </c>
      <c r="V17" s="212">
        <v>219716</v>
      </c>
      <c r="W17" s="212">
        <v>228371</v>
      </c>
      <c r="X17" s="212">
        <v>218669</v>
      </c>
      <c r="Y17" s="212">
        <v>0</v>
      </c>
      <c r="Z17" s="212">
        <v>0</v>
      </c>
      <c r="AA17" s="212">
        <v>0</v>
      </c>
      <c r="AB17" s="212">
        <v>218669</v>
      </c>
      <c r="AC17" s="212">
        <v>218669</v>
      </c>
      <c r="AD17" s="206">
        <f t="shared" si="8"/>
        <v>0.99523475759616964</v>
      </c>
      <c r="AE17" s="73">
        <f t="shared" si="9"/>
        <v>1</v>
      </c>
      <c r="AF17" s="212">
        <v>0</v>
      </c>
      <c r="AG17" s="212">
        <v>-1047</v>
      </c>
      <c r="AH17" s="73">
        <v>0</v>
      </c>
      <c r="AI17" s="73">
        <v>1</v>
      </c>
      <c r="AJ17" s="73">
        <v>0</v>
      </c>
      <c r="AK17" s="73">
        <v>0</v>
      </c>
      <c r="AL17" s="85">
        <v>-1047</v>
      </c>
      <c r="AM17" s="85">
        <v>0</v>
      </c>
      <c r="AN17" s="73">
        <v>0</v>
      </c>
      <c r="AO17" s="73">
        <v>0</v>
      </c>
      <c r="AP17" s="85">
        <v>0</v>
      </c>
      <c r="AQ17" s="85">
        <v>0</v>
      </c>
      <c r="AR17" s="73">
        <v>0</v>
      </c>
      <c r="AS17" s="73">
        <v>0</v>
      </c>
      <c r="AT17" s="85">
        <v>0</v>
      </c>
      <c r="AU17" s="85">
        <v>0</v>
      </c>
      <c r="AV17" s="73">
        <v>0</v>
      </c>
      <c r="AW17" s="73">
        <v>0</v>
      </c>
      <c r="AX17" s="85">
        <v>0</v>
      </c>
      <c r="AY17" s="85">
        <v>0</v>
      </c>
      <c r="AZ17" s="73">
        <v>0</v>
      </c>
      <c r="BA17" s="73">
        <v>0</v>
      </c>
      <c r="BB17" s="85">
        <v>0</v>
      </c>
      <c r="BC17" s="85">
        <v>0</v>
      </c>
      <c r="BD17" s="73">
        <v>0</v>
      </c>
      <c r="BE17" s="73">
        <v>0</v>
      </c>
      <c r="BF17" s="85">
        <v>0</v>
      </c>
      <c r="BG17" s="85">
        <v>0</v>
      </c>
      <c r="BH17" s="73">
        <v>0</v>
      </c>
      <c r="BI17" s="73">
        <v>0</v>
      </c>
      <c r="BJ17" s="85">
        <v>0</v>
      </c>
      <c r="BK17" s="85">
        <v>0</v>
      </c>
      <c r="BL17" s="73">
        <v>0</v>
      </c>
      <c r="BM17" s="73">
        <v>0</v>
      </c>
      <c r="BN17" s="85">
        <v>0</v>
      </c>
      <c r="BO17" s="85">
        <v>0</v>
      </c>
      <c r="BP17" s="73">
        <v>0</v>
      </c>
      <c r="BQ17" s="73">
        <v>0</v>
      </c>
      <c r="BR17" s="85">
        <v>0</v>
      </c>
      <c r="BS17" s="85">
        <v>0</v>
      </c>
      <c r="BT17" s="73">
        <v>0</v>
      </c>
      <c r="BU17" s="73">
        <v>0</v>
      </c>
      <c r="BV17" s="85">
        <v>0</v>
      </c>
      <c r="BW17" s="85">
        <v>0</v>
      </c>
      <c r="BX17" s="73">
        <v>0</v>
      </c>
      <c r="BY17" s="238">
        <v>0</v>
      </c>
      <c r="BZ17" s="85">
        <v>0</v>
      </c>
      <c r="CA17" s="85">
        <v>0</v>
      </c>
      <c r="CB17" s="73">
        <v>0</v>
      </c>
      <c r="CC17" s="73">
        <v>0</v>
      </c>
      <c r="CD17" s="85">
        <v>0</v>
      </c>
      <c r="CE17" s="85">
        <v>0</v>
      </c>
      <c r="CF17" s="73">
        <v>0</v>
      </c>
      <c r="CG17" s="73">
        <v>0</v>
      </c>
      <c r="CH17" s="85">
        <v>0</v>
      </c>
      <c r="CI17" s="85">
        <v>0</v>
      </c>
      <c r="CJ17" s="73">
        <v>0</v>
      </c>
      <c r="CK17" s="73">
        <v>0</v>
      </c>
      <c r="CL17" s="85">
        <v>-1047</v>
      </c>
      <c r="CM17" s="85">
        <v>0</v>
      </c>
      <c r="CN17" s="73" t="s">
        <v>338</v>
      </c>
      <c r="CO17" s="73" t="s">
        <v>339</v>
      </c>
      <c r="CP17" s="73" t="s">
        <v>321</v>
      </c>
      <c r="CQ17" s="73" t="s">
        <v>321</v>
      </c>
      <c r="CR17" s="73" t="s">
        <v>321</v>
      </c>
      <c r="CS17" s="73" t="s">
        <v>321</v>
      </c>
      <c r="CT17" s="72">
        <v>42206</v>
      </c>
      <c r="CU17" s="73" t="s">
        <v>473</v>
      </c>
      <c r="CV17" s="73" t="s">
        <v>474</v>
      </c>
      <c r="CW17" s="72" t="s">
        <v>168</v>
      </c>
      <c r="CX17" s="72">
        <v>42164</v>
      </c>
      <c r="CY17" s="73" t="s">
        <v>475</v>
      </c>
      <c r="CZ17" s="73" t="s">
        <v>478</v>
      </c>
      <c r="DA17" s="73" t="s">
        <v>182</v>
      </c>
      <c r="DB17" s="73">
        <v>179058.8</v>
      </c>
      <c r="DC17" s="73" t="s">
        <v>326</v>
      </c>
      <c r="DD17" s="73" t="s">
        <v>327</v>
      </c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  <c r="IY17" s="205"/>
      <c r="IZ17" s="205"/>
      <c r="JA17" s="205"/>
      <c r="JB17" s="205"/>
      <c r="JC17" s="205"/>
      <c r="JD17" s="205"/>
      <c r="JE17" s="205"/>
      <c r="JF17" s="205"/>
      <c r="JG17" s="205"/>
      <c r="JH17" s="205"/>
      <c r="JI17" s="205"/>
      <c r="JJ17" s="205"/>
      <c r="JK17" s="205"/>
      <c r="JL17" s="205"/>
      <c r="JM17" s="205"/>
      <c r="JN17" s="205"/>
      <c r="JO17" s="205"/>
      <c r="JP17" s="205"/>
      <c r="JQ17" s="205"/>
      <c r="JR17" s="205"/>
      <c r="JS17" s="205"/>
      <c r="JT17" s="205"/>
      <c r="JU17" s="205"/>
      <c r="JV17" s="205"/>
      <c r="JW17" s="205"/>
      <c r="JX17" s="205"/>
      <c r="JY17" s="205"/>
      <c r="JZ17" s="205"/>
      <c r="KA17" s="205"/>
      <c r="KB17" s="205"/>
      <c r="KC17" s="205"/>
      <c r="KD17" s="205"/>
      <c r="KE17" s="205"/>
      <c r="KF17" s="205"/>
      <c r="KG17" s="205"/>
      <c r="KH17" s="205"/>
      <c r="KI17" s="205"/>
      <c r="KJ17" s="205"/>
      <c r="KK17" s="205"/>
      <c r="KL17" s="205"/>
      <c r="KM17" s="205"/>
      <c r="KN17" s="205"/>
      <c r="KO17" s="205"/>
      <c r="KP17" s="205"/>
      <c r="KQ17" s="205"/>
      <c r="KR17" s="205"/>
      <c r="KS17" s="205"/>
      <c r="KT17" s="205"/>
      <c r="KU17" s="205"/>
      <c r="KV17" s="205"/>
      <c r="KW17" s="205"/>
      <c r="KX17" s="205"/>
      <c r="KY17" s="205"/>
      <c r="KZ17" s="205"/>
      <c r="LA17" s="205"/>
      <c r="LB17" s="205"/>
      <c r="LC17" s="205"/>
      <c r="LD17" s="205"/>
      <c r="LE17" s="205"/>
      <c r="LF17" s="205"/>
      <c r="LG17" s="205"/>
      <c r="LH17" s="205"/>
      <c r="LI17" s="205"/>
      <c r="LJ17" s="205"/>
      <c r="LK17" s="205"/>
      <c r="LL17" s="205"/>
      <c r="LM17" s="205"/>
      <c r="LN17" s="205"/>
      <c r="LO17" s="205"/>
      <c r="LP17" s="205"/>
      <c r="LQ17" s="205"/>
      <c r="LR17" s="205"/>
      <c r="LS17" s="205"/>
      <c r="LT17" s="205"/>
      <c r="LU17" s="205"/>
      <c r="LV17" s="205"/>
      <c r="LW17" s="205"/>
      <c r="LX17" s="205"/>
      <c r="LY17" s="205"/>
      <c r="LZ17" s="205"/>
      <c r="MA17" s="205"/>
      <c r="MB17" s="205"/>
      <c r="MC17" s="205"/>
      <c r="MD17" s="205"/>
      <c r="ME17" s="205"/>
      <c r="MF17" s="205"/>
      <c r="MG17" s="205"/>
      <c r="MH17" s="205"/>
      <c r="MI17" s="205"/>
      <c r="MJ17" s="205"/>
      <c r="MK17" s="205"/>
      <c r="ML17" s="205"/>
      <c r="MM17" s="205"/>
      <c r="MN17" s="205"/>
      <c r="MO17" s="205"/>
      <c r="MP17" s="205"/>
      <c r="MQ17" s="205"/>
      <c r="MR17" s="205"/>
      <c r="MS17" s="205"/>
      <c r="MT17" s="205"/>
      <c r="MU17" s="205"/>
      <c r="MV17" s="205"/>
      <c r="MW17" s="205"/>
      <c r="MX17" s="205"/>
      <c r="MY17" s="205"/>
      <c r="MZ17" s="205"/>
      <c r="NA17" s="205"/>
      <c r="NB17" s="205"/>
      <c r="NC17" s="205"/>
      <c r="ND17" s="205"/>
      <c r="NE17" s="205"/>
      <c r="NF17" s="205"/>
      <c r="NG17" s="205"/>
      <c r="NH17" s="205"/>
      <c r="NI17" s="205"/>
      <c r="NJ17" s="205"/>
      <c r="NK17" s="205"/>
      <c r="NL17" s="205"/>
      <c r="NM17" s="205"/>
      <c r="NN17" s="205"/>
      <c r="NO17" s="205"/>
      <c r="NP17" s="205"/>
      <c r="NQ17" s="205"/>
      <c r="NR17" s="205"/>
      <c r="NS17" s="205"/>
      <c r="NT17" s="205"/>
      <c r="NU17" s="205"/>
      <c r="NV17" s="205"/>
      <c r="NW17" s="205"/>
      <c r="NX17" s="205"/>
      <c r="NY17" s="205"/>
      <c r="NZ17" s="205"/>
      <c r="OA17" s="205"/>
      <c r="OB17" s="205"/>
      <c r="OC17" s="205"/>
      <c r="OD17" s="205"/>
      <c r="OE17" s="205"/>
      <c r="OF17" s="205"/>
      <c r="OG17" s="205"/>
      <c r="OH17" s="205"/>
      <c r="OI17" s="205"/>
      <c r="OJ17" s="205"/>
      <c r="OK17" s="205"/>
      <c r="OL17" s="205"/>
      <c r="OM17" s="205"/>
      <c r="ON17" s="205"/>
      <c r="OO17" s="205"/>
      <c r="OP17" s="205"/>
      <c r="OQ17" s="205"/>
      <c r="OR17" s="205"/>
      <c r="OS17" s="205"/>
      <c r="OT17" s="205"/>
      <c r="OU17" s="205"/>
      <c r="OV17" s="205"/>
      <c r="OW17" s="205"/>
      <c r="OX17" s="205"/>
      <c r="OY17" s="205"/>
      <c r="OZ17" s="205"/>
      <c r="PA17" s="205"/>
      <c r="PB17" s="205"/>
      <c r="PC17" s="205"/>
      <c r="PD17" s="205"/>
      <c r="PE17" s="205"/>
      <c r="PF17" s="205"/>
      <c r="PG17" s="205"/>
      <c r="PH17" s="205"/>
      <c r="PI17" s="205"/>
      <c r="PJ17" s="205"/>
      <c r="PK17" s="205"/>
      <c r="PL17" s="205"/>
      <c r="PM17" s="205"/>
      <c r="PN17" s="205"/>
      <c r="PO17" s="205"/>
      <c r="PP17" s="205"/>
      <c r="PQ17" s="205"/>
      <c r="PR17" s="205"/>
      <c r="PS17" s="205"/>
      <c r="PT17" s="205"/>
      <c r="PU17" s="205"/>
      <c r="PV17" s="205"/>
      <c r="PW17" s="205"/>
      <c r="PX17" s="205"/>
      <c r="PY17" s="205"/>
      <c r="PZ17" s="205"/>
      <c r="QA17" s="205"/>
      <c r="QB17" s="205"/>
      <c r="QC17" s="205"/>
      <c r="QD17" s="205"/>
      <c r="QE17" s="205"/>
      <c r="QF17" s="205"/>
      <c r="QG17" s="205"/>
      <c r="QH17" s="205"/>
      <c r="QI17" s="205"/>
      <c r="QJ17" s="205"/>
      <c r="QK17" s="205"/>
      <c r="QL17" s="205"/>
      <c r="QM17" s="205"/>
      <c r="QN17" s="205"/>
      <c r="QO17" s="205"/>
      <c r="QP17" s="205"/>
      <c r="QQ17" s="205"/>
      <c r="QR17" s="205"/>
      <c r="QS17" s="205"/>
      <c r="QT17" s="205"/>
      <c r="QU17" s="205"/>
      <c r="QV17" s="205"/>
      <c r="QW17" s="205"/>
      <c r="QX17" s="205"/>
      <c r="QY17" s="205"/>
      <c r="QZ17" s="205"/>
      <c r="RA17" s="205"/>
      <c r="RB17" s="205"/>
      <c r="RC17" s="205"/>
      <c r="RD17" s="205"/>
      <c r="RE17" s="205"/>
      <c r="RF17" s="205"/>
      <c r="RG17" s="205"/>
      <c r="RH17" s="205"/>
      <c r="RI17" s="205"/>
      <c r="RJ17" s="205"/>
      <c r="RK17" s="205"/>
      <c r="RL17" s="205"/>
      <c r="RM17" s="205"/>
      <c r="RN17" s="205"/>
      <c r="RO17" s="205"/>
      <c r="RP17" s="205"/>
      <c r="RQ17" s="205"/>
      <c r="RR17" s="205"/>
      <c r="RS17" s="205"/>
      <c r="RT17" s="205"/>
      <c r="RU17" s="205"/>
      <c r="RV17" s="205"/>
      <c r="RW17" s="205"/>
      <c r="RX17" s="205"/>
      <c r="RY17" s="205"/>
      <c r="RZ17" s="205"/>
      <c r="SA17" s="205"/>
      <c r="SB17" s="205"/>
      <c r="SC17" s="205"/>
      <c r="SD17" s="205"/>
      <c r="SE17" s="205"/>
      <c r="SF17" s="205"/>
      <c r="SG17" s="205"/>
      <c r="SH17" s="205"/>
      <c r="SI17" s="205"/>
      <c r="SJ17" s="205"/>
      <c r="SK17" s="205"/>
      <c r="SL17" s="205"/>
      <c r="SM17" s="205"/>
      <c r="SN17" s="205"/>
      <c r="SO17" s="205"/>
      <c r="SP17" s="205"/>
      <c r="SQ17" s="205"/>
      <c r="SR17" s="205"/>
      <c r="SS17" s="205"/>
      <c r="ST17" s="205"/>
      <c r="SU17" s="205"/>
      <c r="SV17" s="205"/>
      <c r="SW17" s="205"/>
      <c r="SX17" s="205"/>
      <c r="SY17" s="205"/>
      <c r="SZ17" s="205"/>
      <c r="TA17" s="205"/>
      <c r="TB17" s="205"/>
      <c r="TC17" s="205"/>
      <c r="TD17" s="205"/>
      <c r="TE17" s="205"/>
      <c r="TF17" s="205"/>
      <c r="TG17" s="205"/>
      <c r="TH17" s="205"/>
      <c r="TI17" s="205"/>
      <c r="TJ17" s="205"/>
      <c r="TK17" s="205"/>
      <c r="TL17" s="205"/>
      <c r="TM17" s="205"/>
      <c r="TN17" s="205"/>
      <c r="TO17" s="205"/>
      <c r="TP17" s="205"/>
      <c r="TQ17" s="205"/>
      <c r="TR17" s="205"/>
      <c r="TS17" s="205"/>
      <c r="TT17" s="205"/>
      <c r="TU17" s="205"/>
      <c r="TV17" s="205"/>
      <c r="TW17" s="205"/>
      <c r="TX17" s="205"/>
      <c r="TY17" s="205"/>
      <c r="TZ17" s="205"/>
      <c r="UA17" s="205"/>
      <c r="UB17" s="205"/>
      <c r="UC17" s="205"/>
      <c r="UD17" s="205"/>
      <c r="UE17" s="205"/>
      <c r="UF17" s="205"/>
      <c r="UG17" s="205"/>
      <c r="UH17" s="205"/>
      <c r="UI17" s="205"/>
      <c r="UJ17" s="205"/>
      <c r="UK17" s="205"/>
      <c r="UL17" s="205"/>
      <c r="UM17" s="205"/>
      <c r="UN17" s="205"/>
      <c r="UO17" s="205"/>
      <c r="UP17" s="205"/>
      <c r="UQ17" s="205"/>
      <c r="UR17" s="205"/>
      <c r="US17" s="205"/>
      <c r="UT17" s="205"/>
      <c r="UU17" s="205"/>
      <c r="UV17" s="205"/>
      <c r="UW17" s="205"/>
      <c r="UX17" s="205"/>
      <c r="UY17" s="205"/>
      <c r="UZ17" s="205"/>
      <c r="VA17" s="205"/>
      <c r="VB17" s="205"/>
      <c r="VC17" s="205"/>
      <c r="VD17" s="205"/>
      <c r="VE17" s="205"/>
      <c r="VF17" s="205"/>
      <c r="VG17" s="205"/>
      <c r="VH17" s="205"/>
      <c r="VI17" s="205"/>
      <c r="VJ17" s="205"/>
      <c r="VK17" s="205"/>
      <c r="VL17" s="205"/>
      <c r="VM17" s="205"/>
      <c r="VN17" s="205"/>
      <c r="VO17" s="205"/>
      <c r="VP17" s="205"/>
      <c r="VQ17" s="205"/>
      <c r="VR17" s="205"/>
      <c r="VS17" s="205"/>
      <c r="VT17" s="205"/>
      <c r="VU17" s="205"/>
      <c r="VV17" s="205"/>
      <c r="VW17" s="205"/>
      <c r="VX17" s="205"/>
      <c r="VY17" s="205"/>
      <c r="VZ17" s="205"/>
      <c r="WA17" s="205"/>
      <c r="WB17" s="205"/>
      <c r="WC17" s="205"/>
      <c r="WD17" s="205"/>
      <c r="WE17" s="205"/>
      <c r="WF17" s="205"/>
      <c r="WG17" s="205"/>
      <c r="WH17" s="205"/>
      <c r="WI17" s="205"/>
      <c r="WJ17" s="205"/>
      <c r="WK17" s="205"/>
      <c r="WL17" s="205"/>
      <c r="WM17" s="205"/>
      <c r="WN17" s="205"/>
      <c r="WO17" s="205"/>
      <c r="WP17" s="205"/>
      <c r="WQ17" s="205"/>
      <c r="WR17" s="205"/>
      <c r="WS17" s="205"/>
      <c r="WT17" s="205"/>
      <c r="WU17" s="205"/>
      <c r="WV17" s="205"/>
      <c r="WW17" s="205"/>
      <c r="WX17" s="205"/>
      <c r="WY17" s="205"/>
      <c r="WZ17" s="205"/>
      <c r="XA17" s="205"/>
      <c r="XB17" s="205"/>
      <c r="XC17" s="205"/>
      <c r="XD17" s="205"/>
      <c r="XE17" s="205"/>
      <c r="XF17" s="205"/>
      <c r="XG17" s="205"/>
      <c r="XH17" s="205"/>
      <c r="XI17" s="205"/>
      <c r="XJ17" s="205"/>
      <c r="XK17" s="205"/>
      <c r="XL17" s="205"/>
      <c r="XM17" s="205"/>
      <c r="XN17" s="205"/>
      <c r="XO17" s="205"/>
      <c r="XP17" s="205"/>
      <c r="XQ17" s="205"/>
      <c r="XR17" s="205"/>
      <c r="XS17" s="205"/>
      <c r="XT17" s="205"/>
      <c r="XU17" s="205"/>
      <c r="XV17" s="205"/>
      <c r="XW17" s="205"/>
      <c r="XX17" s="205"/>
      <c r="XY17" s="205"/>
      <c r="XZ17" s="205"/>
      <c r="YA17" s="205"/>
      <c r="YB17" s="205"/>
      <c r="YC17" s="205"/>
      <c r="YD17" s="205"/>
      <c r="YE17" s="205"/>
      <c r="YF17" s="205"/>
      <c r="YG17" s="205"/>
      <c r="YH17" s="205"/>
      <c r="YI17" s="205"/>
      <c r="YJ17" s="205"/>
      <c r="YK17" s="205"/>
      <c r="YL17" s="205"/>
      <c r="YM17" s="205"/>
      <c r="YN17" s="205"/>
      <c r="YO17" s="205"/>
      <c r="YP17" s="205"/>
      <c r="YQ17" s="205"/>
      <c r="YR17" s="205"/>
      <c r="YS17" s="205"/>
      <c r="YT17" s="205"/>
      <c r="YU17" s="205"/>
      <c r="YV17" s="205"/>
      <c r="YW17" s="205"/>
      <c r="YX17" s="205"/>
      <c r="YY17" s="205"/>
      <c r="YZ17" s="205"/>
      <c r="ZA17" s="205"/>
      <c r="ZB17" s="205"/>
      <c r="ZC17" s="205"/>
      <c r="ZD17" s="205"/>
      <c r="ZE17" s="205"/>
      <c r="ZF17" s="205"/>
      <c r="ZG17" s="205"/>
      <c r="ZH17" s="205"/>
      <c r="ZI17" s="205"/>
      <c r="ZJ17" s="205"/>
      <c r="ZK17" s="205"/>
      <c r="ZL17" s="205"/>
      <c r="ZM17" s="205"/>
      <c r="ZN17" s="205"/>
      <c r="ZO17" s="205"/>
      <c r="ZP17" s="205"/>
      <c r="ZQ17" s="205"/>
      <c r="ZR17" s="205"/>
      <c r="ZS17" s="205"/>
      <c r="ZT17" s="205"/>
      <c r="ZU17" s="205"/>
      <c r="ZV17" s="205"/>
      <c r="ZW17" s="205"/>
      <c r="ZX17" s="205"/>
      <c r="ZY17" s="205"/>
      <c r="ZZ17" s="205"/>
      <c r="AAA17" s="205"/>
      <c r="AAB17" s="205"/>
      <c r="AAC17" s="205"/>
      <c r="AAD17" s="205"/>
      <c r="AAE17" s="205"/>
      <c r="AAF17" s="205"/>
      <c r="AAG17" s="205"/>
      <c r="AAH17" s="205"/>
      <c r="AAI17" s="205"/>
      <c r="AAJ17" s="205"/>
      <c r="AAK17" s="205"/>
      <c r="AAL17" s="205"/>
      <c r="AAM17" s="205"/>
      <c r="AAN17" s="205"/>
      <c r="AAO17" s="205"/>
      <c r="AAP17" s="205"/>
      <c r="AAQ17" s="205"/>
      <c r="AAR17" s="205"/>
      <c r="AAS17" s="205"/>
      <c r="AAT17" s="205"/>
      <c r="AAU17" s="205"/>
      <c r="AAV17" s="205"/>
      <c r="AAW17" s="205"/>
      <c r="AAX17" s="205"/>
      <c r="AAY17" s="205"/>
      <c r="AAZ17" s="205"/>
      <c r="ABA17" s="205"/>
      <c r="ABB17" s="205"/>
      <c r="ABC17" s="205"/>
      <c r="ABD17" s="205"/>
      <c r="ABE17" s="205"/>
      <c r="ABF17" s="205"/>
      <c r="ABG17" s="205"/>
      <c r="ABH17" s="205"/>
      <c r="ABI17" s="205"/>
      <c r="ABJ17" s="205"/>
      <c r="ABK17" s="205"/>
      <c r="ABL17" s="205"/>
      <c r="ABM17" s="205"/>
      <c r="ABN17" s="205"/>
      <c r="ABO17" s="205"/>
      <c r="ABP17" s="205"/>
      <c r="ABQ17" s="205"/>
      <c r="ABR17" s="205"/>
      <c r="ABS17" s="205"/>
      <c r="ABT17" s="205"/>
      <c r="ABU17" s="205"/>
      <c r="ABV17" s="205"/>
      <c r="ABW17" s="205"/>
      <c r="ABX17" s="205"/>
      <c r="ABY17" s="205"/>
      <c r="ABZ17" s="205"/>
      <c r="ACA17" s="205"/>
      <c r="ACB17" s="205"/>
      <c r="ACC17" s="205"/>
      <c r="ACD17" s="205"/>
      <c r="ACE17" s="205"/>
      <c r="ACF17" s="205"/>
      <c r="ACG17" s="205"/>
      <c r="ACH17" s="205"/>
      <c r="ACI17" s="205"/>
      <c r="ACJ17" s="205"/>
      <c r="ACK17" s="205"/>
      <c r="ACL17" s="205"/>
      <c r="ACM17" s="205"/>
      <c r="ACN17" s="205"/>
      <c r="ACO17" s="205"/>
      <c r="ACP17" s="205"/>
      <c r="ACQ17" s="205"/>
      <c r="ACR17" s="205"/>
      <c r="ACS17" s="205"/>
      <c r="ACT17" s="205"/>
      <c r="ACU17" s="205"/>
      <c r="ACV17" s="205"/>
      <c r="ACW17" s="205"/>
      <c r="ACX17" s="205"/>
      <c r="ACY17" s="205"/>
      <c r="ACZ17" s="205"/>
      <c r="ADA17" s="205"/>
      <c r="ADB17" s="205"/>
      <c r="ADC17" s="205"/>
      <c r="ADD17" s="205"/>
      <c r="ADE17" s="205"/>
      <c r="ADF17" s="205"/>
      <c r="ADG17" s="205"/>
      <c r="ADH17" s="205"/>
      <c r="ADI17" s="205"/>
      <c r="ADJ17" s="205"/>
      <c r="ADK17" s="205"/>
      <c r="ADL17" s="205"/>
      <c r="ADM17" s="205"/>
      <c r="ADN17" s="205"/>
      <c r="ADO17" s="205"/>
      <c r="ADP17" s="205"/>
      <c r="ADQ17" s="205"/>
      <c r="ADR17" s="205"/>
      <c r="ADS17" s="205"/>
      <c r="ADT17" s="205"/>
      <c r="ADU17" s="205"/>
      <c r="ADV17" s="205"/>
      <c r="ADW17" s="205"/>
      <c r="ADX17" s="205"/>
      <c r="ADY17" s="205"/>
      <c r="ADZ17" s="205"/>
      <c r="AEA17" s="205"/>
      <c r="AEB17" s="205"/>
      <c r="AEC17" s="205"/>
      <c r="AED17" s="205"/>
      <c r="AEE17" s="205"/>
      <c r="AEF17" s="205"/>
      <c r="AEG17" s="205"/>
      <c r="AEH17" s="205"/>
      <c r="AEI17" s="205"/>
      <c r="AEJ17" s="205"/>
      <c r="AEK17" s="205"/>
      <c r="AEL17" s="205"/>
      <c r="AEM17" s="205"/>
      <c r="AEN17" s="205"/>
      <c r="AEO17" s="205"/>
      <c r="AEP17" s="205"/>
      <c r="AEQ17" s="205"/>
      <c r="AER17" s="205"/>
      <c r="AES17" s="205"/>
      <c r="AET17" s="205"/>
      <c r="AEU17" s="205"/>
      <c r="AEV17" s="205"/>
      <c r="AEW17" s="205"/>
      <c r="AEX17" s="205"/>
      <c r="AEY17" s="205"/>
      <c r="AEZ17" s="205"/>
      <c r="AFA17" s="205"/>
      <c r="AFB17" s="205"/>
      <c r="AFC17" s="205"/>
      <c r="AFD17" s="205"/>
      <c r="AFE17" s="205"/>
      <c r="AFF17" s="205"/>
      <c r="AFG17" s="205"/>
      <c r="AFH17" s="205"/>
      <c r="AFI17" s="205"/>
      <c r="AFJ17" s="205"/>
      <c r="AFK17" s="205"/>
      <c r="AFL17" s="205"/>
      <c r="AFM17" s="205"/>
      <c r="AFN17" s="205"/>
      <c r="AFO17" s="205"/>
      <c r="AFP17" s="205"/>
      <c r="AFQ17" s="205"/>
      <c r="AFR17" s="205"/>
      <c r="AFS17" s="205"/>
      <c r="AFT17" s="205"/>
      <c r="AFU17" s="205"/>
      <c r="AFV17" s="205"/>
      <c r="AFW17" s="205"/>
      <c r="AFX17" s="205"/>
      <c r="AFY17" s="205"/>
      <c r="AFZ17" s="205"/>
      <c r="AGA17" s="205"/>
      <c r="AGB17" s="205"/>
      <c r="AGC17" s="205"/>
      <c r="AGD17" s="205"/>
      <c r="AGE17" s="205"/>
      <c r="AGF17" s="205"/>
      <c r="AGG17" s="205"/>
      <c r="AGH17" s="205"/>
      <c r="AGI17" s="205"/>
      <c r="AGJ17" s="205"/>
      <c r="AGK17" s="205"/>
      <c r="AGL17" s="205"/>
      <c r="AGM17" s="205"/>
      <c r="AGN17" s="205"/>
      <c r="AGO17" s="205"/>
      <c r="AGP17" s="205"/>
      <c r="AGQ17" s="205"/>
      <c r="AGR17" s="205"/>
      <c r="AGS17" s="205"/>
      <c r="AGT17" s="205"/>
      <c r="AGU17" s="205"/>
      <c r="AGV17" s="205"/>
      <c r="AGW17" s="205"/>
      <c r="AGX17" s="205"/>
      <c r="AGY17" s="205"/>
      <c r="AGZ17" s="205"/>
      <c r="AHA17" s="205"/>
      <c r="AHB17" s="205"/>
      <c r="AHC17" s="205"/>
      <c r="AHD17" s="205"/>
      <c r="AHE17" s="205"/>
      <c r="AHF17" s="205"/>
      <c r="AHG17" s="205"/>
      <c r="AHH17" s="205"/>
      <c r="AHI17" s="205"/>
      <c r="AHJ17" s="205"/>
      <c r="AHK17" s="205"/>
      <c r="AHL17" s="205"/>
      <c r="AHM17" s="205"/>
      <c r="AHN17" s="205"/>
      <c r="AHO17" s="205"/>
      <c r="AHP17" s="205"/>
      <c r="AHQ17" s="205"/>
      <c r="AHR17" s="205"/>
      <c r="AHS17" s="205"/>
      <c r="AHT17" s="205"/>
      <c r="AHU17" s="205"/>
      <c r="AHV17" s="205"/>
      <c r="AHW17" s="205"/>
      <c r="AHX17" s="205"/>
      <c r="AHY17" s="205"/>
      <c r="AHZ17" s="205"/>
      <c r="AIA17" s="205"/>
      <c r="AIB17" s="205"/>
      <c r="AIC17" s="205"/>
      <c r="AID17" s="205"/>
      <c r="AIE17" s="205"/>
      <c r="AIF17" s="205"/>
      <c r="AIG17" s="205"/>
      <c r="AIH17" s="205"/>
      <c r="AII17" s="205"/>
      <c r="AIJ17" s="205"/>
      <c r="AIK17" s="205"/>
      <c r="AIL17" s="205"/>
      <c r="AIM17" s="205"/>
      <c r="AIN17" s="205"/>
      <c r="AIO17" s="205"/>
      <c r="AIP17" s="205"/>
      <c r="AIQ17" s="205"/>
      <c r="AIR17" s="205"/>
      <c r="AIS17" s="205"/>
      <c r="AIT17" s="205"/>
      <c r="AIU17" s="205"/>
      <c r="AIV17" s="205"/>
      <c r="AIW17" s="205"/>
      <c r="AIX17" s="205"/>
      <c r="AIY17" s="205"/>
      <c r="AIZ17" s="205"/>
      <c r="AJA17" s="205"/>
      <c r="AJB17" s="205"/>
      <c r="AJC17" s="205"/>
      <c r="AJD17" s="205"/>
      <c r="AJE17" s="205"/>
      <c r="AJF17" s="205"/>
      <c r="AJG17" s="205"/>
      <c r="AJH17" s="205"/>
      <c r="AJI17" s="205"/>
      <c r="AJJ17" s="205"/>
      <c r="AJK17" s="205"/>
      <c r="AJL17" s="205"/>
      <c r="AJM17" s="205"/>
      <c r="AJN17" s="205"/>
      <c r="AJO17" s="205"/>
      <c r="AJP17" s="205"/>
      <c r="AJQ17" s="205"/>
      <c r="AJR17" s="205"/>
      <c r="AJS17" s="205"/>
      <c r="AJT17" s="205"/>
      <c r="AJU17" s="205"/>
      <c r="AJV17" s="205"/>
      <c r="AJW17" s="205"/>
      <c r="AJX17" s="205"/>
      <c r="AJY17" s="205"/>
      <c r="AJZ17" s="205"/>
      <c r="AKA17" s="205"/>
      <c r="AKB17" s="205"/>
      <c r="AKC17" s="205"/>
      <c r="AKD17" s="205"/>
      <c r="AKE17" s="205"/>
      <c r="AKF17" s="205"/>
      <c r="AKG17" s="205"/>
      <c r="AKH17" s="205"/>
      <c r="AKI17" s="205"/>
      <c r="AKJ17" s="205"/>
      <c r="AKK17" s="205"/>
      <c r="AKL17" s="205"/>
      <c r="AKM17" s="205"/>
      <c r="AKN17" s="205"/>
      <c r="AKO17" s="205"/>
      <c r="AKP17" s="205"/>
      <c r="AKQ17" s="205"/>
      <c r="AKR17" s="205"/>
      <c r="AKS17" s="205"/>
      <c r="AKT17" s="205"/>
      <c r="AKU17" s="205"/>
      <c r="AKV17" s="205"/>
      <c r="AKW17" s="205"/>
      <c r="AKX17" s="205"/>
      <c r="AKY17" s="205"/>
      <c r="AKZ17" s="205"/>
      <c r="ALA17" s="205"/>
      <c r="ALB17" s="205"/>
      <c r="ALC17" s="205"/>
      <c r="ALD17" s="205"/>
      <c r="ALE17" s="205"/>
      <c r="ALF17" s="205"/>
      <c r="ALG17" s="205"/>
      <c r="ALH17" s="205"/>
      <c r="ALI17" s="205"/>
      <c r="ALJ17" s="205"/>
      <c r="ALK17" s="205"/>
      <c r="ALL17" s="205"/>
      <c r="ALM17" s="205"/>
      <c r="ALN17" s="205"/>
      <c r="ALO17" s="205"/>
      <c r="ALP17" s="205"/>
      <c r="ALQ17" s="205"/>
      <c r="ALR17" s="205"/>
      <c r="ALS17" s="205"/>
      <c r="ALT17" s="205"/>
      <c r="ALU17" s="205"/>
      <c r="ALV17" s="205"/>
      <c r="ALW17" s="205"/>
      <c r="ALX17" s="205"/>
      <c r="ALY17" s="205"/>
      <c r="ALZ17" s="205"/>
      <c r="AMA17" s="205"/>
      <c r="AMB17" s="205"/>
      <c r="AMC17" s="205"/>
      <c r="AMD17" s="205"/>
      <c r="AME17" s="205"/>
      <c r="AMF17" s="205"/>
      <c r="AMG17" s="205"/>
      <c r="AMH17" s="205"/>
      <c r="AMI17" s="205"/>
      <c r="AMJ17" s="205"/>
      <c r="AMK17" s="205"/>
      <c r="AML17" s="205"/>
      <c r="AMM17" s="205"/>
      <c r="AMN17" s="205"/>
      <c r="AMO17" s="205"/>
      <c r="AMP17" s="205"/>
      <c r="AMQ17" s="205"/>
      <c r="AMR17" s="205"/>
      <c r="AMS17" s="205"/>
      <c r="AMT17" s="205"/>
      <c r="AMU17" s="205"/>
      <c r="AMV17" s="205"/>
      <c r="AMW17" s="205"/>
      <c r="AMX17" s="205"/>
      <c r="AMY17" s="205"/>
      <c r="AMZ17" s="205"/>
      <c r="ANA17" s="205"/>
      <c r="ANB17" s="205"/>
      <c r="ANC17" s="205"/>
      <c r="AND17" s="205"/>
      <c r="ANE17" s="205"/>
      <c r="ANF17" s="205"/>
      <c r="ANG17" s="205"/>
      <c r="ANH17" s="205"/>
      <c r="ANI17" s="205"/>
      <c r="ANJ17" s="205"/>
      <c r="ANK17" s="205"/>
      <c r="ANL17" s="205"/>
      <c r="ANM17" s="205"/>
      <c r="ANN17" s="205"/>
      <c r="ANO17" s="205"/>
      <c r="ANP17" s="205"/>
      <c r="ANQ17" s="205"/>
      <c r="ANR17" s="205"/>
      <c r="ANS17" s="205"/>
      <c r="ANT17" s="205"/>
      <c r="ANU17" s="205"/>
      <c r="ANV17" s="205"/>
      <c r="ANW17" s="205"/>
      <c r="ANX17" s="205"/>
      <c r="ANY17" s="205"/>
      <c r="ANZ17" s="205"/>
      <c r="AOA17" s="205"/>
      <c r="AOB17" s="205"/>
      <c r="AOC17" s="205"/>
      <c r="AOD17" s="205"/>
      <c r="AOE17" s="205"/>
      <c r="AOF17" s="205"/>
      <c r="AOG17" s="205"/>
      <c r="AOH17" s="205"/>
      <c r="AOI17" s="205"/>
      <c r="AOJ17" s="205"/>
      <c r="AOK17" s="205"/>
      <c r="AOL17" s="205"/>
      <c r="AOM17" s="205"/>
      <c r="AON17" s="205"/>
      <c r="AOO17" s="205"/>
      <c r="AOP17" s="205"/>
      <c r="AOQ17" s="205"/>
      <c r="AOR17" s="205"/>
      <c r="AOS17" s="205"/>
      <c r="AOT17" s="205"/>
      <c r="AOU17" s="205"/>
      <c r="AOV17" s="205"/>
      <c r="AOW17" s="205"/>
      <c r="AOX17" s="205"/>
      <c r="AOY17" s="205"/>
      <c r="AOZ17" s="205"/>
      <c r="APA17" s="205"/>
      <c r="APB17" s="205"/>
      <c r="APC17" s="205"/>
      <c r="APD17" s="205"/>
      <c r="APE17" s="205"/>
      <c r="APF17" s="205"/>
      <c r="APG17" s="205"/>
      <c r="APH17" s="205"/>
      <c r="API17" s="205"/>
      <c r="APJ17" s="205"/>
      <c r="APK17" s="205"/>
      <c r="APL17" s="205"/>
      <c r="APM17" s="205"/>
      <c r="APN17" s="205"/>
      <c r="APO17" s="205"/>
      <c r="APP17" s="205"/>
      <c r="APQ17" s="205"/>
      <c r="APR17" s="205"/>
      <c r="APS17" s="205"/>
      <c r="APT17" s="205"/>
      <c r="APU17" s="205"/>
      <c r="APV17" s="205"/>
      <c r="APW17" s="205"/>
      <c r="APX17" s="205"/>
      <c r="APY17" s="205"/>
      <c r="APZ17" s="205"/>
      <c r="AQA17" s="205"/>
      <c r="AQB17" s="205"/>
      <c r="AQC17" s="205"/>
      <c r="AQD17" s="205"/>
      <c r="AQE17" s="205"/>
      <c r="AQF17" s="205"/>
      <c r="AQG17" s="205"/>
      <c r="AQH17" s="205"/>
      <c r="AQI17" s="205"/>
      <c r="AQJ17" s="205"/>
      <c r="AQK17" s="205"/>
      <c r="AQL17" s="205"/>
      <c r="AQM17" s="205"/>
      <c r="AQN17" s="205"/>
      <c r="AQO17" s="205"/>
      <c r="AQP17" s="205"/>
      <c r="AQQ17" s="205"/>
      <c r="AQR17" s="205"/>
      <c r="AQS17" s="205"/>
      <c r="AQT17" s="205"/>
      <c r="AQU17" s="205"/>
      <c r="AQV17" s="205"/>
      <c r="AQW17" s="205"/>
      <c r="AQX17" s="205"/>
      <c r="AQY17" s="205"/>
      <c r="AQZ17" s="205"/>
      <c r="ARA17" s="205"/>
      <c r="ARB17" s="205"/>
      <c r="ARC17" s="205"/>
      <c r="ARD17" s="205"/>
      <c r="ARE17" s="205"/>
      <c r="ARF17" s="205"/>
      <c r="ARG17" s="205"/>
      <c r="ARH17" s="205"/>
      <c r="ARI17" s="205"/>
      <c r="ARJ17" s="205"/>
      <c r="ARK17" s="205"/>
      <c r="ARL17" s="205"/>
      <c r="ARM17" s="205"/>
      <c r="ARN17" s="205"/>
      <c r="ARO17" s="205"/>
      <c r="ARP17" s="205"/>
      <c r="ARQ17" s="205"/>
      <c r="ARR17" s="205"/>
      <c r="ARS17" s="205"/>
      <c r="ART17" s="205"/>
      <c r="ARU17" s="205"/>
      <c r="ARV17" s="205"/>
      <c r="ARW17" s="205"/>
      <c r="ARX17" s="205"/>
      <c r="ARY17" s="205"/>
      <c r="ARZ17" s="205"/>
      <c r="ASA17" s="205"/>
      <c r="ASB17" s="205"/>
      <c r="ASC17" s="205"/>
      <c r="ASD17" s="205"/>
      <c r="ASE17" s="205"/>
      <c r="ASF17" s="205"/>
      <c r="ASG17" s="205"/>
      <c r="ASH17" s="205"/>
      <c r="ASI17" s="205"/>
      <c r="ASJ17" s="205"/>
      <c r="ASK17" s="205"/>
      <c r="ASL17" s="205"/>
      <c r="ASM17" s="205"/>
      <c r="ASN17" s="205"/>
      <c r="ASO17" s="205"/>
      <c r="ASP17" s="205"/>
      <c r="ASQ17" s="205"/>
      <c r="ASR17" s="205"/>
      <c r="ASS17" s="205"/>
      <c r="AST17" s="205"/>
      <c r="ASU17" s="205"/>
      <c r="ASV17" s="205"/>
      <c r="ASW17" s="205"/>
      <c r="ASX17" s="205"/>
      <c r="ASY17" s="205"/>
      <c r="ASZ17" s="205"/>
      <c r="ATA17" s="205"/>
      <c r="ATB17" s="205"/>
      <c r="ATC17" s="205"/>
      <c r="ATD17" s="205"/>
      <c r="ATE17" s="205"/>
      <c r="ATF17" s="205"/>
      <c r="ATG17" s="205"/>
      <c r="ATH17" s="205"/>
      <c r="ATI17" s="205"/>
      <c r="ATJ17" s="205"/>
      <c r="ATK17" s="205"/>
      <c r="ATL17" s="205"/>
      <c r="ATM17" s="205"/>
      <c r="ATN17" s="205"/>
      <c r="ATO17" s="205"/>
      <c r="ATP17" s="205"/>
      <c r="ATQ17" s="205"/>
      <c r="ATR17" s="205"/>
      <c r="ATS17" s="205"/>
      <c r="ATT17" s="205"/>
      <c r="ATU17" s="205"/>
      <c r="ATV17" s="205"/>
      <c r="ATW17" s="205"/>
      <c r="ATX17" s="205"/>
      <c r="ATY17" s="205"/>
      <c r="ATZ17" s="205"/>
      <c r="AUA17" s="205"/>
      <c r="AUB17" s="205"/>
      <c r="AUC17" s="205"/>
      <c r="AUD17" s="205"/>
      <c r="AUE17" s="205"/>
      <c r="AUF17" s="205"/>
      <c r="AUG17" s="205"/>
      <c r="AUH17" s="205"/>
      <c r="AUI17" s="205"/>
      <c r="AUJ17" s="205"/>
      <c r="AUK17" s="205"/>
      <c r="AUL17" s="205"/>
      <c r="AUM17" s="205"/>
      <c r="AUN17" s="205"/>
      <c r="AUO17" s="205"/>
      <c r="AUP17" s="205"/>
      <c r="AUQ17" s="205"/>
      <c r="AUR17" s="205"/>
      <c r="AUS17" s="205"/>
      <c r="AUT17" s="205"/>
      <c r="AUU17" s="205"/>
      <c r="AUV17" s="205"/>
      <c r="AUW17" s="205"/>
      <c r="AUX17" s="205"/>
      <c r="AUY17" s="205"/>
      <c r="AUZ17" s="205"/>
      <c r="AVA17" s="205"/>
      <c r="AVB17" s="205"/>
      <c r="AVC17" s="205"/>
      <c r="AVD17" s="205"/>
      <c r="AVE17" s="205"/>
      <c r="AVF17" s="205"/>
      <c r="AVG17" s="205"/>
      <c r="AVH17" s="205"/>
      <c r="AVI17" s="205"/>
      <c r="AVJ17" s="205"/>
      <c r="AVK17" s="205"/>
      <c r="AVL17" s="205"/>
      <c r="AVM17" s="205"/>
      <c r="AVN17" s="205"/>
      <c r="AVO17" s="205"/>
      <c r="AVP17" s="205"/>
      <c r="AVQ17" s="205"/>
      <c r="AVR17" s="205"/>
      <c r="AVS17" s="205"/>
      <c r="AVT17" s="205"/>
      <c r="AVU17" s="205"/>
      <c r="AVV17" s="205"/>
      <c r="AVW17" s="205"/>
      <c r="AVX17" s="205"/>
      <c r="AVY17" s="205"/>
      <c r="AVZ17" s="205"/>
      <c r="AWA17" s="205"/>
      <c r="AWB17" s="205"/>
      <c r="AWC17" s="205"/>
      <c r="AWD17" s="205"/>
      <c r="AWE17" s="205"/>
      <c r="AWF17" s="205"/>
      <c r="AWG17" s="205"/>
      <c r="AWH17" s="205"/>
      <c r="AWI17" s="205"/>
      <c r="AWJ17" s="205"/>
      <c r="AWK17" s="205"/>
      <c r="AWL17" s="205"/>
      <c r="AWM17" s="205"/>
      <c r="AWN17" s="205"/>
      <c r="AWO17" s="205"/>
      <c r="AWP17" s="205"/>
      <c r="AWQ17" s="205"/>
      <c r="AWR17" s="205"/>
      <c r="AWS17" s="205"/>
      <c r="AWT17" s="205"/>
      <c r="AWU17" s="205"/>
      <c r="AWV17" s="205"/>
      <c r="AWW17" s="205"/>
      <c r="AWX17" s="205"/>
      <c r="AWY17" s="205"/>
      <c r="AWZ17" s="205"/>
      <c r="AXA17" s="205"/>
      <c r="AXB17" s="205"/>
      <c r="AXC17" s="205"/>
      <c r="AXD17" s="205"/>
      <c r="AXE17" s="205"/>
      <c r="AXF17" s="205"/>
      <c r="AXG17" s="205"/>
      <c r="AXH17" s="205"/>
      <c r="AXI17" s="205"/>
      <c r="AXJ17" s="205"/>
      <c r="AXK17" s="205"/>
      <c r="AXL17" s="205"/>
      <c r="AXM17" s="205"/>
      <c r="AXN17" s="205"/>
      <c r="AXO17" s="205"/>
      <c r="AXP17" s="205"/>
      <c r="AXQ17" s="205"/>
      <c r="AXR17" s="205"/>
      <c r="AXS17" s="205"/>
      <c r="AXT17" s="205"/>
      <c r="AXU17" s="205"/>
      <c r="AXV17" s="205"/>
      <c r="AXW17" s="205"/>
      <c r="AXX17" s="205"/>
      <c r="AXY17" s="205"/>
      <c r="AXZ17" s="205"/>
      <c r="AYA17" s="205"/>
      <c r="AYB17" s="205"/>
      <c r="AYC17" s="205"/>
      <c r="AYD17" s="205"/>
      <c r="AYE17" s="205"/>
      <c r="AYF17" s="205"/>
      <c r="AYG17" s="205"/>
      <c r="AYH17" s="205"/>
      <c r="AYI17" s="205"/>
      <c r="AYJ17" s="205"/>
      <c r="AYK17" s="205"/>
      <c r="AYL17" s="205"/>
      <c r="AYM17" s="205"/>
      <c r="AYN17" s="205"/>
      <c r="AYO17" s="205"/>
      <c r="AYP17" s="205"/>
      <c r="AYQ17" s="205"/>
      <c r="AYR17" s="205"/>
      <c r="AYS17" s="205"/>
      <c r="AYT17" s="205"/>
      <c r="AYU17" s="205"/>
      <c r="AYV17" s="205"/>
      <c r="AYW17" s="205"/>
      <c r="AYX17" s="205"/>
      <c r="AYY17" s="205"/>
      <c r="AYZ17" s="205"/>
      <c r="AZA17" s="205"/>
      <c r="AZB17" s="205"/>
      <c r="AZC17" s="205"/>
      <c r="AZD17" s="205"/>
      <c r="AZE17" s="205"/>
      <c r="AZF17" s="205"/>
      <c r="AZG17" s="205"/>
      <c r="AZH17" s="205"/>
      <c r="AZI17" s="205"/>
      <c r="AZJ17" s="205"/>
      <c r="AZK17" s="205"/>
      <c r="AZL17" s="205"/>
      <c r="AZM17" s="205"/>
      <c r="AZN17" s="205"/>
      <c r="AZO17" s="205"/>
      <c r="AZP17" s="205"/>
      <c r="AZQ17" s="205"/>
      <c r="AZR17" s="205"/>
      <c r="AZS17" s="205"/>
      <c r="AZT17" s="205"/>
      <c r="AZU17" s="205"/>
      <c r="AZV17" s="205"/>
      <c r="AZW17" s="205"/>
      <c r="AZX17" s="205"/>
      <c r="AZY17" s="205"/>
      <c r="AZZ17" s="205"/>
      <c r="BAA17" s="205"/>
      <c r="BAB17" s="205"/>
      <c r="BAC17" s="205"/>
      <c r="BAD17" s="205"/>
      <c r="BAE17" s="205"/>
      <c r="BAF17" s="205"/>
      <c r="BAG17" s="205"/>
      <c r="BAH17" s="205"/>
      <c r="BAI17" s="205"/>
      <c r="BAJ17" s="205"/>
      <c r="BAK17" s="205"/>
      <c r="BAL17" s="205"/>
      <c r="BAM17" s="205"/>
      <c r="BAN17" s="205"/>
      <c r="BAO17" s="205"/>
      <c r="BAP17" s="205"/>
      <c r="BAQ17" s="205"/>
      <c r="BAR17" s="205"/>
      <c r="BAS17" s="205"/>
      <c r="BAT17" s="205"/>
      <c r="BAU17" s="205"/>
      <c r="BAV17" s="205"/>
      <c r="BAW17" s="205"/>
      <c r="BAX17" s="205"/>
      <c r="BAY17" s="205"/>
      <c r="BAZ17" s="205"/>
      <c r="BBA17" s="205"/>
      <c r="BBB17" s="205"/>
      <c r="BBC17" s="205"/>
      <c r="BBD17" s="205"/>
      <c r="BBE17" s="205"/>
      <c r="BBF17" s="205"/>
      <c r="BBG17" s="205"/>
      <c r="BBH17" s="205"/>
      <c r="BBI17" s="205"/>
      <c r="BBJ17" s="205"/>
      <c r="BBK17" s="205"/>
      <c r="BBL17" s="205"/>
      <c r="BBM17" s="205"/>
      <c r="BBN17" s="205"/>
      <c r="BBO17" s="205"/>
      <c r="BBP17" s="205"/>
      <c r="BBQ17" s="205"/>
      <c r="BBR17" s="205"/>
      <c r="BBS17" s="205"/>
      <c r="BBT17" s="205"/>
      <c r="BBU17" s="205"/>
      <c r="BBV17" s="205"/>
      <c r="BBW17" s="205"/>
      <c r="BBX17" s="205"/>
      <c r="BBY17" s="205"/>
      <c r="BBZ17" s="205"/>
      <c r="BCA17" s="205"/>
      <c r="BCB17" s="205"/>
      <c r="BCC17" s="205"/>
      <c r="BCD17" s="205"/>
      <c r="BCE17" s="205"/>
      <c r="BCF17" s="205"/>
      <c r="BCG17" s="205"/>
      <c r="BCH17" s="205"/>
      <c r="BCI17" s="205"/>
      <c r="BCJ17" s="205"/>
      <c r="BCK17" s="205"/>
      <c r="BCL17" s="205"/>
      <c r="BCM17" s="205"/>
      <c r="BCN17" s="205"/>
      <c r="BCO17" s="205"/>
      <c r="BCP17" s="205"/>
      <c r="BCQ17" s="205"/>
      <c r="BCR17" s="205"/>
      <c r="BCS17" s="205"/>
      <c r="BCT17" s="205"/>
      <c r="BCU17" s="205"/>
      <c r="BCV17" s="205"/>
      <c r="BCW17" s="205"/>
      <c r="BCX17" s="205"/>
      <c r="BCY17" s="205"/>
      <c r="BCZ17" s="205"/>
      <c r="BDA17" s="205"/>
      <c r="BDB17" s="205"/>
      <c r="BDC17" s="205"/>
      <c r="BDD17" s="205"/>
      <c r="BDE17" s="205"/>
      <c r="BDF17" s="205"/>
      <c r="BDG17" s="205"/>
      <c r="BDH17" s="205"/>
      <c r="BDI17" s="205"/>
      <c r="BDJ17" s="205"/>
      <c r="BDK17" s="205"/>
      <c r="BDL17" s="205"/>
      <c r="BDM17" s="205"/>
      <c r="BDN17" s="205"/>
      <c r="BDO17" s="205"/>
      <c r="BDP17" s="205"/>
      <c r="BDQ17" s="205"/>
      <c r="BDR17" s="205"/>
      <c r="BDS17" s="205"/>
      <c r="BDT17" s="205"/>
      <c r="BDU17" s="205"/>
    </row>
    <row r="18" spans="1:1477" s="73" customFormat="1">
      <c r="B18" s="73" t="s">
        <v>129</v>
      </c>
      <c r="C18" s="73" t="s">
        <v>257</v>
      </c>
      <c r="D18" s="73" t="s">
        <v>258</v>
      </c>
      <c r="E18" s="72">
        <v>41963</v>
      </c>
      <c r="F18" s="73" t="s">
        <v>477</v>
      </c>
      <c r="G18" s="73" t="s">
        <v>478</v>
      </c>
      <c r="H18" s="210">
        <v>1</v>
      </c>
      <c r="I18" s="73">
        <v>0</v>
      </c>
      <c r="J18" s="73">
        <v>50</v>
      </c>
      <c r="K18" s="73">
        <v>50</v>
      </c>
      <c r="L18" s="73">
        <v>16</v>
      </c>
      <c r="M18" s="206">
        <f t="shared" si="6"/>
        <v>0.32</v>
      </c>
      <c r="N18" s="73">
        <f t="shared" si="7"/>
        <v>1</v>
      </c>
      <c r="O18" s="73">
        <v>34</v>
      </c>
      <c r="P18" s="73">
        <v>0</v>
      </c>
      <c r="Q18" s="73">
        <v>0</v>
      </c>
      <c r="R18" s="73">
        <v>0</v>
      </c>
      <c r="S18" s="73">
        <v>0</v>
      </c>
      <c r="T18" s="212">
        <v>140780</v>
      </c>
      <c r="U18" s="212">
        <v>9482</v>
      </c>
      <c r="V18" s="212">
        <v>131298</v>
      </c>
      <c r="W18" s="212">
        <v>140780</v>
      </c>
      <c r="X18" s="212">
        <v>132639</v>
      </c>
      <c r="Y18" s="212">
        <v>0</v>
      </c>
      <c r="Z18" s="212">
        <v>0</v>
      </c>
      <c r="AA18" s="212">
        <v>0</v>
      </c>
      <c r="AB18" s="212">
        <v>132639</v>
      </c>
      <c r="AC18" s="212">
        <v>265277</v>
      </c>
      <c r="AD18" s="206">
        <f t="shared" si="8"/>
        <v>2.0204191990738627</v>
      </c>
      <c r="AE18" s="73">
        <f t="shared" si="9"/>
        <v>0</v>
      </c>
      <c r="AF18" s="212">
        <v>132639</v>
      </c>
      <c r="AG18" s="212">
        <v>0</v>
      </c>
      <c r="AH18" s="73">
        <v>0</v>
      </c>
      <c r="AI18" s="73">
        <v>0</v>
      </c>
      <c r="AJ18" s="73">
        <v>0</v>
      </c>
      <c r="AK18" s="73">
        <v>0</v>
      </c>
      <c r="AL18" s="85">
        <v>0</v>
      </c>
      <c r="AM18" s="85">
        <v>0</v>
      </c>
      <c r="AN18" s="73">
        <v>0</v>
      </c>
      <c r="AO18" s="73">
        <v>0</v>
      </c>
      <c r="AP18" s="85">
        <v>1341</v>
      </c>
      <c r="AQ18" s="85">
        <v>0</v>
      </c>
      <c r="AR18" s="73">
        <v>0</v>
      </c>
      <c r="AS18" s="73">
        <v>0</v>
      </c>
      <c r="AT18" s="85">
        <v>0</v>
      </c>
      <c r="AU18" s="85">
        <v>0</v>
      </c>
      <c r="AV18" s="73">
        <v>0</v>
      </c>
      <c r="AW18" s="73">
        <v>0</v>
      </c>
      <c r="AX18" s="85">
        <v>0</v>
      </c>
      <c r="AY18" s="85">
        <v>0</v>
      </c>
      <c r="AZ18" s="73">
        <v>0</v>
      </c>
      <c r="BA18" s="73">
        <v>0</v>
      </c>
      <c r="BB18" s="85">
        <v>0</v>
      </c>
      <c r="BC18" s="85">
        <v>0</v>
      </c>
      <c r="BD18" s="73">
        <v>0</v>
      </c>
      <c r="BE18" s="73">
        <v>0</v>
      </c>
      <c r="BF18" s="85">
        <v>0</v>
      </c>
      <c r="BG18" s="85">
        <v>0</v>
      </c>
      <c r="BH18" s="73">
        <v>0</v>
      </c>
      <c r="BI18" s="73">
        <v>0</v>
      </c>
      <c r="BJ18" s="85">
        <v>0</v>
      </c>
      <c r="BK18" s="85">
        <v>0</v>
      </c>
      <c r="BL18" s="73">
        <v>0</v>
      </c>
      <c r="BM18" s="73">
        <v>0</v>
      </c>
      <c r="BN18" s="85">
        <v>0</v>
      </c>
      <c r="BO18" s="85">
        <v>0</v>
      </c>
      <c r="BP18" s="73">
        <v>0</v>
      </c>
      <c r="BQ18" s="73">
        <v>0</v>
      </c>
      <c r="BR18" s="85">
        <v>0</v>
      </c>
      <c r="BS18" s="85">
        <v>0</v>
      </c>
      <c r="BT18" s="73">
        <v>0</v>
      </c>
      <c r="BU18" s="73">
        <v>0</v>
      </c>
      <c r="BV18" s="85">
        <v>0</v>
      </c>
      <c r="BW18" s="85">
        <v>0</v>
      </c>
      <c r="BX18" s="73">
        <v>0</v>
      </c>
      <c r="BY18" s="238">
        <v>0</v>
      </c>
      <c r="BZ18" s="85">
        <v>0</v>
      </c>
      <c r="CA18" s="85">
        <v>0</v>
      </c>
      <c r="CB18" s="73">
        <v>0</v>
      </c>
      <c r="CC18" s="73">
        <v>0</v>
      </c>
      <c r="CD18" s="85">
        <v>0</v>
      </c>
      <c r="CE18" s="85">
        <v>0</v>
      </c>
      <c r="CF18" s="73">
        <v>0</v>
      </c>
      <c r="CG18" s="73">
        <v>0</v>
      </c>
      <c r="CH18" s="85">
        <v>0</v>
      </c>
      <c r="CI18" s="85">
        <v>0</v>
      </c>
      <c r="CJ18" s="73">
        <v>0</v>
      </c>
      <c r="CK18" s="73">
        <v>0</v>
      </c>
      <c r="CL18" s="85">
        <v>1341</v>
      </c>
      <c r="CM18" s="85">
        <v>0</v>
      </c>
      <c r="CN18" s="73" t="s">
        <v>340</v>
      </c>
      <c r="CO18" s="73" t="s">
        <v>341</v>
      </c>
      <c r="CP18" s="73" t="s">
        <v>321</v>
      </c>
      <c r="CQ18" s="73" t="s">
        <v>321</v>
      </c>
      <c r="CR18" s="73" t="s">
        <v>321</v>
      </c>
      <c r="CS18" s="73" t="s">
        <v>321</v>
      </c>
      <c r="CT18" s="72">
        <v>42244</v>
      </c>
      <c r="CU18" s="73" t="s">
        <v>473</v>
      </c>
      <c r="CV18" s="73" t="s">
        <v>474</v>
      </c>
      <c r="CW18" s="72" t="s">
        <v>168</v>
      </c>
      <c r="CX18" s="72">
        <v>42065</v>
      </c>
      <c r="CY18" s="73" t="s">
        <v>471</v>
      </c>
      <c r="CZ18" s="73" t="s">
        <v>478</v>
      </c>
      <c r="DA18" s="73" t="s">
        <v>175</v>
      </c>
      <c r="DB18" s="73">
        <v>193962.81</v>
      </c>
      <c r="DC18" s="73" t="s">
        <v>326</v>
      </c>
      <c r="DD18" s="73" t="s">
        <v>327</v>
      </c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  <c r="AEW18" s="205"/>
      <c r="AEX18" s="205"/>
      <c r="AEY18" s="205"/>
      <c r="AEZ18" s="205"/>
      <c r="AFA18" s="205"/>
      <c r="AFB18" s="205"/>
      <c r="AFC18" s="205"/>
      <c r="AFD18" s="205"/>
      <c r="AFE18" s="205"/>
      <c r="AFF18" s="205"/>
      <c r="AFG18" s="205"/>
      <c r="AFH18" s="205"/>
      <c r="AFI18" s="205"/>
      <c r="AFJ18" s="205"/>
      <c r="AFK18" s="205"/>
      <c r="AFL18" s="205"/>
      <c r="AFM18" s="205"/>
      <c r="AFN18" s="205"/>
      <c r="AFO18" s="205"/>
      <c r="AFP18" s="205"/>
      <c r="AFQ18" s="205"/>
      <c r="AFR18" s="205"/>
      <c r="AFS18" s="205"/>
      <c r="AFT18" s="205"/>
      <c r="AFU18" s="205"/>
      <c r="AFV18" s="205"/>
      <c r="AFW18" s="205"/>
      <c r="AFX18" s="205"/>
      <c r="AFY18" s="205"/>
      <c r="AFZ18" s="205"/>
      <c r="AGA18" s="205"/>
      <c r="AGB18" s="205"/>
      <c r="AGC18" s="205"/>
      <c r="AGD18" s="205"/>
      <c r="AGE18" s="205"/>
      <c r="AGF18" s="205"/>
      <c r="AGG18" s="205"/>
      <c r="AGH18" s="205"/>
      <c r="AGI18" s="205"/>
      <c r="AGJ18" s="205"/>
      <c r="AGK18" s="205"/>
      <c r="AGL18" s="205"/>
      <c r="AGM18" s="205"/>
      <c r="AGN18" s="205"/>
      <c r="AGO18" s="205"/>
      <c r="AGP18" s="205"/>
      <c r="AGQ18" s="205"/>
      <c r="AGR18" s="205"/>
      <c r="AGS18" s="205"/>
      <c r="AGT18" s="205"/>
      <c r="AGU18" s="205"/>
      <c r="AGV18" s="205"/>
      <c r="AGW18" s="205"/>
      <c r="AGX18" s="205"/>
      <c r="AGY18" s="205"/>
      <c r="AGZ18" s="205"/>
      <c r="AHA18" s="205"/>
      <c r="AHB18" s="205"/>
      <c r="AHC18" s="205"/>
      <c r="AHD18" s="205"/>
      <c r="AHE18" s="205"/>
      <c r="AHF18" s="205"/>
      <c r="AHG18" s="205"/>
      <c r="AHH18" s="205"/>
      <c r="AHI18" s="205"/>
      <c r="AHJ18" s="205"/>
      <c r="AHK18" s="205"/>
      <c r="AHL18" s="205"/>
      <c r="AHM18" s="205"/>
      <c r="AHN18" s="205"/>
      <c r="AHO18" s="205"/>
      <c r="AHP18" s="205"/>
      <c r="AHQ18" s="205"/>
      <c r="AHR18" s="205"/>
      <c r="AHS18" s="205"/>
      <c r="AHT18" s="205"/>
      <c r="AHU18" s="205"/>
      <c r="AHV18" s="205"/>
      <c r="AHW18" s="205"/>
      <c r="AHX18" s="205"/>
      <c r="AHY18" s="205"/>
      <c r="AHZ18" s="205"/>
      <c r="AIA18" s="205"/>
      <c r="AIB18" s="205"/>
      <c r="AIC18" s="205"/>
      <c r="AID18" s="205"/>
      <c r="AIE18" s="205"/>
      <c r="AIF18" s="205"/>
      <c r="AIG18" s="205"/>
      <c r="AIH18" s="205"/>
      <c r="AII18" s="205"/>
      <c r="AIJ18" s="205"/>
      <c r="AIK18" s="205"/>
      <c r="AIL18" s="205"/>
      <c r="AIM18" s="205"/>
      <c r="AIN18" s="205"/>
      <c r="AIO18" s="205"/>
      <c r="AIP18" s="205"/>
      <c r="AIQ18" s="205"/>
      <c r="AIR18" s="205"/>
      <c r="AIS18" s="205"/>
      <c r="AIT18" s="205"/>
      <c r="AIU18" s="205"/>
      <c r="AIV18" s="205"/>
      <c r="AIW18" s="205"/>
      <c r="AIX18" s="205"/>
      <c r="AIY18" s="205"/>
      <c r="AIZ18" s="205"/>
      <c r="AJA18" s="205"/>
      <c r="AJB18" s="205"/>
      <c r="AJC18" s="205"/>
      <c r="AJD18" s="205"/>
      <c r="AJE18" s="205"/>
      <c r="AJF18" s="205"/>
      <c r="AJG18" s="205"/>
      <c r="AJH18" s="205"/>
      <c r="AJI18" s="205"/>
      <c r="AJJ18" s="205"/>
      <c r="AJK18" s="205"/>
      <c r="AJL18" s="205"/>
      <c r="AJM18" s="205"/>
      <c r="AJN18" s="205"/>
      <c r="AJO18" s="205"/>
      <c r="AJP18" s="205"/>
      <c r="AJQ18" s="205"/>
      <c r="AJR18" s="205"/>
      <c r="AJS18" s="205"/>
      <c r="AJT18" s="205"/>
      <c r="AJU18" s="205"/>
      <c r="AJV18" s="205"/>
      <c r="AJW18" s="205"/>
      <c r="AJX18" s="205"/>
      <c r="AJY18" s="205"/>
      <c r="AJZ18" s="205"/>
      <c r="AKA18" s="205"/>
      <c r="AKB18" s="205"/>
      <c r="AKC18" s="205"/>
      <c r="AKD18" s="205"/>
      <c r="AKE18" s="205"/>
      <c r="AKF18" s="205"/>
      <c r="AKG18" s="205"/>
      <c r="AKH18" s="205"/>
      <c r="AKI18" s="205"/>
      <c r="AKJ18" s="205"/>
      <c r="AKK18" s="205"/>
      <c r="AKL18" s="205"/>
      <c r="AKM18" s="205"/>
      <c r="AKN18" s="205"/>
      <c r="AKO18" s="205"/>
      <c r="AKP18" s="205"/>
      <c r="AKQ18" s="205"/>
      <c r="AKR18" s="205"/>
      <c r="AKS18" s="205"/>
      <c r="AKT18" s="205"/>
      <c r="AKU18" s="205"/>
      <c r="AKV18" s="205"/>
      <c r="AKW18" s="205"/>
      <c r="AKX18" s="205"/>
      <c r="AKY18" s="205"/>
      <c r="AKZ18" s="205"/>
      <c r="ALA18" s="205"/>
      <c r="ALB18" s="205"/>
      <c r="ALC18" s="205"/>
      <c r="ALD18" s="205"/>
      <c r="ALE18" s="205"/>
      <c r="ALF18" s="205"/>
      <c r="ALG18" s="205"/>
      <c r="ALH18" s="205"/>
      <c r="ALI18" s="205"/>
      <c r="ALJ18" s="205"/>
      <c r="ALK18" s="205"/>
      <c r="ALL18" s="205"/>
      <c r="ALM18" s="205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  <c r="AMK18" s="205"/>
      <c r="AML18" s="205"/>
      <c r="AMM18" s="205"/>
      <c r="AMN18" s="205"/>
      <c r="AMO18" s="205"/>
      <c r="AMP18" s="205"/>
      <c r="AMQ18" s="205"/>
      <c r="AMR18" s="205"/>
      <c r="AMS18" s="205"/>
      <c r="AMT18" s="205"/>
      <c r="AMU18" s="205"/>
      <c r="AMV18" s="205"/>
      <c r="AMW18" s="205"/>
      <c r="AMX18" s="205"/>
      <c r="AMY18" s="205"/>
      <c r="AMZ18" s="205"/>
      <c r="ANA18" s="205"/>
      <c r="ANB18" s="205"/>
      <c r="ANC18" s="205"/>
      <c r="AND18" s="205"/>
      <c r="ANE18" s="205"/>
      <c r="ANF18" s="205"/>
      <c r="ANG18" s="205"/>
      <c r="ANH18" s="205"/>
      <c r="ANI18" s="205"/>
      <c r="ANJ18" s="205"/>
      <c r="ANK18" s="205"/>
      <c r="ANL18" s="205"/>
      <c r="ANM18" s="205"/>
      <c r="ANN18" s="205"/>
      <c r="ANO18" s="205"/>
      <c r="ANP18" s="205"/>
      <c r="ANQ18" s="205"/>
      <c r="ANR18" s="205"/>
      <c r="ANS18" s="205"/>
      <c r="ANT18" s="205"/>
      <c r="ANU18" s="205"/>
      <c r="ANV18" s="205"/>
      <c r="ANW18" s="205"/>
      <c r="ANX18" s="205"/>
      <c r="ANY18" s="205"/>
      <c r="ANZ18" s="205"/>
      <c r="AOA18" s="205"/>
      <c r="AOB18" s="205"/>
      <c r="AOC18" s="205"/>
      <c r="AOD18" s="205"/>
      <c r="AOE18" s="205"/>
      <c r="AOF18" s="205"/>
      <c r="AOG18" s="205"/>
      <c r="AOH18" s="205"/>
      <c r="AOI18" s="205"/>
      <c r="AOJ18" s="205"/>
      <c r="AOK18" s="205"/>
      <c r="AOL18" s="205"/>
      <c r="AOM18" s="205"/>
      <c r="AON18" s="205"/>
      <c r="AOO18" s="205"/>
      <c r="AOP18" s="205"/>
      <c r="AOQ18" s="205"/>
      <c r="AOR18" s="205"/>
      <c r="AOS18" s="205"/>
      <c r="AOT18" s="205"/>
      <c r="AOU18" s="205"/>
      <c r="AOV18" s="205"/>
      <c r="AOW18" s="205"/>
      <c r="AOX18" s="205"/>
      <c r="AOY18" s="205"/>
      <c r="AOZ18" s="205"/>
      <c r="APA18" s="205"/>
      <c r="APB18" s="205"/>
      <c r="APC18" s="205"/>
      <c r="APD18" s="205"/>
      <c r="APE18" s="205"/>
      <c r="APF18" s="205"/>
      <c r="APG18" s="205"/>
      <c r="APH18" s="205"/>
      <c r="API18" s="205"/>
      <c r="APJ18" s="205"/>
      <c r="APK18" s="205"/>
      <c r="APL18" s="205"/>
      <c r="APM18" s="205"/>
      <c r="APN18" s="205"/>
      <c r="APO18" s="205"/>
      <c r="APP18" s="205"/>
      <c r="APQ18" s="205"/>
      <c r="APR18" s="205"/>
      <c r="APS18" s="205"/>
      <c r="APT18" s="205"/>
      <c r="APU18" s="205"/>
      <c r="APV18" s="205"/>
      <c r="APW18" s="205"/>
      <c r="APX18" s="205"/>
      <c r="APY18" s="205"/>
      <c r="APZ18" s="205"/>
      <c r="AQA18" s="205"/>
      <c r="AQB18" s="205"/>
      <c r="AQC18" s="205"/>
      <c r="AQD18" s="205"/>
      <c r="AQE18" s="205"/>
      <c r="AQF18" s="205"/>
      <c r="AQG18" s="205"/>
      <c r="AQH18" s="205"/>
      <c r="AQI18" s="205"/>
      <c r="AQJ18" s="205"/>
      <c r="AQK18" s="205"/>
      <c r="AQL18" s="205"/>
      <c r="AQM18" s="205"/>
      <c r="AQN18" s="205"/>
      <c r="AQO18" s="205"/>
      <c r="AQP18" s="205"/>
      <c r="AQQ18" s="205"/>
      <c r="AQR18" s="205"/>
      <c r="AQS18" s="205"/>
      <c r="AQT18" s="205"/>
      <c r="AQU18" s="205"/>
      <c r="AQV18" s="205"/>
      <c r="AQW18" s="205"/>
      <c r="AQX18" s="205"/>
      <c r="AQY18" s="205"/>
      <c r="AQZ18" s="205"/>
      <c r="ARA18" s="205"/>
      <c r="ARB18" s="205"/>
      <c r="ARC18" s="205"/>
      <c r="ARD18" s="205"/>
      <c r="ARE18" s="205"/>
      <c r="ARF18" s="205"/>
      <c r="ARG18" s="205"/>
      <c r="ARH18" s="205"/>
      <c r="ARI18" s="205"/>
      <c r="ARJ18" s="205"/>
      <c r="ARK18" s="205"/>
      <c r="ARL18" s="205"/>
      <c r="ARM18" s="205"/>
      <c r="ARN18" s="205"/>
      <c r="ARO18" s="205"/>
      <c r="ARP18" s="205"/>
      <c r="ARQ18" s="205"/>
      <c r="ARR18" s="205"/>
      <c r="ARS18" s="205"/>
      <c r="ART18" s="205"/>
      <c r="ARU18" s="205"/>
      <c r="ARV18" s="205"/>
      <c r="ARW18" s="205"/>
      <c r="ARX18" s="205"/>
      <c r="ARY18" s="205"/>
      <c r="ARZ18" s="205"/>
      <c r="ASA18" s="205"/>
      <c r="ASB18" s="205"/>
      <c r="ASC18" s="205"/>
      <c r="ASD18" s="205"/>
      <c r="ASE18" s="205"/>
      <c r="ASF18" s="205"/>
      <c r="ASG18" s="205"/>
      <c r="ASH18" s="205"/>
      <c r="ASI18" s="205"/>
      <c r="ASJ18" s="205"/>
      <c r="ASK18" s="205"/>
      <c r="ASL18" s="205"/>
      <c r="ASM18" s="205"/>
      <c r="ASN18" s="205"/>
      <c r="ASO18" s="205"/>
      <c r="ASP18" s="205"/>
      <c r="ASQ18" s="205"/>
      <c r="ASR18" s="205"/>
      <c r="ASS18" s="205"/>
      <c r="AST18" s="205"/>
      <c r="ASU18" s="205"/>
      <c r="ASV18" s="205"/>
      <c r="ASW18" s="205"/>
      <c r="ASX18" s="205"/>
      <c r="ASY18" s="205"/>
      <c r="ASZ18" s="205"/>
      <c r="ATA18" s="205"/>
      <c r="ATB18" s="205"/>
      <c r="ATC18" s="205"/>
      <c r="ATD18" s="205"/>
      <c r="ATE18" s="205"/>
      <c r="ATF18" s="205"/>
      <c r="ATG18" s="205"/>
      <c r="ATH18" s="205"/>
      <c r="ATI18" s="205"/>
      <c r="ATJ18" s="205"/>
      <c r="ATK18" s="205"/>
      <c r="ATL18" s="205"/>
      <c r="ATM18" s="205"/>
      <c r="ATN18" s="205"/>
      <c r="ATO18" s="205"/>
      <c r="ATP18" s="205"/>
      <c r="ATQ18" s="205"/>
      <c r="ATR18" s="205"/>
      <c r="ATS18" s="205"/>
      <c r="ATT18" s="205"/>
      <c r="ATU18" s="205"/>
      <c r="ATV18" s="205"/>
      <c r="ATW18" s="205"/>
      <c r="ATX18" s="205"/>
      <c r="ATY18" s="205"/>
      <c r="ATZ18" s="205"/>
      <c r="AUA18" s="205"/>
      <c r="AUB18" s="205"/>
      <c r="AUC18" s="205"/>
      <c r="AUD18" s="205"/>
      <c r="AUE18" s="205"/>
      <c r="AUF18" s="205"/>
      <c r="AUG18" s="205"/>
      <c r="AUH18" s="205"/>
      <c r="AUI18" s="205"/>
      <c r="AUJ18" s="205"/>
      <c r="AUK18" s="205"/>
      <c r="AUL18" s="205"/>
      <c r="AUM18" s="205"/>
      <c r="AUN18" s="205"/>
      <c r="AUO18" s="205"/>
      <c r="AUP18" s="205"/>
      <c r="AUQ18" s="205"/>
      <c r="AUR18" s="205"/>
      <c r="AUS18" s="205"/>
      <c r="AUT18" s="205"/>
      <c r="AUU18" s="205"/>
      <c r="AUV18" s="205"/>
      <c r="AUW18" s="205"/>
      <c r="AUX18" s="205"/>
      <c r="AUY18" s="205"/>
      <c r="AUZ18" s="205"/>
      <c r="AVA18" s="205"/>
      <c r="AVB18" s="205"/>
      <c r="AVC18" s="205"/>
      <c r="AVD18" s="205"/>
      <c r="AVE18" s="205"/>
      <c r="AVF18" s="205"/>
      <c r="AVG18" s="205"/>
      <c r="AVH18" s="205"/>
      <c r="AVI18" s="205"/>
      <c r="AVJ18" s="205"/>
      <c r="AVK18" s="205"/>
      <c r="AVL18" s="205"/>
      <c r="AVM18" s="205"/>
      <c r="AVN18" s="205"/>
      <c r="AVO18" s="205"/>
      <c r="AVP18" s="205"/>
      <c r="AVQ18" s="205"/>
      <c r="AVR18" s="205"/>
      <c r="AVS18" s="205"/>
      <c r="AVT18" s="205"/>
      <c r="AVU18" s="205"/>
      <c r="AVV18" s="205"/>
      <c r="AVW18" s="205"/>
      <c r="AVX18" s="205"/>
      <c r="AVY18" s="205"/>
      <c r="AVZ18" s="205"/>
      <c r="AWA18" s="205"/>
      <c r="AWB18" s="205"/>
      <c r="AWC18" s="205"/>
      <c r="AWD18" s="205"/>
      <c r="AWE18" s="205"/>
      <c r="AWF18" s="205"/>
      <c r="AWG18" s="205"/>
      <c r="AWH18" s="205"/>
      <c r="AWI18" s="205"/>
      <c r="AWJ18" s="205"/>
      <c r="AWK18" s="205"/>
      <c r="AWL18" s="205"/>
      <c r="AWM18" s="205"/>
      <c r="AWN18" s="205"/>
      <c r="AWO18" s="205"/>
      <c r="AWP18" s="205"/>
      <c r="AWQ18" s="205"/>
      <c r="AWR18" s="205"/>
      <c r="AWS18" s="205"/>
      <c r="AWT18" s="205"/>
      <c r="AWU18" s="205"/>
      <c r="AWV18" s="205"/>
      <c r="AWW18" s="205"/>
      <c r="AWX18" s="205"/>
      <c r="AWY18" s="205"/>
      <c r="AWZ18" s="205"/>
      <c r="AXA18" s="205"/>
      <c r="AXB18" s="205"/>
      <c r="AXC18" s="205"/>
      <c r="AXD18" s="205"/>
      <c r="AXE18" s="205"/>
      <c r="AXF18" s="205"/>
      <c r="AXG18" s="205"/>
      <c r="AXH18" s="205"/>
      <c r="AXI18" s="205"/>
      <c r="AXJ18" s="205"/>
      <c r="AXK18" s="205"/>
      <c r="AXL18" s="205"/>
      <c r="AXM18" s="205"/>
      <c r="AXN18" s="205"/>
      <c r="AXO18" s="205"/>
      <c r="AXP18" s="205"/>
      <c r="AXQ18" s="205"/>
      <c r="AXR18" s="205"/>
      <c r="AXS18" s="205"/>
      <c r="AXT18" s="205"/>
      <c r="AXU18" s="205"/>
      <c r="AXV18" s="205"/>
      <c r="AXW18" s="205"/>
      <c r="AXX18" s="205"/>
      <c r="AXY18" s="205"/>
      <c r="AXZ18" s="205"/>
      <c r="AYA18" s="205"/>
      <c r="AYB18" s="205"/>
      <c r="AYC18" s="205"/>
      <c r="AYD18" s="205"/>
      <c r="AYE18" s="205"/>
      <c r="AYF18" s="205"/>
      <c r="AYG18" s="205"/>
      <c r="AYH18" s="205"/>
      <c r="AYI18" s="205"/>
      <c r="AYJ18" s="205"/>
      <c r="AYK18" s="205"/>
      <c r="AYL18" s="205"/>
      <c r="AYM18" s="205"/>
      <c r="AYN18" s="205"/>
      <c r="AYO18" s="205"/>
      <c r="AYP18" s="205"/>
      <c r="AYQ18" s="205"/>
      <c r="AYR18" s="205"/>
      <c r="AYS18" s="205"/>
      <c r="AYT18" s="205"/>
      <c r="AYU18" s="205"/>
      <c r="AYV18" s="205"/>
      <c r="AYW18" s="205"/>
      <c r="AYX18" s="205"/>
      <c r="AYY18" s="205"/>
      <c r="AYZ18" s="205"/>
      <c r="AZA18" s="205"/>
      <c r="AZB18" s="205"/>
      <c r="AZC18" s="205"/>
      <c r="AZD18" s="205"/>
      <c r="AZE18" s="205"/>
      <c r="AZF18" s="205"/>
      <c r="AZG18" s="205"/>
      <c r="AZH18" s="205"/>
      <c r="AZI18" s="205"/>
      <c r="AZJ18" s="205"/>
      <c r="AZK18" s="205"/>
      <c r="AZL18" s="205"/>
      <c r="AZM18" s="205"/>
      <c r="AZN18" s="205"/>
      <c r="AZO18" s="205"/>
      <c r="AZP18" s="205"/>
      <c r="AZQ18" s="205"/>
      <c r="AZR18" s="205"/>
      <c r="AZS18" s="205"/>
      <c r="AZT18" s="205"/>
      <c r="AZU18" s="205"/>
      <c r="AZV18" s="205"/>
      <c r="AZW18" s="205"/>
      <c r="AZX18" s="205"/>
      <c r="AZY18" s="205"/>
      <c r="AZZ18" s="205"/>
      <c r="BAA18" s="205"/>
      <c r="BAB18" s="205"/>
      <c r="BAC18" s="205"/>
      <c r="BAD18" s="205"/>
      <c r="BAE18" s="205"/>
      <c r="BAF18" s="205"/>
      <c r="BAG18" s="205"/>
      <c r="BAH18" s="205"/>
      <c r="BAI18" s="205"/>
      <c r="BAJ18" s="205"/>
      <c r="BAK18" s="205"/>
      <c r="BAL18" s="205"/>
      <c r="BAM18" s="205"/>
      <c r="BAN18" s="205"/>
      <c r="BAO18" s="205"/>
      <c r="BAP18" s="205"/>
      <c r="BAQ18" s="205"/>
      <c r="BAR18" s="205"/>
      <c r="BAS18" s="205"/>
      <c r="BAT18" s="205"/>
      <c r="BAU18" s="205"/>
      <c r="BAV18" s="205"/>
      <c r="BAW18" s="205"/>
      <c r="BAX18" s="205"/>
      <c r="BAY18" s="205"/>
      <c r="BAZ18" s="205"/>
      <c r="BBA18" s="205"/>
      <c r="BBB18" s="205"/>
      <c r="BBC18" s="205"/>
      <c r="BBD18" s="205"/>
      <c r="BBE18" s="205"/>
      <c r="BBF18" s="205"/>
      <c r="BBG18" s="205"/>
      <c r="BBH18" s="205"/>
      <c r="BBI18" s="205"/>
      <c r="BBJ18" s="205"/>
      <c r="BBK18" s="205"/>
      <c r="BBL18" s="205"/>
      <c r="BBM18" s="205"/>
      <c r="BBN18" s="205"/>
      <c r="BBO18" s="205"/>
      <c r="BBP18" s="205"/>
      <c r="BBQ18" s="205"/>
      <c r="BBR18" s="205"/>
      <c r="BBS18" s="205"/>
      <c r="BBT18" s="205"/>
      <c r="BBU18" s="205"/>
      <c r="BBV18" s="205"/>
      <c r="BBW18" s="205"/>
      <c r="BBX18" s="205"/>
      <c r="BBY18" s="205"/>
      <c r="BBZ18" s="205"/>
      <c r="BCA18" s="205"/>
      <c r="BCB18" s="205"/>
      <c r="BCC18" s="205"/>
      <c r="BCD18" s="205"/>
      <c r="BCE18" s="205"/>
      <c r="BCF18" s="205"/>
      <c r="BCG18" s="205"/>
      <c r="BCH18" s="205"/>
      <c r="BCI18" s="205"/>
      <c r="BCJ18" s="205"/>
      <c r="BCK18" s="205"/>
      <c r="BCL18" s="205"/>
      <c r="BCM18" s="205"/>
      <c r="BCN18" s="205"/>
      <c r="BCO18" s="205"/>
      <c r="BCP18" s="205"/>
      <c r="BCQ18" s="205"/>
      <c r="BCR18" s="205"/>
      <c r="BCS18" s="205"/>
      <c r="BCT18" s="205"/>
      <c r="BCU18" s="205"/>
      <c r="BCV18" s="205"/>
      <c r="BCW18" s="205"/>
      <c r="BCX18" s="205"/>
      <c r="BCY18" s="205"/>
      <c r="BCZ18" s="205"/>
      <c r="BDA18" s="205"/>
      <c r="BDB18" s="205"/>
      <c r="BDC18" s="205"/>
      <c r="BDD18" s="205"/>
      <c r="BDE18" s="205"/>
      <c r="BDF18" s="205"/>
      <c r="BDG18" s="205"/>
      <c r="BDH18" s="205"/>
      <c r="BDI18" s="205"/>
      <c r="BDJ18" s="205"/>
      <c r="BDK18" s="205"/>
      <c r="BDL18" s="205"/>
      <c r="BDM18" s="205"/>
      <c r="BDN18" s="205"/>
      <c r="BDO18" s="205"/>
      <c r="BDP18" s="205"/>
      <c r="BDQ18" s="205"/>
      <c r="BDR18" s="205"/>
      <c r="BDS18" s="205"/>
      <c r="BDT18" s="205"/>
      <c r="BDU18" s="205"/>
    </row>
    <row r="19" spans="1:1477" ht="12" customHeight="1" thickBot="1">
      <c r="B19" s="241"/>
      <c r="C19" s="241"/>
      <c r="D19" s="241"/>
      <c r="E19" s="72"/>
      <c r="F19" s="241"/>
      <c r="G19" s="241"/>
      <c r="H19" s="208"/>
      <c r="I19" s="242"/>
      <c r="J19" s="242"/>
      <c r="K19" s="242"/>
      <c r="L19" s="242"/>
      <c r="M19" s="155"/>
      <c r="N19" s="73"/>
      <c r="O19" s="242"/>
      <c r="P19" s="87"/>
      <c r="Q19" s="87"/>
      <c r="R19" s="242"/>
      <c r="S19" s="242"/>
      <c r="T19" s="243"/>
      <c r="U19" s="243"/>
      <c r="V19" s="243"/>
      <c r="W19" s="243"/>
      <c r="X19" s="243"/>
      <c r="Y19" s="212"/>
      <c r="Z19" s="212"/>
      <c r="AA19" s="212"/>
      <c r="AB19" s="212"/>
      <c r="AC19" s="212"/>
      <c r="AD19" s="155"/>
      <c r="AE19" s="73"/>
      <c r="AF19" s="212"/>
      <c r="AG19" s="212"/>
      <c r="AH19" s="87"/>
      <c r="AI19" s="87"/>
      <c r="AJ19" s="244"/>
      <c r="AK19" s="244"/>
      <c r="AL19" s="85"/>
      <c r="AM19" s="85"/>
      <c r="AN19" s="244"/>
      <c r="AO19" s="244"/>
      <c r="AP19" s="85"/>
      <c r="AQ19" s="85"/>
      <c r="AR19" s="244"/>
      <c r="AS19" s="244"/>
      <c r="AT19" s="85"/>
      <c r="AU19" s="85"/>
      <c r="AV19" s="244"/>
      <c r="AW19" s="244"/>
      <c r="AX19" s="85"/>
      <c r="AY19" s="85"/>
      <c r="AZ19" s="244"/>
      <c r="BA19" s="244"/>
      <c r="BB19" s="85"/>
      <c r="BC19" s="85"/>
      <c r="BD19" s="244"/>
      <c r="BE19" s="244"/>
      <c r="BF19" s="85"/>
      <c r="BG19" s="85"/>
      <c r="BH19" s="244"/>
      <c r="BI19" s="244"/>
      <c r="BJ19" s="85"/>
      <c r="BK19" s="85"/>
      <c r="BL19" s="244"/>
      <c r="BM19" s="244"/>
      <c r="BN19" s="85"/>
      <c r="BO19" s="85"/>
      <c r="BP19" s="244"/>
      <c r="BQ19" s="244"/>
      <c r="BR19" s="85"/>
      <c r="BS19" s="85"/>
      <c r="BT19" s="244"/>
      <c r="BU19" s="244"/>
      <c r="BV19" s="85"/>
      <c r="BW19" s="85"/>
      <c r="BX19" s="244"/>
      <c r="BY19" s="244"/>
      <c r="BZ19" s="85"/>
      <c r="CA19" s="85"/>
      <c r="CB19" s="244"/>
      <c r="CC19" s="244"/>
      <c r="CD19" s="85"/>
      <c r="CE19" s="85"/>
      <c r="CF19" s="244"/>
      <c r="CG19" s="244"/>
      <c r="CH19" s="85"/>
      <c r="CI19" s="85"/>
      <c r="CJ19" s="244"/>
      <c r="CK19" s="244"/>
      <c r="CL19" s="85"/>
      <c r="CM19" s="85"/>
      <c r="CN19" s="245"/>
      <c r="CO19" s="245"/>
      <c r="CP19" s="245"/>
      <c r="CQ19" s="245"/>
      <c r="CR19" s="245"/>
      <c r="CS19" s="245"/>
      <c r="CT19" s="72"/>
      <c r="CU19" s="241"/>
      <c r="CV19" s="241"/>
      <c r="CW19" s="72"/>
      <c r="CX19" s="72"/>
      <c r="CY19" s="241"/>
      <c r="CZ19" s="241"/>
      <c r="DA19" s="241"/>
      <c r="DB19" s="243"/>
      <c r="DC19" s="242"/>
      <c r="DD19" s="246"/>
    </row>
    <row r="20" spans="1:1477" s="7" customFormat="1" ht="24" customHeight="1" thickTop="1" thickBot="1">
      <c r="B20" s="291" t="s">
        <v>520</v>
      </c>
      <c r="C20" s="292"/>
      <c r="D20" s="293"/>
      <c r="E20" s="8"/>
      <c r="F20" s="9"/>
      <c r="G20" s="156">
        <f>IF(B12="","",ROWS(B12:B19)-1)</f>
        <v>7</v>
      </c>
      <c r="H20" s="10">
        <f>SUM(H12:H19)</f>
        <v>9</v>
      </c>
      <c r="I20" s="10">
        <f>SUM(I12:I19)</f>
        <v>20</v>
      </c>
      <c r="J20" s="10">
        <f>SUM(J12:J19)</f>
        <v>1310</v>
      </c>
      <c r="K20" s="10">
        <f>SUM(K12:K19)</f>
        <v>1803</v>
      </c>
      <c r="L20" s="10">
        <f>SUM(L12:L19)</f>
        <v>1716</v>
      </c>
      <c r="M20" s="157">
        <f>IF(G20="",0,N20/G20)</f>
        <v>0.8571428571428571</v>
      </c>
      <c r="N20" s="10">
        <f t="shared" ref="N20:AC20" si="10">SUM(N12:N19)</f>
        <v>6</v>
      </c>
      <c r="O20" s="10">
        <f t="shared" si="10"/>
        <v>87</v>
      </c>
      <c r="P20" s="10">
        <f t="shared" si="10"/>
        <v>0</v>
      </c>
      <c r="Q20" s="10">
        <f t="shared" si="10"/>
        <v>0</v>
      </c>
      <c r="R20" s="10">
        <f t="shared" si="10"/>
        <v>185</v>
      </c>
      <c r="S20" s="10">
        <f t="shared" si="10"/>
        <v>308</v>
      </c>
      <c r="T20" s="12">
        <f t="shared" si="10"/>
        <v>16889804</v>
      </c>
      <c r="U20" s="12">
        <f t="shared" si="10"/>
        <v>246357</v>
      </c>
      <c r="V20" s="12">
        <f t="shared" si="10"/>
        <v>16643447</v>
      </c>
      <c r="W20" s="12">
        <f t="shared" si="10"/>
        <v>17811143</v>
      </c>
      <c r="X20" s="12">
        <f t="shared" si="10"/>
        <v>17740932</v>
      </c>
      <c r="Y20" s="12">
        <f t="shared" si="10"/>
        <v>0</v>
      </c>
      <c r="Z20" s="12">
        <f t="shared" si="10"/>
        <v>0</v>
      </c>
      <c r="AA20" s="12">
        <f t="shared" si="10"/>
        <v>0</v>
      </c>
      <c r="AB20" s="12">
        <f t="shared" si="10"/>
        <v>17740932</v>
      </c>
      <c r="AC20" s="12">
        <f t="shared" si="10"/>
        <v>17625070</v>
      </c>
      <c r="AD20" s="157">
        <f>IF(G20="",0,AE20/G20)</f>
        <v>0.7142857142857143</v>
      </c>
      <c r="AE20" s="160">
        <f t="shared" ref="AE20:CM20" si="11">SUM(AE12:AE19)</f>
        <v>5</v>
      </c>
      <c r="AF20" s="12">
        <f t="shared" si="11"/>
        <v>-115860</v>
      </c>
      <c r="AG20" s="12">
        <f t="shared" si="11"/>
        <v>921338</v>
      </c>
      <c r="AH20" s="160">
        <f t="shared" si="11"/>
        <v>93</v>
      </c>
      <c r="AI20" s="160">
        <f t="shared" si="11"/>
        <v>85</v>
      </c>
      <c r="AJ20" s="160">
        <f t="shared" si="11"/>
        <v>0</v>
      </c>
      <c r="AK20" s="160">
        <f t="shared" si="11"/>
        <v>121</v>
      </c>
      <c r="AL20" s="12">
        <f t="shared" si="11"/>
        <v>98814</v>
      </c>
      <c r="AM20" s="12">
        <f t="shared" si="11"/>
        <v>9614</v>
      </c>
      <c r="AN20" s="160">
        <f t="shared" si="11"/>
        <v>7</v>
      </c>
      <c r="AO20" s="160">
        <f t="shared" si="11"/>
        <v>100</v>
      </c>
      <c r="AP20" s="12">
        <f t="shared" si="11"/>
        <v>404986</v>
      </c>
      <c r="AQ20" s="12">
        <f t="shared" si="11"/>
        <v>8999</v>
      </c>
      <c r="AR20" s="160">
        <f t="shared" si="11"/>
        <v>0</v>
      </c>
      <c r="AS20" s="160">
        <f t="shared" si="11"/>
        <v>0</v>
      </c>
      <c r="AT20" s="12">
        <f t="shared" si="11"/>
        <v>0</v>
      </c>
      <c r="AU20" s="12">
        <f t="shared" si="11"/>
        <v>0</v>
      </c>
      <c r="AV20" s="160">
        <f t="shared" si="11"/>
        <v>0</v>
      </c>
      <c r="AW20" s="160">
        <f t="shared" si="11"/>
        <v>0</v>
      </c>
      <c r="AX20" s="12">
        <f t="shared" si="11"/>
        <v>0</v>
      </c>
      <c r="AY20" s="12">
        <f t="shared" si="11"/>
        <v>0</v>
      </c>
      <c r="AZ20" s="160">
        <f t="shared" si="11"/>
        <v>0</v>
      </c>
      <c r="BA20" s="160">
        <f t="shared" si="11"/>
        <v>0</v>
      </c>
      <c r="BB20" s="12">
        <f t="shared" si="11"/>
        <v>0</v>
      </c>
      <c r="BC20" s="12">
        <f t="shared" si="11"/>
        <v>0</v>
      </c>
      <c r="BD20" s="160">
        <f t="shared" si="11"/>
        <v>0</v>
      </c>
      <c r="BE20" s="160">
        <f t="shared" si="11"/>
        <v>86</v>
      </c>
      <c r="BF20" s="12">
        <f t="shared" si="11"/>
        <v>401293</v>
      </c>
      <c r="BG20" s="12">
        <f t="shared" si="11"/>
        <v>0</v>
      </c>
      <c r="BH20" s="160">
        <f t="shared" si="11"/>
        <v>0</v>
      </c>
      <c r="BI20" s="160">
        <f t="shared" si="11"/>
        <v>0</v>
      </c>
      <c r="BJ20" s="12">
        <f t="shared" si="11"/>
        <v>0</v>
      </c>
      <c r="BK20" s="12">
        <f t="shared" si="11"/>
        <v>0</v>
      </c>
      <c r="BL20" s="160">
        <f t="shared" si="11"/>
        <v>0</v>
      </c>
      <c r="BM20" s="160">
        <f t="shared" si="11"/>
        <v>0</v>
      </c>
      <c r="BN20" s="12">
        <f t="shared" si="11"/>
        <v>0</v>
      </c>
      <c r="BO20" s="12">
        <f t="shared" si="11"/>
        <v>0</v>
      </c>
      <c r="BP20" s="160">
        <f t="shared" si="11"/>
        <v>0</v>
      </c>
      <c r="BQ20" s="160">
        <f t="shared" si="11"/>
        <v>0</v>
      </c>
      <c r="BR20" s="12">
        <f t="shared" si="11"/>
        <v>0</v>
      </c>
      <c r="BS20" s="12">
        <f t="shared" si="11"/>
        <v>0</v>
      </c>
      <c r="BT20" s="160">
        <f t="shared" si="11"/>
        <v>0</v>
      </c>
      <c r="BU20" s="160">
        <f t="shared" si="11"/>
        <v>0</v>
      </c>
      <c r="BV20" s="12">
        <f t="shared" si="11"/>
        <v>0</v>
      </c>
      <c r="BW20" s="12">
        <f t="shared" si="11"/>
        <v>0</v>
      </c>
      <c r="BX20" s="160">
        <f t="shared" si="11"/>
        <v>0</v>
      </c>
      <c r="BY20" s="160">
        <f t="shared" si="11"/>
        <v>1</v>
      </c>
      <c r="BZ20" s="12">
        <f t="shared" si="11"/>
        <v>4977</v>
      </c>
      <c r="CA20" s="12">
        <f t="shared" si="11"/>
        <v>0</v>
      </c>
      <c r="CB20" s="160">
        <f t="shared" si="11"/>
        <v>0</v>
      </c>
      <c r="CC20" s="160">
        <f t="shared" si="11"/>
        <v>0</v>
      </c>
      <c r="CD20" s="12">
        <f t="shared" si="11"/>
        <v>0</v>
      </c>
      <c r="CE20" s="12">
        <f t="shared" si="11"/>
        <v>0</v>
      </c>
      <c r="CF20" s="160">
        <f t="shared" si="11"/>
        <v>0</v>
      </c>
      <c r="CG20" s="160">
        <f t="shared" si="11"/>
        <v>0</v>
      </c>
      <c r="CH20" s="12">
        <f t="shared" si="11"/>
        <v>0</v>
      </c>
      <c r="CI20" s="12">
        <f t="shared" si="11"/>
        <v>0</v>
      </c>
      <c r="CJ20" s="160">
        <f t="shared" si="11"/>
        <v>7</v>
      </c>
      <c r="CK20" s="160">
        <f t="shared" si="11"/>
        <v>308</v>
      </c>
      <c r="CL20" s="12">
        <f t="shared" si="11"/>
        <v>910070</v>
      </c>
      <c r="CM20" s="12">
        <f t="shared" si="11"/>
        <v>18613</v>
      </c>
      <c r="CN20" s="14"/>
      <c r="CO20" s="14"/>
      <c r="CP20" s="14"/>
      <c r="CQ20" s="14"/>
      <c r="CR20" s="14"/>
      <c r="CS20" s="14"/>
      <c r="CT20" s="8"/>
      <c r="CU20" s="9"/>
      <c r="CV20" s="9"/>
      <c r="CW20" s="8"/>
      <c r="CX20" s="8"/>
      <c r="CY20" s="9"/>
      <c r="CZ20" s="9"/>
      <c r="DA20" s="9"/>
      <c r="DB20" s="12"/>
      <c r="DC20" s="14"/>
      <c r="DD20" s="16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18"/>
      <c r="JL20" s="118"/>
      <c r="JM20" s="118"/>
      <c r="JN20" s="118"/>
      <c r="JO20" s="118"/>
      <c r="JP20" s="118"/>
      <c r="JQ20" s="118"/>
      <c r="JR20" s="118"/>
      <c r="JS20" s="118"/>
      <c r="JT20" s="118"/>
      <c r="JU20" s="118"/>
      <c r="JV20" s="118"/>
      <c r="JW20" s="118"/>
      <c r="JX20" s="118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/>
      <c r="KU20" s="118"/>
      <c r="KV20" s="118"/>
      <c r="KW20" s="118"/>
      <c r="KX20" s="118"/>
      <c r="KY20" s="118"/>
      <c r="KZ20" s="118"/>
      <c r="LA20" s="118"/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/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/>
      <c r="NV20" s="118"/>
      <c r="NW20" s="118"/>
      <c r="NX20" s="118"/>
      <c r="NY20" s="118"/>
      <c r="NZ20" s="118"/>
      <c r="OA20" s="118"/>
      <c r="OB20" s="118"/>
      <c r="OC20" s="118"/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/>
      <c r="PR20" s="118"/>
      <c r="PS20" s="118"/>
      <c r="PT20" s="118"/>
      <c r="PU20" s="118"/>
      <c r="PV20" s="118"/>
      <c r="PW20" s="118"/>
      <c r="PX20" s="118"/>
      <c r="PY20" s="118"/>
      <c r="PZ20" s="118"/>
      <c r="QA20" s="118"/>
      <c r="QB20" s="118"/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18"/>
      <c r="TC20" s="118"/>
      <c r="TD20" s="118"/>
      <c r="TE20" s="118"/>
      <c r="TF20" s="118"/>
      <c r="TG20" s="118"/>
      <c r="TH20" s="118"/>
      <c r="TI20" s="118"/>
      <c r="TJ20" s="118"/>
      <c r="TK20" s="118"/>
      <c r="TL20" s="118"/>
      <c r="TM20" s="118"/>
      <c r="TN20" s="118"/>
      <c r="TO20" s="118"/>
      <c r="TP20" s="118"/>
      <c r="TQ20" s="118"/>
      <c r="TR20" s="118"/>
      <c r="TS20" s="118"/>
      <c r="TT20" s="118"/>
      <c r="TU20" s="118"/>
      <c r="TV20" s="118"/>
      <c r="TW20" s="118"/>
      <c r="TX20" s="118"/>
      <c r="TY20" s="118"/>
      <c r="TZ20" s="118"/>
      <c r="UA20" s="118"/>
      <c r="UB20" s="118"/>
      <c r="UC20" s="118"/>
      <c r="UD20" s="118"/>
      <c r="UE20" s="118"/>
      <c r="UF20" s="118"/>
      <c r="UG20" s="118"/>
      <c r="UH20" s="118"/>
      <c r="UI20" s="118"/>
      <c r="UJ20" s="118"/>
      <c r="UK20" s="118"/>
      <c r="UL20" s="118"/>
      <c r="UM20" s="118"/>
      <c r="UN20" s="118"/>
      <c r="UO20" s="118"/>
      <c r="UP20" s="118"/>
      <c r="UQ20" s="118"/>
      <c r="UR20" s="118"/>
      <c r="US20" s="118"/>
      <c r="UT20" s="118"/>
      <c r="UU20" s="118"/>
      <c r="UV20" s="118"/>
      <c r="UW20" s="118"/>
      <c r="UX20" s="118"/>
      <c r="UY20" s="118"/>
      <c r="UZ20" s="118"/>
      <c r="VA20" s="118"/>
      <c r="VB20" s="118"/>
      <c r="VC20" s="118"/>
      <c r="VD20" s="118"/>
      <c r="VE20" s="118"/>
      <c r="VF20" s="118"/>
      <c r="VG20" s="118"/>
      <c r="VH20" s="118"/>
      <c r="VI20" s="118"/>
      <c r="VJ20" s="118"/>
      <c r="VK20" s="118"/>
      <c r="VL20" s="118"/>
      <c r="VM20" s="118"/>
      <c r="VN20" s="118"/>
      <c r="VO20" s="118"/>
      <c r="VP20" s="118"/>
      <c r="VQ20" s="118"/>
      <c r="VR20" s="118"/>
      <c r="VS20" s="118"/>
      <c r="VT20" s="118"/>
      <c r="VU20" s="118"/>
      <c r="VV20" s="118"/>
      <c r="VW20" s="118"/>
      <c r="VX20" s="118"/>
      <c r="VY20" s="118"/>
      <c r="VZ20" s="118"/>
      <c r="WA20" s="118"/>
      <c r="WB20" s="118"/>
      <c r="WC20" s="118"/>
      <c r="WD20" s="118"/>
      <c r="WE20" s="118"/>
      <c r="WF20" s="118"/>
      <c r="WG20" s="118"/>
      <c r="WH20" s="118"/>
      <c r="WI20" s="118"/>
      <c r="WJ20" s="118"/>
      <c r="WK20" s="118"/>
      <c r="WL20" s="118"/>
      <c r="WM20" s="118"/>
      <c r="WN20" s="118"/>
      <c r="WO20" s="118"/>
      <c r="WP20" s="118"/>
      <c r="WQ20" s="118"/>
      <c r="WR20" s="118"/>
      <c r="WS20" s="118"/>
      <c r="WT20" s="118"/>
      <c r="WU20" s="118"/>
      <c r="WV20" s="118"/>
      <c r="WW20" s="118"/>
      <c r="WX20" s="118"/>
      <c r="WY20" s="118"/>
      <c r="WZ20" s="118"/>
      <c r="XA20" s="118"/>
      <c r="XB20" s="118"/>
      <c r="XC20" s="118"/>
      <c r="XD20" s="118"/>
      <c r="XE20" s="118"/>
      <c r="XF20" s="118"/>
      <c r="XG20" s="118"/>
      <c r="XH20" s="118"/>
      <c r="XI20" s="118"/>
      <c r="XJ20" s="118"/>
      <c r="XK20" s="118"/>
      <c r="XL20" s="118"/>
      <c r="XM20" s="118"/>
      <c r="XN20" s="118"/>
      <c r="XO20" s="118"/>
      <c r="XP20" s="118"/>
      <c r="XQ20" s="118"/>
      <c r="XR20" s="118"/>
      <c r="XS20" s="118"/>
      <c r="XT20" s="118"/>
      <c r="XU20" s="118"/>
      <c r="XV20" s="118"/>
      <c r="XW20" s="118"/>
      <c r="XX20" s="118"/>
      <c r="XY20" s="118"/>
      <c r="XZ20" s="118"/>
      <c r="YA20" s="118"/>
      <c r="YB20" s="118"/>
      <c r="YC20" s="118"/>
      <c r="YD20" s="118"/>
      <c r="YE20" s="118"/>
      <c r="YF20" s="118"/>
      <c r="YG20" s="118"/>
      <c r="YH20" s="118"/>
      <c r="YI20" s="118"/>
      <c r="YJ20" s="118"/>
      <c r="YK20" s="118"/>
      <c r="YL20" s="118"/>
      <c r="YM20" s="118"/>
      <c r="YN20" s="118"/>
      <c r="YO20" s="118"/>
      <c r="YP20" s="118"/>
      <c r="YQ20" s="118"/>
      <c r="YR20" s="118"/>
      <c r="YS20" s="118"/>
      <c r="YT20" s="118"/>
      <c r="YU20" s="118"/>
      <c r="YV20" s="118"/>
      <c r="YW20" s="118"/>
      <c r="YX20" s="118"/>
      <c r="YY20" s="118"/>
      <c r="YZ20" s="118"/>
      <c r="ZA20" s="118"/>
      <c r="ZB20" s="118"/>
      <c r="ZC20" s="118"/>
      <c r="ZD20" s="118"/>
      <c r="ZE20" s="118"/>
      <c r="ZF20" s="118"/>
      <c r="ZG20" s="118"/>
      <c r="ZH20" s="118"/>
      <c r="ZI20" s="118"/>
      <c r="ZJ20" s="118"/>
      <c r="ZK20" s="118"/>
      <c r="ZL20" s="118"/>
      <c r="ZM20" s="118"/>
      <c r="ZN20" s="118"/>
      <c r="ZO20" s="118"/>
      <c r="ZP20" s="118"/>
      <c r="ZQ20" s="118"/>
      <c r="ZR20" s="118"/>
      <c r="ZS20" s="118"/>
      <c r="ZT20" s="118"/>
      <c r="ZU20" s="118"/>
      <c r="ZV20" s="118"/>
      <c r="ZW20" s="118"/>
      <c r="ZX20" s="118"/>
      <c r="ZY20" s="118"/>
      <c r="ZZ20" s="118"/>
      <c r="AAA20" s="118"/>
      <c r="AAB20" s="118"/>
      <c r="AAC20" s="118"/>
      <c r="AAD20" s="118"/>
      <c r="AAE20" s="118"/>
      <c r="AAF20" s="118"/>
      <c r="AAG20" s="118"/>
      <c r="AAH20" s="118"/>
      <c r="AAI20" s="118"/>
      <c r="AAJ20" s="118"/>
      <c r="AAK20" s="118"/>
      <c r="AAL20" s="118"/>
      <c r="AAM20" s="118"/>
      <c r="AAN20" s="118"/>
      <c r="AAO20" s="118"/>
      <c r="AAP20" s="118"/>
      <c r="AAQ20" s="118"/>
      <c r="AAR20" s="118"/>
      <c r="AAS20" s="118"/>
      <c r="AAT20" s="118"/>
      <c r="AAU20" s="118"/>
      <c r="AAV20" s="118"/>
      <c r="AAW20" s="118"/>
      <c r="AAX20" s="118"/>
      <c r="AAY20" s="118"/>
      <c r="AAZ20" s="118"/>
      <c r="ABA20" s="118"/>
      <c r="ABB20" s="118"/>
      <c r="ABC20" s="118"/>
      <c r="ABD20" s="118"/>
      <c r="ABE20" s="118"/>
      <c r="ABF20" s="118"/>
      <c r="ABG20" s="118"/>
      <c r="ABH20" s="118"/>
      <c r="ABI20" s="118"/>
      <c r="ABJ20" s="118"/>
      <c r="ABK20" s="118"/>
      <c r="ABL20" s="118"/>
      <c r="ABM20" s="118"/>
      <c r="ABN20" s="118"/>
      <c r="ABO20" s="118"/>
      <c r="ABP20" s="118"/>
      <c r="ABQ20" s="118"/>
      <c r="ABR20" s="118"/>
      <c r="ABS20" s="118"/>
      <c r="ABT20" s="118"/>
      <c r="ABU20" s="118"/>
      <c r="ABV20" s="118"/>
      <c r="ABW20" s="118"/>
      <c r="ABX20" s="118"/>
      <c r="ABY20" s="118"/>
      <c r="ABZ20" s="118"/>
      <c r="ACA20" s="118"/>
      <c r="ACB20" s="118"/>
      <c r="ACC20" s="118"/>
      <c r="ACD20" s="118"/>
      <c r="ACE20" s="118"/>
      <c r="ACF20" s="118"/>
      <c r="ACG20" s="118"/>
      <c r="ACH20" s="118"/>
      <c r="ACI20" s="118"/>
      <c r="ACJ20" s="118"/>
      <c r="ACK20" s="118"/>
      <c r="ACL20" s="118"/>
      <c r="ACM20" s="118"/>
      <c r="ACN20" s="118"/>
      <c r="ACO20" s="118"/>
      <c r="ACP20" s="118"/>
      <c r="ACQ20" s="118"/>
      <c r="ACR20" s="118"/>
      <c r="ACS20" s="118"/>
      <c r="ACT20" s="118"/>
      <c r="ACU20" s="118"/>
      <c r="ACV20" s="118"/>
      <c r="ACW20" s="118"/>
      <c r="ACX20" s="118"/>
      <c r="ACY20" s="118"/>
      <c r="ACZ20" s="118"/>
      <c r="ADA20" s="118"/>
      <c r="ADB20" s="118"/>
      <c r="ADC20" s="118"/>
      <c r="ADD20" s="118"/>
      <c r="ADE20" s="118"/>
      <c r="ADF20" s="118"/>
      <c r="ADG20" s="118"/>
      <c r="ADH20" s="118"/>
      <c r="ADI20" s="118"/>
      <c r="ADJ20" s="118"/>
      <c r="ADK20" s="118"/>
      <c r="ADL20" s="118"/>
      <c r="ADM20" s="118"/>
      <c r="ADN20" s="118"/>
      <c r="ADO20" s="118"/>
      <c r="ADP20" s="118"/>
      <c r="ADQ20" s="118"/>
      <c r="ADR20" s="118"/>
      <c r="ADS20" s="118"/>
      <c r="ADT20" s="118"/>
      <c r="ADU20" s="118"/>
      <c r="ADV20" s="118"/>
      <c r="ADW20" s="118"/>
      <c r="ADX20" s="118"/>
      <c r="ADY20" s="118"/>
      <c r="ADZ20" s="118"/>
      <c r="AEA20" s="118"/>
      <c r="AEB20" s="118"/>
      <c r="AEC20" s="118"/>
      <c r="AED20" s="118"/>
      <c r="AEE20" s="118"/>
      <c r="AEF20" s="118"/>
      <c r="AEG20" s="118"/>
      <c r="AEH20" s="118"/>
      <c r="AEI20" s="118"/>
      <c r="AEJ20" s="118"/>
      <c r="AEK20" s="118"/>
      <c r="AEL20" s="118"/>
      <c r="AEM20" s="118"/>
      <c r="AEN20" s="118"/>
      <c r="AEO20" s="118"/>
      <c r="AEP20" s="118"/>
      <c r="AEQ20" s="118"/>
      <c r="AER20" s="118"/>
      <c r="AES20" s="118"/>
      <c r="AET20" s="118"/>
      <c r="AEU20" s="118"/>
      <c r="AEV20" s="118"/>
      <c r="AEW20" s="118"/>
      <c r="AEX20" s="118"/>
      <c r="AEY20" s="118"/>
      <c r="AEZ20" s="118"/>
      <c r="AFA20" s="118"/>
      <c r="AFB20" s="118"/>
      <c r="AFC20" s="118"/>
      <c r="AFD20" s="118"/>
      <c r="AFE20" s="118"/>
      <c r="AFF20" s="118"/>
      <c r="AFG20" s="118"/>
      <c r="AFH20" s="118"/>
      <c r="AFI20" s="118"/>
      <c r="AFJ20" s="118"/>
      <c r="AFK20" s="118"/>
      <c r="AFL20" s="118"/>
      <c r="AFM20" s="118"/>
      <c r="AFN20" s="118"/>
      <c r="AFO20" s="118"/>
      <c r="AFP20" s="118"/>
      <c r="AFQ20" s="118"/>
      <c r="AFR20" s="118"/>
      <c r="AFS20" s="118"/>
      <c r="AFT20" s="118"/>
      <c r="AFU20" s="118"/>
      <c r="AFV20" s="118"/>
      <c r="AFW20" s="118"/>
      <c r="AFX20" s="118"/>
      <c r="AFY20" s="118"/>
      <c r="AFZ20" s="118"/>
      <c r="AGA20" s="118"/>
      <c r="AGB20" s="118"/>
      <c r="AGC20" s="118"/>
      <c r="AGD20" s="118"/>
      <c r="AGE20" s="118"/>
      <c r="AGF20" s="118"/>
      <c r="AGG20" s="118"/>
      <c r="AGH20" s="118"/>
      <c r="AGI20" s="118"/>
      <c r="AGJ20" s="118"/>
      <c r="AGK20" s="118"/>
      <c r="AGL20" s="118"/>
      <c r="AGM20" s="118"/>
      <c r="AGN20" s="118"/>
      <c r="AGO20" s="118"/>
      <c r="AGP20" s="118"/>
      <c r="AGQ20" s="118"/>
      <c r="AGR20" s="118"/>
      <c r="AGS20" s="118"/>
      <c r="AGT20" s="118"/>
      <c r="AGU20" s="118"/>
      <c r="AGV20" s="118"/>
      <c r="AGW20" s="118"/>
      <c r="AGX20" s="118"/>
      <c r="AGY20" s="118"/>
      <c r="AGZ20" s="118"/>
      <c r="AHA20" s="118"/>
      <c r="AHB20" s="118"/>
      <c r="AHC20" s="118"/>
      <c r="AHD20" s="118"/>
      <c r="AHE20" s="118"/>
      <c r="AHF20" s="118"/>
      <c r="AHG20" s="118"/>
      <c r="AHH20" s="118"/>
      <c r="AHI20" s="118"/>
      <c r="AHJ20" s="118"/>
      <c r="AHK20" s="118"/>
      <c r="AHL20" s="118"/>
      <c r="AHM20" s="118"/>
      <c r="AHN20" s="118"/>
      <c r="AHO20" s="118"/>
      <c r="AHP20" s="118"/>
      <c r="AHQ20" s="118"/>
      <c r="AHR20" s="118"/>
      <c r="AHS20" s="118"/>
      <c r="AHT20" s="118"/>
      <c r="AHU20" s="118"/>
      <c r="AHV20" s="118"/>
      <c r="AHW20" s="118"/>
      <c r="AHX20" s="118"/>
      <c r="AHY20" s="118"/>
      <c r="AHZ20" s="118"/>
      <c r="AIA20" s="118"/>
      <c r="AIB20" s="118"/>
      <c r="AIC20" s="118"/>
      <c r="AID20" s="118"/>
      <c r="AIE20" s="118"/>
      <c r="AIF20" s="118"/>
      <c r="AIG20" s="118"/>
      <c r="AIH20" s="118"/>
      <c r="AII20" s="118"/>
      <c r="AIJ20" s="118"/>
      <c r="AIK20" s="118"/>
      <c r="AIL20" s="118"/>
      <c r="AIM20" s="118"/>
      <c r="AIN20" s="118"/>
      <c r="AIO20" s="118"/>
      <c r="AIP20" s="118"/>
      <c r="AIQ20" s="118"/>
      <c r="AIR20" s="118"/>
      <c r="AIS20" s="118"/>
      <c r="AIT20" s="118"/>
      <c r="AIU20" s="118"/>
      <c r="AIV20" s="118"/>
      <c r="AIW20" s="118"/>
      <c r="AIX20" s="118"/>
      <c r="AIY20" s="118"/>
      <c r="AIZ20" s="118"/>
      <c r="AJA20" s="118"/>
      <c r="AJB20" s="118"/>
      <c r="AJC20" s="118"/>
      <c r="AJD20" s="118"/>
      <c r="AJE20" s="118"/>
      <c r="AJF20" s="118"/>
      <c r="AJG20" s="118"/>
      <c r="AJH20" s="118"/>
      <c r="AJI20" s="118"/>
      <c r="AJJ20" s="118"/>
      <c r="AJK20" s="118"/>
      <c r="AJL20" s="118"/>
      <c r="AJM20" s="118"/>
      <c r="AJN20" s="118"/>
      <c r="AJO20" s="118"/>
      <c r="AJP20" s="118"/>
      <c r="AJQ20" s="118"/>
      <c r="AJR20" s="118"/>
      <c r="AJS20" s="118"/>
      <c r="AJT20" s="118"/>
      <c r="AJU20" s="118"/>
      <c r="AJV20" s="118"/>
      <c r="AJW20" s="118"/>
      <c r="AJX20" s="118"/>
      <c r="AJY20" s="118"/>
      <c r="AJZ20" s="118"/>
      <c r="AKA20" s="118"/>
      <c r="AKB20" s="118"/>
      <c r="AKC20" s="118"/>
      <c r="AKD20" s="118"/>
      <c r="AKE20" s="118"/>
      <c r="AKF20" s="118"/>
      <c r="AKG20" s="118"/>
      <c r="AKH20" s="118"/>
      <c r="AKI20" s="118"/>
      <c r="AKJ20" s="118"/>
      <c r="AKK20" s="118"/>
      <c r="AKL20" s="118"/>
      <c r="AKM20" s="118"/>
      <c r="AKN20" s="118"/>
      <c r="AKO20" s="118"/>
      <c r="AKP20" s="118"/>
      <c r="AKQ20" s="118"/>
      <c r="AKR20" s="118"/>
      <c r="AKS20" s="118"/>
      <c r="AKT20" s="118"/>
      <c r="AKU20" s="118"/>
      <c r="AKV20" s="118"/>
      <c r="AKW20" s="118"/>
      <c r="AKX20" s="118"/>
      <c r="AKY20" s="118"/>
      <c r="AKZ20" s="118"/>
      <c r="ALA20" s="118"/>
      <c r="ALB20" s="118"/>
      <c r="ALC20" s="118"/>
      <c r="ALD20" s="118"/>
      <c r="ALE20" s="118"/>
      <c r="ALF20" s="118"/>
      <c r="ALG20" s="118"/>
      <c r="ALH20" s="118"/>
      <c r="ALI20" s="118"/>
      <c r="ALJ20" s="118"/>
      <c r="ALK20" s="118"/>
      <c r="ALL20" s="118"/>
      <c r="ALM20" s="118"/>
      <c r="ALN20" s="118"/>
      <c r="ALO20" s="118"/>
      <c r="ALP20" s="118"/>
      <c r="ALQ20" s="118"/>
      <c r="ALR20" s="118"/>
      <c r="ALS20" s="118"/>
      <c r="ALT20" s="118"/>
      <c r="ALU20" s="118"/>
      <c r="ALV20" s="118"/>
      <c r="ALW20" s="118"/>
      <c r="ALX20" s="118"/>
      <c r="ALY20" s="118"/>
      <c r="ALZ20" s="118"/>
      <c r="AMA20" s="118"/>
      <c r="AMB20" s="118"/>
      <c r="AMC20" s="118"/>
      <c r="AMD20" s="118"/>
      <c r="AME20" s="118"/>
      <c r="AMF20" s="118"/>
      <c r="AMG20" s="118"/>
      <c r="AMH20" s="118"/>
      <c r="AMI20" s="118"/>
      <c r="AMJ20" s="118"/>
      <c r="AMK20" s="118"/>
      <c r="AML20" s="118"/>
      <c r="AMM20" s="118"/>
      <c r="AMN20" s="118"/>
      <c r="AMO20" s="118"/>
      <c r="AMP20" s="118"/>
      <c r="AMQ20" s="118"/>
      <c r="AMR20" s="118"/>
      <c r="AMS20" s="118"/>
      <c r="AMT20" s="118"/>
      <c r="AMU20" s="118"/>
      <c r="AMV20" s="118"/>
      <c r="AMW20" s="118"/>
      <c r="AMX20" s="118"/>
      <c r="AMY20" s="118"/>
      <c r="AMZ20" s="118"/>
      <c r="ANA20" s="118"/>
      <c r="ANB20" s="118"/>
      <c r="ANC20" s="118"/>
      <c r="AND20" s="118"/>
      <c r="ANE20" s="118"/>
      <c r="ANF20" s="118"/>
      <c r="ANG20" s="118"/>
      <c r="ANH20" s="118"/>
      <c r="ANI20" s="118"/>
      <c r="ANJ20" s="118"/>
      <c r="ANK20" s="118"/>
      <c r="ANL20" s="118"/>
      <c r="ANM20" s="118"/>
      <c r="ANN20" s="118"/>
      <c r="ANO20" s="118"/>
      <c r="ANP20" s="118"/>
      <c r="ANQ20" s="118"/>
      <c r="ANR20" s="118"/>
      <c r="ANS20" s="118"/>
      <c r="ANT20" s="118"/>
      <c r="ANU20" s="118"/>
      <c r="ANV20" s="118"/>
      <c r="ANW20" s="118"/>
      <c r="ANX20" s="118"/>
      <c r="ANY20" s="118"/>
      <c r="ANZ20" s="118"/>
      <c r="AOA20" s="118"/>
      <c r="AOB20" s="118"/>
      <c r="AOC20" s="118"/>
      <c r="AOD20" s="118"/>
      <c r="AOE20" s="118"/>
      <c r="AOF20" s="118"/>
      <c r="AOG20" s="118"/>
      <c r="AOH20" s="118"/>
      <c r="AOI20" s="118"/>
      <c r="AOJ20" s="118"/>
      <c r="AOK20" s="118"/>
      <c r="AOL20" s="118"/>
      <c r="AOM20" s="118"/>
      <c r="AON20" s="118"/>
      <c r="AOO20" s="118"/>
      <c r="AOP20" s="118"/>
      <c r="AOQ20" s="118"/>
      <c r="AOR20" s="118"/>
      <c r="AOS20" s="118"/>
      <c r="AOT20" s="118"/>
      <c r="AOU20" s="118"/>
      <c r="AOV20" s="118"/>
      <c r="AOW20" s="118"/>
      <c r="AOX20" s="118"/>
      <c r="AOY20" s="118"/>
      <c r="AOZ20" s="118"/>
      <c r="APA20" s="118"/>
      <c r="APB20" s="118"/>
      <c r="APC20" s="118"/>
      <c r="APD20" s="118"/>
      <c r="APE20" s="118"/>
      <c r="APF20" s="118"/>
      <c r="APG20" s="118"/>
      <c r="APH20" s="118"/>
      <c r="API20" s="118"/>
      <c r="APJ20" s="118"/>
      <c r="APK20" s="118"/>
      <c r="APL20" s="118"/>
      <c r="APM20" s="118"/>
      <c r="APN20" s="118"/>
      <c r="APO20" s="118"/>
      <c r="APP20" s="118"/>
      <c r="APQ20" s="118"/>
      <c r="APR20" s="118"/>
      <c r="APS20" s="118"/>
      <c r="APT20" s="118"/>
      <c r="APU20" s="118"/>
      <c r="APV20" s="118"/>
      <c r="APW20" s="118"/>
      <c r="APX20" s="118"/>
      <c r="APY20" s="118"/>
      <c r="APZ20" s="118"/>
      <c r="AQA20" s="118"/>
      <c r="AQB20" s="118"/>
      <c r="AQC20" s="118"/>
      <c r="AQD20" s="118"/>
      <c r="AQE20" s="118"/>
      <c r="AQF20" s="118"/>
      <c r="AQG20" s="118"/>
      <c r="AQH20" s="118"/>
      <c r="AQI20" s="118"/>
      <c r="AQJ20" s="118"/>
      <c r="AQK20" s="118"/>
      <c r="AQL20" s="118"/>
      <c r="AQM20" s="118"/>
      <c r="AQN20" s="118"/>
      <c r="AQO20" s="118"/>
      <c r="AQP20" s="118"/>
      <c r="AQQ20" s="118"/>
      <c r="AQR20" s="118"/>
      <c r="AQS20" s="118"/>
      <c r="AQT20" s="118"/>
      <c r="AQU20" s="118"/>
      <c r="AQV20" s="118"/>
      <c r="AQW20" s="118"/>
      <c r="AQX20" s="118"/>
      <c r="AQY20" s="118"/>
      <c r="AQZ20" s="118"/>
      <c r="ARA20" s="118"/>
      <c r="ARB20" s="118"/>
      <c r="ARC20" s="118"/>
      <c r="ARD20" s="118"/>
      <c r="ARE20" s="118"/>
      <c r="ARF20" s="118"/>
      <c r="ARG20" s="118"/>
      <c r="ARH20" s="118"/>
      <c r="ARI20" s="118"/>
      <c r="ARJ20" s="118"/>
      <c r="ARK20" s="118"/>
      <c r="ARL20" s="118"/>
      <c r="ARM20" s="118"/>
      <c r="ARN20" s="118"/>
      <c r="ARO20" s="118"/>
      <c r="ARP20" s="118"/>
      <c r="ARQ20" s="118"/>
      <c r="ARR20" s="118"/>
      <c r="ARS20" s="118"/>
      <c r="ART20" s="118"/>
      <c r="ARU20" s="118"/>
      <c r="ARV20" s="118"/>
      <c r="ARW20" s="118"/>
      <c r="ARX20" s="118"/>
      <c r="ARY20" s="118"/>
      <c r="ARZ20" s="118"/>
      <c r="ASA20" s="118"/>
      <c r="ASB20" s="118"/>
      <c r="ASC20" s="118"/>
      <c r="ASD20" s="118"/>
      <c r="ASE20" s="118"/>
      <c r="ASF20" s="118"/>
      <c r="ASG20" s="118"/>
      <c r="ASH20" s="118"/>
      <c r="ASI20" s="118"/>
      <c r="ASJ20" s="118"/>
      <c r="ASK20" s="118"/>
      <c r="ASL20" s="118"/>
      <c r="ASM20" s="118"/>
      <c r="ASN20" s="118"/>
      <c r="ASO20" s="118"/>
      <c r="ASP20" s="118"/>
      <c r="ASQ20" s="118"/>
      <c r="ASR20" s="118"/>
      <c r="ASS20" s="118"/>
      <c r="AST20" s="118"/>
      <c r="ASU20" s="118"/>
      <c r="ASV20" s="118"/>
      <c r="ASW20" s="118"/>
      <c r="ASX20" s="118"/>
      <c r="ASY20" s="118"/>
      <c r="ASZ20" s="118"/>
      <c r="ATA20" s="118"/>
      <c r="ATB20" s="118"/>
      <c r="ATC20" s="118"/>
      <c r="ATD20" s="118"/>
      <c r="ATE20" s="118"/>
      <c r="ATF20" s="118"/>
      <c r="ATG20" s="118"/>
      <c r="ATH20" s="118"/>
      <c r="ATI20" s="118"/>
      <c r="ATJ20" s="118"/>
      <c r="ATK20" s="118"/>
      <c r="ATL20" s="118"/>
      <c r="ATM20" s="118"/>
      <c r="ATN20" s="118"/>
      <c r="ATO20" s="118"/>
      <c r="ATP20" s="118"/>
      <c r="ATQ20" s="118"/>
      <c r="ATR20" s="118"/>
      <c r="ATS20" s="118"/>
      <c r="ATT20" s="118"/>
      <c r="ATU20" s="118"/>
      <c r="ATV20" s="118"/>
      <c r="ATW20" s="118"/>
      <c r="ATX20" s="118"/>
      <c r="ATY20" s="118"/>
      <c r="ATZ20" s="118"/>
      <c r="AUA20" s="118"/>
      <c r="AUB20" s="118"/>
      <c r="AUC20" s="118"/>
      <c r="AUD20" s="118"/>
      <c r="AUE20" s="118"/>
      <c r="AUF20" s="118"/>
      <c r="AUG20" s="118"/>
      <c r="AUH20" s="118"/>
      <c r="AUI20" s="118"/>
      <c r="AUJ20" s="118"/>
      <c r="AUK20" s="118"/>
      <c r="AUL20" s="118"/>
      <c r="AUM20" s="118"/>
      <c r="AUN20" s="118"/>
      <c r="AUO20" s="118"/>
      <c r="AUP20" s="118"/>
      <c r="AUQ20" s="118"/>
      <c r="AUR20" s="118"/>
      <c r="AUS20" s="118"/>
      <c r="AUT20" s="118"/>
      <c r="AUU20" s="118"/>
      <c r="AUV20" s="118"/>
      <c r="AUW20" s="118"/>
      <c r="AUX20" s="118"/>
      <c r="AUY20" s="118"/>
      <c r="AUZ20" s="118"/>
      <c r="AVA20" s="118"/>
      <c r="AVB20" s="118"/>
      <c r="AVC20" s="118"/>
      <c r="AVD20" s="118"/>
      <c r="AVE20" s="118"/>
      <c r="AVF20" s="118"/>
      <c r="AVG20" s="118"/>
      <c r="AVH20" s="118"/>
      <c r="AVI20" s="118"/>
      <c r="AVJ20" s="118"/>
      <c r="AVK20" s="118"/>
      <c r="AVL20" s="118"/>
      <c r="AVM20" s="118"/>
      <c r="AVN20" s="118"/>
      <c r="AVO20" s="118"/>
      <c r="AVP20" s="118"/>
      <c r="AVQ20" s="118"/>
      <c r="AVR20" s="118"/>
      <c r="AVS20" s="118"/>
      <c r="AVT20" s="118"/>
      <c r="AVU20" s="118"/>
      <c r="AVV20" s="118"/>
      <c r="AVW20" s="118"/>
      <c r="AVX20" s="118"/>
      <c r="AVY20" s="118"/>
      <c r="AVZ20" s="118"/>
      <c r="AWA20" s="118"/>
      <c r="AWB20" s="118"/>
      <c r="AWC20" s="118"/>
      <c r="AWD20" s="118"/>
      <c r="AWE20" s="118"/>
      <c r="AWF20" s="118"/>
      <c r="AWG20" s="118"/>
      <c r="AWH20" s="118"/>
      <c r="AWI20" s="118"/>
      <c r="AWJ20" s="118"/>
      <c r="AWK20" s="118"/>
      <c r="AWL20" s="118"/>
      <c r="AWM20" s="118"/>
      <c r="AWN20" s="118"/>
      <c r="AWO20" s="118"/>
      <c r="AWP20" s="118"/>
      <c r="AWQ20" s="118"/>
      <c r="AWR20" s="118"/>
      <c r="AWS20" s="118"/>
      <c r="AWT20" s="118"/>
      <c r="AWU20" s="118"/>
      <c r="AWV20" s="118"/>
      <c r="AWW20" s="118"/>
      <c r="AWX20" s="118"/>
      <c r="AWY20" s="118"/>
      <c r="AWZ20" s="118"/>
      <c r="AXA20" s="118"/>
      <c r="AXB20" s="118"/>
      <c r="AXC20" s="118"/>
      <c r="AXD20" s="118"/>
      <c r="AXE20" s="118"/>
      <c r="AXF20" s="118"/>
      <c r="AXG20" s="118"/>
      <c r="AXH20" s="118"/>
      <c r="AXI20" s="118"/>
      <c r="AXJ20" s="118"/>
      <c r="AXK20" s="118"/>
      <c r="AXL20" s="118"/>
      <c r="AXM20" s="118"/>
      <c r="AXN20" s="118"/>
      <c r="AXO20" s="118"/>
      <c r="AXP20" s="118"/>
      <c r="AXQ20" s="118"/>
      <c r="AXR20" s="118"/>
      <c r="AXS20" s="118"/>
      <c r="AXT20" s="118"/>
      <c r="AXU20" s="118"/>
      <c r="AXV20" s="118"/>
      <c r="AXW20" s="118"/>
      <c r="AXX20" s="118"/>
      <c r="AXY20" s="118"/>
      <c r="AXZ20" s="118"/>
      <c r="AYA20" s="118"/>
      <c r="AYB20" s="118"/>
      <c r="AYC20" s="118"/>
      <c r="AYD20" s="118"/>
      <c r="AYE20" s="118"/>
      <c r="AYF20" s="118"/>
      <c r="AYG20" s="118"/>
      <c r="AYH20" s="118"/>
      <c r="AYI20" s="118"/>
      <c r="AYJ20" s="118"/>
      <c r="AYK20" s="118"/>
      <c r="AYL20" s="118"/>
      <c r="AYM20" s="118"/>
      <c r="AYN20" s="118"/>
      <c r="AYO20" s="118"/>
      <c r="AYP20" s="118"/>
      <c r="AYQ20" s="118"/>
      <c r="AYR20" s="118"/>
      <c r="AYS20" s="118"/>
      <c r="AYT20" s="118"/>
      <c r="AYU20" s="118"/>
      <c r="AYV20" s="118"/>
      <c r="AYW20" s="118"/>
      <c r="AYX20" s="118"/>
      <c r="AYY20" s="118"/>
      <c r="AYZ20" s="118"/>
      <c r="AZA20" s="118"/>
      <c r="AZB20" s="118"/>
      <c r="AZC20" s="118"/>
      <c r="AZD20" s="118"/>
      <c r="AZE20" s="118"/>
      <c r="AZF20" s="118"/>
      <c r="AZG20" s="118"/>
      <c r="AZH20" s="118"/>
      <c r="AZI20" s="118"/>
      <c r="AZJ20" s="118"/>
      <c r="AZK20" s="118"/>
      <c r="AZL20" s="118"/>
      <c r="AZM20" s="118"/>
      <c r="AZN20" s="118"/>
      <c r="AZO20" s="118"/>
      <c r="AZP20" s="118"/>
      <c r="AZQ20" s="118"/>
      <c r="AZR20" s="118"/>
      <c r="AZS20" s="118"/>
      <c r="AZT20" s="118"/>
      <c r="AZU20" s="118"/>
      <c r="AZV20" s="118"/>
      <c r="AZW20" s="118"/>
      <c r="AZX20" s="118"/>
      <c r="AZY20" s="118"/>
      <c r="AZZ20" s="118"/>
      <c r="BAA20" s="118"/>
      <c r="BAB20" s="118"/>
      <c r="BAC20" s="118"/>
      <c r="BAD20" s="118"/>
      <c r="BAE20" s="118"/>
      <c r="BAF20" s="118"/>
      <c r="BAG20" s="118"/>
      <c r="BAH20" s="118"/>
      <c r="BAI20" s="118"/>
      <c r="BAJ20" s="118"/>
      <c r="BAK20" s="118"/>
      <c r="BAL20" s="118"/>
      <c r="BAM20" s="118"/>
      <c r="BAN20" s="118"/>
      <c r="BAO20" s="118"/>
      <c r="BAP20" s="118"/>
      <c r="BAQ20" s="118"/>
      <c r="BAR20" s="118"/>
      <c r="BAS20" s="118"/>
      <c r="BAT20" s="118"/>
      <c r="BAU20" s="118"/>
      <c r="BAV20" s="118"/>
      <c r="BAW20" s="118"/>
      <c r="BAX20" s="118"/>
      <c r="BAY20" s="118"/>
      <c r="BAZ20" s="118"/>
      <c r="BBA20" s="118"/>
      <c r="BBB20" s="118"/>
      <c r="BBC20" s="118"/>
      <c r="BBD20" s="118"/>
      <c r="BBE20" s="118"/>
      <c r="BBF20" s="118"/>
      <c r="BBG20" s="118"/>
      <c r="BBH20" s="118"/>
      <c r="BBI20" s="118"/>
      <c r="BBJ20" s="118"/>
      <c r="BBK20" s="118"/>
      <c r="BBL20" s="118"/>
      <c r="BBM20" s="118"/>
      <c r="BBN20" s="118"/>
      <c r="BBO20" s="118"/>
      <c r="BBP20" s="118"/>
      <c r="BBQ20" s="118"/>
      <c r="BBR20" s="118"/>
      <c r="BBS20" s="118"/>
      <c r="BBT20" s="118"/>
      <c r="BBU20" s="118"/>
      <c r="BBV20" s="118"/>
      <c r="BBW20" s="118"/>
      <c r="BBX20" s="118"/>
      <c r="BBY20" s="118"/>
      <c r="BBZ20" s="118"/>
      <c r="BCA20" s="118"/>
      <c r="BCB20" s="118"/>
      <c r="BCC20" s="118"/>
      <c r="BCD20" s="118"/>
      <c r="BCE20" s="118"/>
      <c r="BCF20" s="118"/>
      <c r="BCG20" s="118"/>
      <c r="BCH20" s="118"/>
      <c r="BCI20" s="118"/>
      <c r="BCJ20" s="118"/>
      <c r="BCK20" s="118"/>
      <c r="BCL20" s="118"/>
      <c r="BCM20" s="118"/>
      <c r="BCN20" s="118"/>
      <c r="BCO20" s="118"/>
      <c r="BCP20" s="118"/>
      <c r="BCQ20" s="118"/>
      <c r="BCR20" s="118"/>
      <c r="BCS20" s="118"/>
      <c r="BCT20" s="118"/>
      <c r="BCU20" s="118"/>
      <c r="BCV20" s="118"/>
      <c r="BCW20" s="118"/>
      <c r="BCX20" s="118"/>
      <c r="BCY20" s="118"/>
      <c r="BCZ20" s="118"/>
      <c r="BDA20" s="118"/>
      <c r="BDB20" s="118"/>
      <c r="BDC20" s="118"/>
      <c r="BDD20" s="118"/>
      <c r="BDE20" s="118"/>
      <c r="BDF20" s="118"/>
      <c r="BDG20" s="118"/>
      <c r="BDH20" s="118"/>
      <c r="BDI20" s="118"/>
      <c r="BDJ20" s="118"/>
      <c r="BDK20" s="118"/>
      <c r="BDL20" s="118"/>
      <c r="BDM20" s="118"/>
      <c r="BDN20" s="118"/>
      <c r="BDO20" s="118"/>
      <c r="BDP20" s="118"/>
      <c r="BDQ20" s="118"/>
      <c r="BDR20" s="118"/>
      <c r="BDS20" s="118"/>
      <c r="BDT20" s="118"/>
      <c r="BDU20" s="118"/>
    </row>
    <row r="21" spans="1:1477" s="118" customFormat="1" ht="24" customHeight="1" thickTop="1">
      <c r="B21" s="306" t="s">
        <v>32</v>
      </c>
      <c r="C21" s="307"/>
      <c r="D21" s="308"/>
      <c r="E21" s="119"/>
      <c r="F21" s="120"/>
      <c r="G21" s="121">
        <f t="shared" ref="G21:L21" si="12">SUM(G20,G11)</f>
        <v>14</v>
      </c>
      <c r="H21" s="121">
        <f t="shared" si="12"/>
        <v>18</v>
      </c>
      <c r="I21" s="121">
        <f t="shared" si="12"/>
        <v>53</v>
      </c>
      <c r="J21" s="121">
        <f t="shared" si="12"/>
        <v>3648</v>
      </c>
      <c r="K21" s="121">
        <f t="shared" si="12"/>
        <v>4571</v>
      </c>
      <c r="L21" s="121">
        <f t="shared" si="12"/>
        <v>4604</v>
      </c>
      <c r="M21" s="157">
        <f>IF(G21=0,0,N21/G21)</f>
        <v>0.7857142857142857</v>
      </c>
      <c r="N21" s="121">
        <f t="shared" ref="N21:AC21" si="13">SUM(N20,N11)</f>
        <v>11</v>
      </c>
      <c r="O21" s="121">
        <f t="shared" si="13"/>
        <v>-33</v>
      </c>
      <c r="P21" s="122">
        <f t="shared" si="13"/>
        <v>191</v>
      </c>
      <c r="Q21" s="122">
        <f t="shared" si="13"/>
        <v>0</v>
      </c>
      <c r="R21" s="121">
        <f t="shared" si="13"/>
        <v>578</v>
      </c>
      <c r="S21" s="121">
        <f t="shared" si="13"/>
        <v>345</v>
      </c>
      <c r="T21" s="123">
        <f t="shared" si="13"/>
        <v>53009234</v>
      </c>
      <c r="U21" s="123">
        <f t="shared" si="13"/>
        <v>645734</v>
      </c>
      <c r="V21" s="123">
        <f t="shared" si="13"/>
        <v>52363500</v>
      </c>
      <c r="W21" s="123">
        <f t="shared" si="13"/>
        <v>55526428</v>
      </c>
      <c r="X21" s="123">
        <f t="shared" si="13"/>
        <v>54689883</v>
      </c>
      <c r="Y21" s="123">
        <f t="shared" si="13"/>
        <v>-94482</v>
      </c>
      <c r="Z21" s="123">
        <f t="shared" si="13"/>
        <v>0</v>
      </c>
      <c r="AA21" s="123">
        <f t="shared" si="13"/>
        <v>-94482</v>
      </c>
      <c r="AB21" s="123">
        <f t="shared" si="13"/>
        <v>54595401</v>
      </c>
      <c r="AC21" s="123">
        <f t="shared" si="13"/>
        <v>54093102</v>
      </c>
      <c r="AD21" s="157">
        <f>IF(G21=0,0,AE21/G21)</f>
        <v>0.8571428571428571</v>
      </c>
      <c r="AE21" s="159">
        <f t="shared" ref="AE21:CM21" si="14">SUM(AE20,AE11)</f>
        <v>12</v>
      </c>
      <c r="AF21" s="123">
        <f t="shared" si="14"/>
        <v>-502296</v>
      </c>
      <c r="AG21" s="123">
        <f t="shared" si="14"/>
        <v>2517193</v>
      </c>
      <c r="AH21" s="159">
        <f t="shared" si="14"/>
        <v>355</v>
      </c>
      <c r="AI21" s="159">
        <f t="shared" si="14"/>
        <v>196</v>
      </c>
      <c r="AJ21" s="159">
        <f t="shared" si="14"/>
        <v>4</v>
      </c>
      <c r="AK21" s="159">
        <f t="shared" si="14"/>
        <v>144</v>
      </c>
      <c r="AL21" s="123">
        <f t="shared" si="14"/>
        <v>739500</v>
      </c>
      <c r="AM21" s="123">
        <f t="shared" si="14"/>
        <v>13735</v>
      </c>
      <c r="AN21" s="159">
        <f t="shared" si="14"/>
        <v>18</v>
      </c>
      <c r="AO21" s="159">
        <f t="shared" si="14"/>
        <v>114</v>
      </c>
      <c r="AP21" s="123">
        <f t="shared" si="14"/>
        <v>1473592</v>
      </c>
      <c r="AQ21" s="123">
        <f t="shared" si="14"/>
        <v>34675</v>
      </c>
      <c r="AR21" s="159">
        <f t="shared" si="14"/>
        <v>0</v>
      </c>
      <c r="AS21" s="159">
        <f t="shared" si="14"/>
        <v>0</v>
      </c>
      <c r="AT21" s="123">
        <f t="shared" si="14"/>
        <v>0</v>
      </c>
      <c r="AU21" s="123">
        <f t="shared" si="14"/>
        <v>0</v>
      </c>
      <c r="AV21" s="159">
        <f t="shared" si="14"/>
        <v>0</v>
      </c>
      <c r="AW21" s="159">
        <f t="shared" si="14"/>
        <v>0</v>
      </c>
      <c r="AX21" s="123">
        <f t="shared" si="14"/>
        <v>0</v>
      </c>
      <c r="AY21" s="123">
        <f t="shared" si="14"/>
        <v>0</v>
      </c>
      <c r="AZ21" s="124">
        <f t="shared" si="14"/>
        <v>0</v>
      </c>
      <c r="BA21" s="124">
        <f t="shared" si="14"/>
        <v>0</v>
      </c>
      <c r="BB21" s="123">
        <f t="shared" si="14"/>
        <v>0</v>
      </c>
      <c r="BC21" s="123">
        <f t="shared" si="14"/>
        <v>0</v>
      </c>
      <c r="BD21" s="124">
        <f t="shared" si="14"/>
        <v>0</v>
      </c>
      <c r="BE21" s="124">
        <f t="shared" si="14"/>
        <v>86</v>
      </c>
      <c r="BF21" s="123">
        <f t="shared" si="14"/>
        <v>397442</v>
      </c>
      <c r="BG21" s="123">
        <f t="shared" si="14"/>
        <v>0</v>
      </c>
      <c r="BH21" s="124">
        <f t="shared" si="14"/>
        <v>0</v>
      </c>
      <c r="BI21" s="124">
        <f t="shared" si="14"/>
        <v>0</v>
      </c>
      <c r="BJ21" s="123">
        <f t="shared" si="14"/>
        <v>0</v>
      </c>
      <c r="BK21" s="123">
        <f t="shared" si="14"/>
        <v>0</v>
      </c>
      <c r="BL21" s="124">
        <f t="shared" si="14"/>
        <v>0</v>
      </c>
      <c r="BM21" s="124">
        <f t="shared" si="14"/>
        <v>0</v>
      </c>
      <c r="BN21" s="123">
        <f t="shared" si="14"/>
        <v>0</v>
      </c>
      <c r="BO21" s="123">
        <f t="shared" si="14"/>
        <v>0</v>
      </c>
      <c r="BP21" s="124">
        <f t="shared" si="14"/>
        <v>0</v>
      </c>
      <c r="BQ21" s="124">
        <f t="shared" si="14"/>
        <v>0</v>
      </c>
      <c r="BR21" s="123">
        <f t="shared" si="14"/>
        <v>0</v>
      </c>
      <c r="BS21" s="123">
        <f t="shared" si="14"/>
        <v>0</v>
      </c>
      <c r="BT21" s="124">
        <f t="shared" si="14"/>
        <v>0</v>
      </c>
      <c r="BU21" s="124">
        <f t="shared" si="14"/>
        <v>0</v>
      </c>
      <c r="BV21" s="123">
        <f t="shared" si="14"/>
        <v>0</v>
      </c>
      <c r="BW21" s="123">
        <f t="shared" si="14"/>
        <v>0</v>
      </c>
      <c r="BX21" s="124">
        <f t="shared" si="14"/>
        <v>0</v>
      </c>
      <c r="BY21" s="124">
        <f t="shared" si="14"/>
        <v>1</v>
      </c>
      <c r="BZ21" s="123">
        <f t="shared" si="14"/>
        <v>4977</v>
      </c>
      <c r="CA21" s="123">
        <f t="shared" si="14"/>
        <v>0</v>
      </c>
      <c r="CB21" s="124">
        <f t="shared" si="14"/>
        <v>0</v>
      </c>
      <c r="CC21" s="124">
        <f t="shared" si="14"/>
        <v>0</v>
      </c>
      <c r="CD21" s="123">
        <f t="shared" si="14"/>
        <v>0</v>
      </c>
      <c r="CE21" s="123">
        <f t="shared" si="14"/>
        <v>0</v>
      </c>
      <c r="CF21" s="124">
        <f t="shared" si="14"/>
        <v>0</v>
      </c>
      <c r="CG21" s="124">
        <f t="shared" si="14"/>
        <v>0</v>
      </c>
      <c r="CH21" s="123">
        <f t="shared" si="14"/>
        <v>0</v>
      </c>
      <c r="CI21" s="123">
        <f t="shared" si="14"/>
        <v>0</v>
      </c>
      <c r="CJ21" s="124">
        <f t="shared" si="14"/>
        <v>22</v>
      </c>
      <c r="CK21" s="124">
        <f t="shared" si="14"/>
        <v>345</v>
      </c>
      <c r="CL21" s="123">
        <f t="shared" si="14"/>
        <v>2615511</v>
      </c>
      <c r="CM21" s="123">
        <f t="shared" si="14"/>
        <v>48410</v>
      </c>
      <c r="CN21" s="125"/>
      <c r="CO21" s="125"/>
      <c r="CP21" s="125"/>
      <c r="CQ21" s="125"/>
      <c r="CR21" s="125"/>
      <c r="CS21" s="125"/>
      <c r="CT21" s="119"/>
      <c r="CU21" s="120"/>
      <c r="CV21" s="120"/>
      <c r="CW21" s="119"/>
      <c r="CX21" s="119"/>
      <c r="CY21" s="120"/>
      <c r="CZ21" s="120"/>
      <c r="DA21" s="120"/>
      <c r="DB21" s="123"/>
      <c r="DC21" s="125"/>
      <c r="DD21" s="125"/>
    </row>
    <row r="22" spans="1:1477" s="73" customFormat="1">
      <c r="B22" s="71" t="s">
        <v>0</v>
      </c>
      <c r="C22" s="71" t="s">
        <v>261</v>
      </c>
      <c r="D22" s="71" t="s">
        <v>262</v>
      </c>
      <c r="E22" s="72">
        <v>41311</v>
      </c>
      <c r="F22" s="71" t="s">
        <v>471</v>
      </c>
      <c r="G22" s="71" t="s">
        <v>476</v>
      </c>
      <c r="H22" s="208">
        <v>1</v>
      </c>
      <c r="I22" s="73">
        <v>0</v>
      </c>
      <c r="J22" s="73">
        <v>150</v>
      </c>
      <c r="K22" s="73">
        <v>204</v>
      </c>
      <c r="L22" s="73">
        <v>203</v>
      </c>
      <c r="M22" s="206">
        <f>IF(J22 = 0,0,(L22-AH22-AI22)/J22)</f>
        <v>1.0533333333333332</v>
      </c>
      <c r="N22" s="73">
        <f>IF(G22&lt;&gt;"",IF(M22&lt;=1.2,1,0),0)</f>
        <v>1</v>
      </c>
      <c r="O22" s="73">
        <v>1</v>
      </c>
      <c r="P22" s="73">
        <v>0</v>
      </c>
      <c r="Q22" s="73">
        <v>0</v>
      </c>
      <c r="R22" s="73">
        <v>45</v>
      </c>
      <c r="S22" s="73">
        <v>9</v>
      </c>
      <c r="T22" s="212">
        <v>4870523</v>
      </c>
      <c r="U22" s="212">
        <v>56040</v>
      </c>
      <c r="V22" s="212">
        <v>4814483</v>
      </c>
      <c r="W22" s="212">
        <v>4870523</v>
      </c>
      <c r="X22" s="212">
        <v>4844339</v>
      </c>
      <c r="Y22" s="212">
        <v>0</v>
      </c>
      <c r="Z22" s="212">
        <v>0</v>
      </c>
      <c r="AA22" s="212">
        <v>0</v>
      </c>
      <c r="AB22" s="212">
        <v>4844339</v>
      </c>
      <c r="AC22" s="212">
        <v>4835215</v>
      </c>
      <c r="AD22" s="206">
        <f>IF(V22=0,0,AC22/V22)</f>
        <v>1.0043061736846925</v>
      </c>
      <c r="AE22" s="73">
        <f>IF(AD22 &lt;=1.1,1,0)</f>
        <v>1</v>
      </c>
      <c r="AF22" s="212">
        <v>-9124</v>
      </c>
      <c r="AG22" s="212">
        <v>0</v>
      </c>
      <c r="AH22" s="73">
        <v>37</v>
      </c>
      <c r="AI22" s="73">
        <v>8</v>
      </c>
      <c r="AJ22" s="73">
        <v>0</v>
      </c>
      <c r="AK22" s="73">
        <v>0</v>
      </c>
      <c r="AL22" s="85">
        <v>0</v>
      </c>
      <c r="AM22" s="85">
        <v>0</v>
      </c>
      <c r="AN22" s="73">
        <v>0</v>
      </c>
      <c r="AO22" s="73">
        <v>9</v>
      </c>
      <c r="AP22" s="85">
        <v>0</v>
      </c>
      <c r="AQ22" s="85">
        <v>0</v>
      </c>
      <c r="AR22" s="73">
        <v>0</v>
      </c>
      <c r="AS22" s="73">
        <v>0</v>
      </c>
      <c r="AT22" s="85">
        <v>0</v>
      </c>
      <c r="AU22" s="85">
        <v>0</v>
      </c>
      <c r="AV22" s="73">
        <v>0</v>
      </c>
      <c r="AW22" s="73">
        <v>0</v>
      </c>
      <c r="AX22" s="85">
        <v>0</v>
      </c>
      <c r="AY22" s="85">
        <v>0</v>
      </c>
      <c r="AZ22" s="73">
        <v>0</v>
      </c>
      <c r="BA22" s="73">
        <v>0</v>
      </c>
      <c r="BB22" s="85">
        <v>0</v>
      </c>
      <c r="BC22" s="85">
        <v>0</v>
      </c>
      <c r="BD22" s="73">
        <v>0</v>
      </c>
      <c r="BE22" s="73">
        <v>0</v>
      </c>
      <c r="BF22" s="85">
        <v>0</v>
      </c>
      <c r="BG22" s="85">
        <v>0</v>
      </c>
      <c r="BH22" s="73">
        <v>0</v>
      </c>
      <c r="BI22" s="73">
        <v>0</v>
      </c>
      <c r="BJ22" s="85">
        <v>0</v>
      </c>
      <c r="BK22" s="85">
        <v>0</v>
      </c>
      <c r="BL22" s="73">
        <v>0</v>
      </c>
      <c r="BM22" s="73">
        <v>0</v>
      </c>
      <c r="BN22" s="85">
        <v>0</v>
      </c>
      <c r="BO22" s="85">
        <v>0</v>
      </c>
      <c r="BP22" s="73">
        <v>0</v>
      </c>
      <c r="BQ22" s="73">
        <v>0</v>
      </c>
      <c r="BR22" s="85">
        <v>0</v>
      </c>
      <c r="BS22" s="85">
        <v>0</v>
      </c>
      <c r="BT22" s="73">
        <v>0</v>
      </c>
      <c r="BU22" s="73">
        <v>0</v>
      </c>
      <c r="BV22" s="85">
        <v>0</v>
      </c>
      <c r="BW22" s="85">
        <v>0</v>
      </c>
      <c r="BX22" s="73">
        <v>0</v>
      </c>
      <c r="BY22" s="73">
        <v>0</v>
      </c>
      <c r="BZ22" s="85">
        <v>0</v>
      </c>
      <c r="CA22" s="85">
        <v>0</v>
      </c>
      <c r="CB22" s="73">
        <v>0</v>
      </c>
      <c r="CC22" s="73">
        <v>0</v>
      </c>
      <c r="CD22" s="85">
        <v>0</v>
      </c>
      <c r="CE22" s="85">
        <v>0</v>
      </c>
      <c r="CF22" s="73">
        <v>0</v>
      </c>
      <c r="CG22" s="73">
        <v>0</v>
      </c>
      <c r="CH22" s="85">
        <v>0</v>
      </c>
      <c r="CI22" s="85">
        <v>0</v>
      </c>
      <c r="CJ22" s="73">
        <v>0</v>
      </c>
      <c r="CK22" s="73">
        <v>9</v>
      </c>
      <c r="CL22" s="85">
        <v>0</v>
      </c>
      <c r="CM22" s="85">
        <v>0</v>
      </c>
      <c r="CN22" s="71" t="s">
        <v>365</v>
      </c>
      <c r="CO22" s="71" t="s">
        <v>366</v>
      </c>
      <c r="CP22" s="71" t="s">
        <v>321</v>
      </c>
      <c r="CQ22" s="71" t="s">
        <v>321</v>
      </c>
      <c r="CR22" s="71" t="s">
        <v>321</v>
      </c>
      <c r="CS22" s="71" t="s">
        <v>321</v>
      </c>
      <c r="CT22" s="72">
        <v>42198</v>
      </c>
      <c r="CU22" s="71" t="s">
        <v>473</v>
      </c>
      <c r="CV22" s="71" t="s">
        <v>474</v>
      </c>
      <c r="CW22" s="72" t="s">
        <v>168</v>
      </c>
      <c r="CX22" s="72">
        <v>41630</v>
      </c>
      <c r="CY22" s="71" t="s">
        <v>477</v>
      </c>
      <c r="CZ22" s="71" t="s">
        <v>479</v>
      </c>
      <c r="DA22" s="71" t="s">
        <v>482</v>
      </c>
      <c r="DB22" s="86">
        <v>5528433.5499999998</v>
      </c>
      <c r="DC22" s="71"/>
      <c r="DD22" s="71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</row>
    <row r="23" spans="1:1477" s="73" customFormat="1">
      <c r="B23" s="71" t="s">
        <v>0</v>
      </c>
      <c r="C23" s="71" t="s">
        <v>263</v>
      </c>
      <c r="D23" s="71" t="s">
        <v>264</v>
      </c>
      <c r="E23" s="72">
        <v>41612</v>
      </c>
      <c r="F23" s="71" t="s">
        <v>477</v>
      </c>
      <c r="G23" s="71" t="s">
        <v>479</v>
      </c>
      <c r="H23" s="208">
        <v>1</v>
      </c>
      <c r="I23" s="73">
        <v>0</v>
      </c>
      <c r="J23" s="73">
        <v>260</v>
      </c>
      <c r="K23" s="73">
        <v>389</v>
      </c>
      <c r="L23" s="73">
        <v>389</v>
      </c>
      <c r="M23" s="206">
        <f t="shared" ref="M23:M27" si="15">IF(J23 = 0,0,(L23-AH23-AI23)/J23)</f>
        <v>1</v>
      </c>
      <c r="N23" s="73">
        <f t="shared" ref="N23:N27" si="16">IF(G23&lt;&gt;"",IF(M23&lt;=1.2,1,0),0)</f>
        <v>1</v>
      </c>
      <c r="O23" s="73">
        <v>0</v>
      </c>
      <c r="P23" s="73">
        <v>0</v>
      </c>
      <c r="Q23" s="73">
        <v>0</v>
      </c>
      <c r="R23" s="73">
        <v>129</v>
      </c>
      <c r="S23" s="73">
        <v>0</v>
      </c>
      <c r="T23" s="212">
        <v>8787879</v>
      </c>
      <c r="U23" s="212">
        <v>96597</v>
      </c>
      <c r="V23" s="212">
        <v>8691282</v>
      </c>
      <c r="W23" s="212">
        <v>8787879</v>
      </c>
      <c r="X23" s="212">
        <v>8967904</v>
      </c>
      <c r="Y23" s="212">
        <v>0</v>
      </c>
      <c r="Z23" s="212">
        <v>0</v>
      </c>
      <c r="AA23" s="212">
        <v>0</v>
      </c>
      <c r="AB23" s="212">
        <v>8967904</v>
      </c>
      <c r="AC23" s="212">
        <v>8851811</v>
      </c>
      <c r="AD23" s="206">
        <f t="shared" ref="AD23:AD27" si="17">IF(V23=0,0,AC23/V23)</f>
        <v>1.0184701175269655</v>
      </c>
      <c r="AE23" s="73">
        <f t="shared" ref="AE23:AE27" si="18">IF(AD23 &lt;=1.1,1,0)</f>
        <v>1</v>
      </c>
      <c r="AF23" s="212">
        <v>-116093</v>
      </c>
      <c r="AG23" s="212">
        <v>0</v>
      </c>
      <c r="AH23" s="73">
        <v>104</v>
      </c>
      <c r="AI23" s="73">
        <v>25</v>
      </c>
      <c r="AJ23" s="73">
        <v>0</v>
      </c>
      <c r="AK23" s="73">
        <v>0</v>
      </c>
      <c r="AL23" s="85">
        <v>5708</v>
      </c>
      <c r="AM23" s="85">
        <v>0</v>
      </c>
      <c r="AN23" s="73">
        <v>0</v>
      </c>
      <c r="AO23" s="73">
        <v>0</v>
      </c>
      <c r="AP23" s="85">
        <v>3500</v>
      </c>
      <c r="AQ23" s="85">
        <v>0</v>
      </c>
      <c r="AR23" s="73">
        <v>0</v>
      </c>
      <c r="AS23" s="73">
        <v>0</v>
      </c>
      <c r="AT23" s="85">
        <v>0</v>
      </c>
      <c r="AU23" s="85">
        <v>0</v>
      </c>
      <c r="AV23" s="73">
        <v>0</v>
      </c>
      <c r="AW23" s="73">
        <v>0</v>
      </c>
      <c r="AX23" s="85">
        <v>0</v>
      </c>
      <c r="AY23" s="85">
        <v>0</v>
      </c>
      <c r="AZ23" s="73">
        <v>0</v>
      </c>
      <c r="BA23" s="73">
        <v>0</v>
      </c>
      <c r="BB23" s="85">
        <v>0</v>
      </c>
      <c r="BC23" s="85">
        <v>0</v>
      </c>
      <c r="BD23" s="73">
        <v>0</v>
      </c>
      <c r="BE23" s="73">
        <v>0</v>
      </c>
      <c r="BF23" s="85">
        <v>0</v>
      </c>
      <c r="BG23" s="85">
        <v>0</v>
      </c>
      <c r="BH23" s="73">
        <v>0</v>
      </c>
      <c r="BI23" s="73">
        <v>0</v>
      </c>
      <c r="BJ23" s="85">
        <v>1373</v>
      </c>
      <c r="BK23" s="85">
        <v>0</v>
      </c>
      <c r="BL23" s="73">
        <v>0</v>
      </c>
      <c r="BM23" s="73">
        <v>0</v>
      </c>
      <c r="BN23" s="85">
        <v>0</v>
      </c>
      <c r="BO23" s="85">
        <v>0</v>
      </c>
      <c r="BP23" s="73">
        <v>0</v>
      </c>
      <c r="BQ23" s="73">
        <v>0</v>
      </c>
      <c r="BR23" s="85">
        <v>0</v>
      </c>
      <c r="BS23" s="85">
        <v>0</v>
      </c>
      <c r="BT23" s="73">
        <v>0</v>
      </c>
      <c r="BU23" s="73">
        <v>0</v>
      </c>
      <c r="BV23" s="85">
        <v>0</v>
      </c>
      <c r="BW23" s="85">
        <v>0</v>
      </c>
      <c r="BX23" s="73">
        <v>0</v>
      </c>
      <c r="BY23" s="73">
        <v>0</v>
      </c>
      <c r="BZ23" s="85">
        <v>0</v>
      </c>
      <c r="CA23" s="85">
        <v>0</v>
      </c>
      <c r="CB23" s="73">
        <v>0</v>
      </c>
      <c r="CC23" s="73">
        <v>0</v>
      </c>
      <c r="CD23" s="85">
        <v>0</v>
      </c>
      <c r="CE23" s="85">
        <v>0</v>
      </c>
      <c r="CF23" s="73">
        <v>0</v>
      </c>
      <c r="CG23" s="73">
        <v>0</v>
      </c>
      <c r="CH23" s="85">
        <v>0</v>
      </c>
      <c r="CI23" s="85">
        <v>0</v>
      </c>
      <c r="CJ23" s="73">
        <v>0</v>
      </c>
      <c r="CK23" s="73">
        <v>0</v>
      </c>
      <c r="CL23" s="85">
        <v>10581</v>
      </c>
      <c r="CM23" s="85">
        <v>0</v>
      </c>
      <c r="CN23" s="71" t="s">
        <v>365</v>
      </c>
      <c r="CO23" s="71" t="s">
        <v>366</v>
      </c>
      <c r="CP23" s="71" t="s">
        <v>321</v>
      </c>
      <c r="CQ23" s="71" t="s">
        <v>321</v>
      </c>
      <c r="CR23" s="71" t="s">
        <v>321</v>
      </c>
      <c r="CS23" s="71" t="s">
        <v>321</v>
      </c>
      <c r="CT23" s="72">
        <v>42250</v>
      </c>
      <c r="CU23" s="71" t="s">
        <v>473</v>
      </c>
      <c r="CV23" s="71" t="s">
        <v>474</v>
      </c>
      <c r="CW23" s="72" t="s">
        <v>168</v>
      </c>
      <c r="CX23" s="72">
        <v>42104</v>
      </c>
      <c r="CY23" s="71" t="s">
        <v>475</v>
      </c>
      <c r="CZ23" s="71" t="s">
        <v>478</v>
      </c>
      <c r="DA23" s="71" t="s">
        <v>483</v>
      </c>
      <c r="DB23" s="86">
        <v>9570318.5500000007</v>
      </c>
      <c r="DC23" s="71"/>
      <c r="DD23" s="71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  <c r="IU23" s="205"/>
      <c r="IV23" s="205"/>
      <c r="IW23" s="205"/>
      <c r="IX23" s="205"/>
      <c r="IY23" s="205"/>
      <c r="IZ23" s="205"/>
      <c r="JA23" s="205"/>
      <c r="JB23" s="205"/>
      <c r="JC23" s="205"/>
      <c r="JD23" s="205"/>
      <c r="JE23" s="205"/>
      <c r="JF23" s="205"/>
      <c r="JG23" s="205"/>
      <c r="JH23" s="205"/>
      <c r="JI23" s="205"/>
      <c r="JJ23" s="205"/>
      <c r="JK23" s="205"/>
      <c r="JL23" s="205"/>
      <c r="JM23" s="205"/>
      <c r="JN23" s="205"/>
      <c r="JO23" s="205"/>
      <c r="JP23" s="205"/>
      <c r="JQ23" s="205"/>
      <c r="JR23" s="205"/>
      <c r="JS23" s="205"/>
      <c r="JT23" s="205"/>
      <c r="JU23" s="205"/>
      <c r="JV23" s="205"/>
      <c r="JW23" s="205"/>
      <c r="JX23" s="205"/>
      <c r="JY23" s="205"/>
      <c r="JZ23" s="205"/>
      <c r="KA23" s="205"/>
      <c r="KB23" s="205"/>
      <c r="KC23" s="205"/>
      <c r="KD23" s="205"/>
      <c r="KE23" s="205"/>
      <c r="KF23" s="205"/>
      <c r="KG23" s="205"/>
      <c r="KH23" s="205"/>
      <c r="KI23" s="205"/>
      <c r="KJ23" s="205"/>
      <c r="KK23" s="205"/>
      <c r="KL23" s="205"/>
      <c r="KM23" s="205"/>
      <c r="KN23" s="205"/>
      <c r="KO23" s="205"/>
      <c r="KP23" s="205"/>
      <c r="KQ23" s="205"/>
      <c r="KR23" s="205"/>
      <c r="KS23" s="205"/>
      <c r="KT23" s="205"/>
      <c r="KU23" s="205"/>
      <c r="KV23" s="205"/>
      <c r="KW23" s="205"/>
      <c r="KX23" s="205"/>
      <c r="KY23" s="205"/>
      <c r="KZ23" s="205"/>
      <c r="LA23" s="205"/>
      <c r="LB23" s="205"/>
      <c r="LC23" s="205"/>
      <c r="LD23" s="205"/>
      <c r="LE23" s="205"/>
      <c r="LF23" s="205"/>
      <c r="LG23" s="205"/>
      <c r="LH23" s="205"/>
      <c r="LI23" s="205"/>
      <c r="LJ23" s="205"/>
      <c r="LK23" s="205"/>
      <c r="LL23" s="205"/>
      <c r="LM23" s="205"/>
      <c r="LN23" s="205"/>
      <c r="LO23" s="205"/>
      <c r="LP23" s="205"/>
      <c r="LQ23" s="205"/>
      <c r="LR23" s="205"/>
      <c r="LS23" s="205"/>
      <c r="LT23" s="205"/>
      <c r="LU23" s="205"/>
      <c r="LV23" s="205"/>
      <c r="LW23" s="205"/>
      <c r="LX23" s="205"/>
      <c r="LY23" s="205"/>
      <c r="LZ23" s="205"/>
      <c r="MA23" s="205"/>
      <c r="MB23" s="205"/>
      <c r="MC23" s="205"/>
      <c r="MD23" s="205"/>
      <c r="ME23" s="205"/>
      <c r="MF23" s="205"/>
      <c r="MG23" s="205"/>
      <c r="MH23" s="205"/>
      <c r="MI23" s="205"/>
      <c r="MJ23" s="205"/>
      <c r="MK23" s="205"/>
      <c r="ML23" s="205"/>
      <c r="MM23" s="205"/>
      <c r="MN23" s="205"/>
      <c r="MO23" s="205"/>
      <c r="MP23" s="205"/>
      <c r="MQ23" s="205"/>
      <c r="MR23" s="205"/>
      <c r="MS23" s="205"/>
      <c r="MT23" s="205"/>
      <c r="MU23" s="205"/>
      <c r="MV23" s="205"/>
      <c r="MW23" s="205"/>
      <c r="MX23" s="205"/>
      <c r="MY23" s="205"/>
      <c r="MZ23" s="205"/>
      <c r="NA23" s="205"/>
      <c r="NB23" s="205"/>
      <c r="NC23" s="205"/>
      <c r="ND23" s="205"/>
      <c r="NE23" s="205"/>
      <c r="NF23" s="205"/>
      <c r="NG23" s="205"/>
      <c r="NH23" s="205"/>
      <c r="NI23" s="205"/>
      <c r="NJ23" s="205"/>
      <c r="NK23" s="205"/>
      <c r="NL23" s="205"/>
      <c r="NM23" s="205"/>
      <c r="NN23" s="205"/>
      <c r="NO23" s="205"/>
      <c r="NP23" s="205"/>
      <c r="NQ23" s="205"/>
      <c r="NR23" s="205"/>
      <c r="NS23" s="205"/>
      <c r="NT23" s="205"/>
      <c r="NU23" s="205"/>
      <c r="NV23" s="205"/>
      <c r="NW23" s="205"/>
      <c r="NX23" s="205"/>
      <c r="NY23" s="205"/>
      <c r="NZ23" s="205"/>
      <c r="OA23" s="205"/>
      <c r="OB23" s="205"/>
      <c r="OC23" s="205"/>
      <c r="OD23" s="205"/>
      <c r="OE23" s="205"/>
      <c r="OF23" s="205"/>
      <c r="OG23" s="205"/>
      <c r="OH23" s="205"/>
      <c r="OI23" s="205"/>
      <c r="OJ23" s="205"/>
      <c r="OK23" s="205"/>
      <c r="OL23" s="205"/>
      <c r="OM23" s="205"/>
      <c r="ON23" s="205"/>
      <c r="OO23" s="205"/>
      <c r="OP23" s="205"/>
      <c r="OQ23" s="205"/>
      <c r="OR23" s="205"/>
      <c r="OS23" s="205"/>
      <c r="OT23" s="205"/>
      <c r="OU23" s="205"/>
      <c r="OV23" s="205"/>
      <c r="OW23" s="205"/>
      <c r="OX23" s="205"/>
      <c r="OY23" s="205"/>
      <c r="OZ23" s="205"/>
      <c r="PA23" s="205"/>
      <c r="PB23" s="205"/>
      <c r="PC23" s="205"/>
      <c r="PD23" s="205"/>
      <c r="PE23" s="205"/>
      <c r="PF23" s="205"/>
      <c r="PG23" s="205"/>
      <c r="PH23" s="205"/>
      <c r="PI23" s="205"/>
      <c r="PJ23" s="205"/>
      <c r="PK23" s="205"/>
      <c r="PL23" s="205"/>
      <c r="PM23" s="205"/>
      <c r="PN23" s="205"/>
      <c r="PO23" s="205"/>
      <c r="PP23" s="205"/>
      <c r="PQ23" s="205"/>
      <c r="PR23" s="205"/>
      <c r="PS23" s="205"/>
      <c r="PT23" s="205"/>
      <c r="PU23" s="205"/>
      <c r="PV23" s="205"/>
      <c r="PW23" s="205"/>
      <c r="PX23" s="205"/>
      <c r="PY23" s="205"/>
      <c r="PZ23" s="205"/>
      <c r="QA23" s="205"/>
      <c r="QB23" s="205"/>
      <c r="QC23" s="205"/>
      <c r="QD23" s="205"/>
      <c r="QE23" s="205"/>
      <c r="QF23" s="205"/>
      <c r="QG23" s="205"/>
      <c r="QH23" s="205"/>
      <c r="QI23" s="205"/>
      <c r="QJ23" s="205"/>
      <c r="QK23" s="205"/>
      <c r="QL23" s="205"/>
      <c r="QM23" s="205"/>
      <c r="QN23" s="205"/>
      <c r="QO23" s="205"/>
      <c r="QP23" s="205"/>
      <c r="QQ23" s="205"/>
      <c r="QR23" s="205"/>
      <c r="QS23" s="205"/>
      <c r="QT23" s="205"/>
      <c r="QU23" s="205"/>
      <c r="QV23" s="205"/>
      <c r="QW23" s="205"/>
      <c r="QX23" s="205"/>
      <c r="QY23" s="205"/>
      <c r="QZ23" s="205"/>
      <c r="RA23" s="205"/>
      <c r="RB23" s="205"/>
      <c r="RC23" s="205"/>
      <c r="RD23" s="205"/>
      <c r="RE23" s="205"/>
      <c r="RF23" s="205"/>
      <c r="RG23" s="205"/>
      <c r="RH23" s="205"/>
      <c r="RI23" s="205"/>
      <c r="RJ23" s="205"/>
      <c r="RK23" s="205"/>
      <c r="RL23" s="205"/>
      <c r="RM23" s="205"/>
      <c r="RN23" s="205"/>
      <c r="RO23" s="205"/>
      <c r="RP23" s="205"/>
      <c r="RQ23" s="205"/>
      <c r="RR23" s="205"/>
      <c r="RS23" s="205"/>
      <c r="RT23" s="205"/>
      <c r="RU23" s="205"/>
      <c r="RV23" s="205"/>
      <c r="RW23" s="205"/>
      <c r="RX23" s="205"/>
      <c r="RY23" s="205"/>
      <c r="RZ23" s="205"/>
      <c r="SA23" s="205"/>
      <c r="SB23" s="205"/>
      <c r="SC23" s="205"/>
      <c r="SD23" s="205"/>
      <c r="SE23" s="205"/>
      <c r="SF23" s="205"/>
      <c r="SG23" s="205"/>
      <c r="SH23" s="205"/>
      <c r="SI23" s="205"/>
      <c r="SJ23" s="205"/>
      <c r="SK23" s="205"/>
      <c r="SL23" s="205"/>
      <c r="SM23" s="205"/>
      <c r="SN23" s="205"/>
      <c r="SO23" s="205"/>
      <c r="SP23" s="205"/>
      <c r="SQ23" s="205"/>
      <c r="SR23" s="205"/>
      <c r="SS23" s="205"/>
      <c r="ST23" s="205"/>
      <c r="SU23" s="205"/>
      <c r="SV23" s="205"/>
      <c r="SW23" s="205"/>
      <c r="SX23" s="205"/>
      <c r="SY23" s="205"/>
      <c r="SZ23" s="205"/>
      <c r="TA23" s="205"/>
      <c r="TB23" s="205"/>
      <c r="TC23" s="205"/>
      <c r="TD23" s="205"/>
      <c r="TE23" s="205"/>
      <c r="TF23" s="205"/>
      <c r="TG23" s="205"/>
      <c r="TH23" s="205"/>
      <c r="TI23" s="205"/>
      <c r="TJ23" s="205"/>
      <c r="TK23" s="205"/>
      <c r="TL23" s="205"/>
      <c r="TM23" s="205"/>
      <c r="TN23" s="205"/>
      <c r="TO23" s="205"/>
      <c r="TP23" s="205"/>
      <c r="TQ23" s="205"/>
      <c r="TR23" s="205"/>
      <c r="TS23" s="205"/>
      <c r="TT23" s="205"/>
      <c r="TU23" s="205"/>
      <c r="TV23" s="205"/>
      <c r="TW23" s="205"/>
      <c r="TX23" s="205"/>
      <c r="TY23" s="205"/>
      <c r="TZ23" s="205"/>
      <c r="UA23" s="205"/>
      <c r="UB23" s="205"/>
      <c r="UC23" s="205"/>
      <c r="UD23" s="205"/>
      <c r="UE23" s="205"/>
      <c r="UF23" s="205"/>
      <c r="UG23" s="205"/>
      <c r="UH23" s="205"/>
      <c r="UI23" s="205"/>
      <c r="UJ23" s="205"/>
      <c r="UK23" s="205"/>
      <c r="UL23" s="205"/>
      <c r="UM23" s="205"/>
      <c r="UN23" s="205"/>
      <c r="UO23" s="205"/>
      <c r="UP23" s="205"/>
      <c r="UQ23" s="205"/>
      <c r="UR23" s="205"/>
      <c r="US23" s="205"/>
      <c r="UT23" s="205"/>
      <c r="UU23" s="205"/>
      <c r="UV23" s="205"/>
      <c r="UW23" s="205"/>
      <c r="UX23" s="205"/>
      <c r="UY23" s="205"/>
      <c r="UZ23" s="205"/>
      <c r="VA23" s="205"/>
      <c r="VB23" s="205"/>
      <c r="VC23" s="205"/>
      <c r="VD23" s="205"/>
      <c r="VE23" s="205"/>
      <c r="VF23" s="205"/>
      <c r="VG23" s="205"/>
      <c r="VH23" s="205"/>
      <c r="VI23" s="205"/>
      <c r="VJ23" s="205"/>
      <c r="VK23" s="205"/>
      <c r="VL23" s="205"/>
      <c r="VM23" s="205"/>
      <c r="VN23" s="205"/>
      <c r="VO23" s="205"/>
      <c r="VP23" s="205"/>
      <c r="VQ23" s="205"/>
      <c r="VR23" s="205"/>
      <c r="VS23" s="205"/>
      <c r="VT23" s="205"/>
      <c r="VU23" s="205"/>
      <c r="VV23" s="205"/>
      <c r="VW23" s="205"/>
      <c r="VX23" s="205"/>
      <c r="VY23" s="205"/>
      <c r="VZ23" s="205"/>
      <c r="WA23" s="205"/>
      <c r="WB23" s="205"/>
      <c r="WC23" s="205"/>
      <c r="WD23" s="205"/>
      <c r="WE23" s="205"/>
      <c r="WF23" s="205"/>
      <c r="WG23" s="205"/>
      <c r="WH23" s="205"/>
      <c r="WI23" s="205"/>
      <c r="WJ23" s="205"/>
      <c r="WK23" s="205"/>
      <c r="WL23" s="205"/>
      <c r="WM23" s="205"/>
      <c r="WN23" s="205"/>
      <c r="WO23" s="205"/>
      <c r="WP23" s="205"/>
      <c r="WQ23" s="205"/>
      <c r="WR23" s="205"/>
      <c r="WS23" s="205"/>
      <c r="WT23" s="205"/>
      <c r="WU23" s="205"/>
      <c r="WV23" s="205"/>
      <c r="WW23" s="205"/>
      <c r="WX23" s="205"/>
      <c r="WY23" s="205"/>
      <c r="WZ23" s="205"/>
      <c r="XA23" s="205"/>
      <c r="XB23" s="205"/>
      <c r="XC23" s="205"/>
      <c r="XD23" s="205"/>
      <c r="XE23" s="205"/>
      <c r="XF23" s="205"/>
      <c r="XG23" s="205"/>
      <c r="XH23" s="205"/>
      <c r="XI23" s="205"/>
      <c r="XJ23" s="205"/>
      <c r="XK23" s="205"/>
      <c r="XL23" s="205"/>
      <c r="XM23" s="205"/>
      <c r="XN23" s="205"/>
      <c r="XO23" s="205"/>
      <c r="XP23" s="205"/>
      <c r="XQ23" s="205"/>
      <c r="XR23" s="205"/>
      <c r="XS23" s="205"/>
      <c r="XT23" s="205"/>
      <c r="XU23" s="205"/>
      <c r="XV23" s="205"/>
      <c r="XW23" s="205"/>
      <c r="XX23" s="205"/>
      <c r="XY23" s="205"/>
      <c r="XZ23" s="205"/>
      <c r="YA23" s="205"/>
      <c r="YB23" s="205"/>
      <c r="YC23" s="205"/>
      <c r="YD23" s="205"/>
      <c r="YE23" s="205"/>
      <c r="YF23" s="205"/>
      <c r="YG23" s="205"/>
      <c r="YH23" s="205"/>
      <c r="YI23" s="205"/>
      <c r="YJ23" s="205"/>
      <c r="YK23" s="205"/>
      <c r="YL23" s="205"/>
      <c r="YM23" s="205"/>
      <c r="YN23" s="205"/>
      <c r="YO23" s="205"/>
      <c r="YP23" s="205"/>
      <c r="YQ23" s="205"/>
      <c r="YR23" s="205"/>
      <c r="YS23" s="205"/>
      <c r="YT23" s="205"/>
      <c r="YU23" s="205"/>
      <c r="YV23" s="205"/>
      <c r="YW23" s="205"/>
      <c r="YX23" s="205"/>
      <c r="YY23" s="205"/>
      <c r="YZ23" s="205"/>
      <c r="ZA23" s="205"/>
      <c r="ZB23" s="205"/>
      <c r="ZC23" s="205"/>
      <c r="ZD23" s="205"/>
      <c r="ZE23" s="205"/>
      <c r="ZF23" s="205"/>
      <c r="ZG23" s="205"/>
      <c r="ZH23" s="205"/>
      <c r="ZI23" s="205"/>
      <c r="ZJ23" s="205"/>
      <c r="ZK23" s="205"/>
      <c r="ZL23" s="205"/>
      <c r="ZM23" s="205"/>
      <c r="ZN23" s="205"/>
      <c r="ZO23" s="205"/>
      <c r="ZP23" s="205"/>
      <c r="ZQ23" s="205"/>
      <c r="ZR23" s="205"/>
      <c r="ZS23" s="205"/>
      <c r="ZT23" s="205"/>
      <c r="ZU23" s="205"/>
      <c r="ZV23" s="205"/>
      <c r="ZW23" s="205"/>
      <c r="ZX23" s="205"/>
      <c r="ZY23" s="205"/>
      <c r="ZZ23" s="205"/>
      <c r="AAA23" s="205"/>
      <c r="AAB23" s="205"/>
      <c r="AAC23" s="205"/>
      <c r="AAD23" s="205"/>
      <c r="AAE23" s="205"/>
      <c r="AAF23" s="205"/>
      <c r="AAG23" s="205"/>
      <c r="AAH23" s="205"/>
      <c r="AAI23" s="205"/>
      <c r="AAJ23" s="205"/>
      <c r="AAK23" s="205"/>
      <c r="AAL23" s="205"/>
      <c r="AAM23" s="205"/>
      <c r="AAN23" s="205"/>
      <c r="AAO23" s="205"/>
      <c r="AAP23" s="205"/>
      <c r="AAQ23" s="205"/>
      <c r="AAR23" s="205"/>
      <c r="AAS23" s="205"/>
      <c r="AAT23" s="205"/>
      <c r="AAU23" s="205"/>
      <c r="AAV23" s="205"/>
      <c r="AAW23" s="205"/>
      <c r="AAX23" s="205"/>
      <c r="AAY23" s="205"/>
      <c r="AAZ23" s="205"/>
      <c r="ABA23" s="205"/>
      <c r="ABB23" s="205"/>
      <c r="ABC23" s="205"/>
      <c r="ABD23" s="205"/>
      <c r="ABE23" s="205"/>
      <c r="ABF23" s="205"/>
      <c r="ABG23" s="205"/>
      <c r="ABH23" s="205"/>
      <c r="ABI23" s="205"/>
      <c r="ABJ23" s="205"/>
      <c r="ABK23" s="205"/>
      <c r="ABL23" s="205"/>
      <c r="ABM23" s="205"/>
      <c r="ABN23" s="205"/>
      <c r="ABO23" s="205"/>
      <c r="ABP23" s="205"/>
      <c r="ABQ23" s="205"/>
      <c r="ABR23" s="205"/>
      <c r="ABS23" s="205"/>
      <c r="ABT23" s="205"/>
      <c r="ABU23" s="205"/>
      <c r="ABV23" s="205"/>
      <c r="ABW23" s="205"/>
      <c r="ABX23" s="205"/>
      <c r="ABY23" s="205"/>
      <c r="ABZ23" s="205"/>
      <c r="ACA23" s="205"/>
      <c r="ACB23" s="205"/>
      <c r="ACC23" s="205"/>
      <c r="ACD23" s="205"/>
      <c r="ACE23" s="205"/>
      <c r="ACF23" s="205"/>
      <c r="ACG23" s="205"/>
      <c r="ACH23" s="205"/>
      <c r="ACI23" s="205"/>
      <c r="ACJ23" s="205"/>
      <c r="ACK23" s="205"/>
      <c r="ACL23" s="205"/>
      <c r="ACM23" s="205"/>
      <c r="ACN23" s="205"/>
      <c r="ACO23" s="205"/>
      <c r="ACP23" s="205"/>
      <c r="ACQ23" s="205"/>
      <c r="ACR23" s="205"/>
      <c r="ACS23" s="205"/>
      <c r="ACT23" s="205"/>
      <c r="ACU23" s="205"/>
      <c r="ACV23" s="205"/>
      <c r="ACW23" s="205"/>
      <c r="ACX23" s="205"/>
      <c r="ACY23" s="205"/>
      <c r="ACZ23" s="205"/>
      <c r="ADA23" s="205"/>
      <c r="ADB23" s="205"/>
      <c r="ADC23" s="205"/>
      <c r="ADD23" s="205"/>
      <c r="ADE23" s="205"/>
      <c r="ADF23" s="205"/>
      <c r="ADG23" s="205"/>
      <c r="ADH23" s="205"/>
      <c r="ADI23" s="205"/>
      <c r="ADJ23" s="205"/>
      <c r="ADK23" s="205"/>
      <c r="ADL23" s="205"/>
      <c r="ADM23" s="205"/>
      <c r="ADN23" s="205"/>
      <c r="ADO23" s="205"/>
      <c r="ADP23" s="205"/>
      <c r="ADQ23" s="205"/>
      <c r="ADR23" s="205"/>
      <c r="ADS23" s="205"/>
      <c r="ADT23" s="205"/>
      <c r="ADU23" s="205"/>
      <c r="ADV23" s="205"/>
      <c r="ADW23" s="205"/>
      <c r="ADX23" s="205"/>
      <c r="ADY23" s="205"/>
      <c r="ADZ23" s="205"/>
      <c r="AEA23" s="205"/>
      <c r="AEB23" s="205"/>
      <c r="AEC23" s="205"/>
      <c r="AED23" s="205"/>
      <c r="AEE23" s="205"/>
      <c r="AEF23" s="205"/>
      <c r="AEG23" s="205"/>
      <c r="AEH23" s="205"/>
      <c r="AEI23" s="205"/>
      <c r="AEJ23" s="205"/>
      <c r="AEK23" s="205"/>
      <c r="AEL23" s="205"/>
      <c r="AEM23" s="205"/>
      <c r="AEN23" s="205"/>
      <c r="AEO23" s="205"/>
      <c r="AEP23" s="205"/>
      <c r="AEQ23" s="205"/>
      <c r="AER23" s="205"/>
      <c r="AES23" s="205"/>
      <c r="AET23" s="205"/>
      <c r="AEU23" s="205"/>
      <c r="AEV23" s="205"/>
      <c r="AEW23" s="205"/>
      <c r="AEX23" s="205"/>
      <c r="AEY23" s="205"/>
      <c r="AEZ23" s="205"/>
      <c r="AFA23" s="205"/>
      <c r="AFB23" s="205"/>
      <c r="AFC23" s="205"/>
      <c r="AFD23" s="205"/>
      <c r="AFE23" s="205"/>
      <c r="AFF23" s="205"/>
      <c r="AFG23" s="205"/>
      <c r="AFH23" s="205"/>
      <c r="AFI23" s="205"/>
      <c r="AFJ23" s="205"/>
      <c r="AFK23" s="205"/>
      <c r="AFL23" s="205"/>
      <c r="AFM23" s="205"/>
      <c r="AFN23" s="205"/>
      <c r="AFO23" s="205"/>
      <c r="AFP23" s="205"/>
      <c r="AFQ23" s="205"/>
      <c r="AFR23" s="205"/>
      <c r="AFS23" s="205"/>
      <c r="AFT23" s="205"/>
      <c r="AFU23" s="205"/>
      <c r="AFV23" s="205"/>
      <c r="AFW23" s="205"/>
      <c r="AFX23" s="205"/>
      <c r="AFY23" s="205"/>
      <c r="AFZ23" s="205"/>
      <c r="AGA23" s="205"/>
      <c r="AGB23" s="205"/>
      <c r="AGC23" s="205"/>
      <c r="AGD23" s="205"/>
      <c r="AGE23" s="205"/>
      <c r="AGF23" s="205"/>
      <c r="AGG23" s="205"/>
      <c r="AGH23" s="205"/>
      <c r="AGI23" s="205"/>
      <c r="AGJ23" s="205"/>
      <c r="AGK23" s="205"/>
      <c r="AGL23" s="205"/>
      <c r="AGM23" s="205"/>
      <c r="AGN23" s="205"/>
      <c r="AGO23" s="205"/>
      <c r="AGP23" s="205"/>
      <c r="AGQ23" s="205"/>
      <c r="AGR23" s="205"/>
      <c r="AGS23" s="205"/>
      <c r="AGT23" s="205"/>
      <c r="AGU23" s="205"/>
      <c r="AGV23" s="205"/>
      <c r="AGW23" s="205"/>
      <c r="AGX23" s="205"/>
      <c r="AGY23" s="205"/>
      <c r="AGZ23" s="205"/>
      <c r="AHA23" s="205"/>
      <c r="AHB23" s="205"/>
      <c r="AHC23" s="205"/>
      <c r="AHD23" s="205"/>
      <c r="AHE23" s="205"/>
      <c r="AHF23" s="205"/>
      <c r="AHG23" s="205"/>
      <c r="AHH23" s="205"/>
      <c r="AHI23" s="205"/>
      <c r="AHJ23" s="205"/>
      <c r="AHK23" s="205"/>
      <c r="AHL23" s="205"/>
      <c r="AHM23" s="205"/>
      <c r="AHN23" s="205"/>
      <c r="AHO23" s="205"/>
      <c r="AHP23" s="205"/>
      <c r="AHQ23" s="205"/>
      <c r="AHR23" s="205"/>
      <c r="AHS23" s="205"/>
      <c r="AHT23" s="205"/>
      <c r="AHU23" s="205"/>
      <c r="AHV23" s="205"/>
      <c r="AHW23" s="205"/>
      <c r="AHX23" s="205"/>
      <c r="AHY23" s="205"/>
      <c r="AHZ23" s="205"/>
      <c r="AIA23" s="205"/>
      <c r="AIB23" s="205"/>
      <c r="AIC23" s="205"/>
      <c r="AID23" s="205"/>
      <c r="AIE23" s="205"/>
      <c r="AIF23" s="205"/>
      <c r="AIG23" s="205"/>
      <c r="AIH23" s="205"/>
      <c r="AII23" s="205"/>
      <c r="AIJ23" s="205"/>
      <c r="AIK23" s="205"/>
      <c r="AIL23" s="205"/>
      <c r="AIM23" s="205"/>
      <c r="AIN23" s="205"/>
      <c r="AIO23" s="205"/>
      <c r="AIP23" s="205"/>
      <c r="AIQ23" s="205"/>
      <c r="AIR23" s="205"/>
      <c r="AIS23" s="205"/>
      <c r="AIT23" s="205"/>
      <c r="AIU23" s="205"/>
      <c r="AIV23" s="205"/>
      <c r="AIW23" s="205"/>
      <c r="AIX23" s="205"/>
      <c r="AIY23" s="205"/>
      <c r="AIZ23" s="205"/>
      <c r="AJA23" s="205"/>
      <c r="AJB23" s="205"/>
      <c r="AJC23" s="205"/>
      <c r="AJD23" s="205"/>
      <c r="AJE23" s="205"/>
      <c r="AJF23" s="205"/>
      <c r="AJG23" s="205"/>
      <c r="AJH23" s="205"/>
      <c r="AJI23" s="205"/>
      <c r="AJJ23" s="205"/>
      <c r="AJK23" s="205"/>
      <c r="AJL23" s="205"/>
      <c r="AJM23" s="205"/>
      <c r="AJN23" s="205"/>
      <c r="AJO23" s="205"/>
      <c r="AJP23" s="205"/>
      <c r="AJQ23" s="205"/>
      <c r="AJR23" s="205"/>
      <c r="AJS23" s="205"/>
      <c r="AJT23" s="205"/>
      <c r="AJU23" s="205"/>
      <c r="AJV23" s="205"/>
      <c r="AJW23" s="205"/>
      <c r="AJX23" s="205"/>
      <c r="AJY23" s="205"/>
      <c r="AJZ23" s="205"/>
      <c r="AKA23" s="205"/>
      <c r="AKB23" s="205"/>
      <c r="AKC23" s="205"/>
      <c r="AKD23" s="205"/>
      <c r="AKE23" s="205"/>
      <c r="AKF23" s="205"/>
      <c r="AKG23" s="205"/>
      <c r="AKH23" s="205"/>
      <c r="AKI23" s="205"/>
      <c r="AKJ23" s="205"/>
      <c r="AKK23" s="205"/>
      <c r="AKL23" s="205"/>
      <c r="AKM23" s="205"/>
      <c r="AKN23" s="205"/>
      <c r="AKO23" s="205"/>
      <c r="AKP23" s="205"/>
      <c r="AKQ23" s="205"/>
      <c r="AKR23" s="205"/>
      <c r="AKS23" s="205"/>
      <c r="AKT23" s="205"/>
      <c r="AKU23" s="205"/>
      <c r="AKV23" s="205"/>
      <c r="AKW23" s="205"/>
      <c r="AKX23" s="205"/>
      <c r="AKY23" s="205"/>
      <c r="AKZ23" s="205"/>
      <c r="ALA23" s="205"/>
      <c r="ALB23" s="205"/>
      <c r="ALC23" s="205"/>
      <c r="ALD23" s="205"/>
      <c r="ALE23" s="205"/>
      <c r="ALF23" s="205"/>
      <c r="ALG23" s="205"/>
      <c r="ALH23" s="205"/>
      <c r="ALI23" s="205"/>
      <c r="ALJ23" s="205"/>
      <c r="ALK23" s="205"/>
      <c r="ALL23" s="205"/>
      <c r="ALM23" s="205"/>
      <c r="ALN23" s="205"/>
      <c r="ALO23" s="205"/>
      <c r="ALP23" s="205"/>
      <c r="ALQ23" s="205"/>
      <c r="ALR23" s="205"/>
      <c r="ALS23" s="205"/>
      <c r="ALT23" s="205"/>
      <c r="ALU23" s="205"/>
      <c r="ALV23" s="205"/>
      <c r="ALW23" s="205"/>
      <c r="ALX23" s="205"/>
      <c r="ALY23" s="205"/>
      <c r="ALZ23" s="205"/>
      <c r="AMA23" s="205"/>
      <c r="AMB23" s="205"/>
      <c r="AMC23" s="205"/>
      <c r="AMD23" s="205"/>
      <c r="AME23" s="205"/>
      <c r="AMF23" s="205"/>
      <c r="AMG23" s="205"/>
      <c r="AMH23" s="205"/>
      <c r="AMI23" s="205"/>
      <c r="AMJ23" s="205"/>
      <c r="AMK23" s="205"/>
      <c r="AML23" s="205"/>
      <c r="AMM23" s="205"/>
      <c r="AMN23" s="205"/>
      <c r="AMO23" s="205"/>
      <c r="AMP23" s="205"/>
      <c r="AMQ23" s="205"/>
      <c r="AMR23" s="205"/>
      <c r="AMS23" s="205"/>
      <c r="AMT23" s="205"/>
      <c r="AMU23" s="205"/>
      <c r="AMV23" s="205"/>
      <c r="AMW23" s="205"/>
      <c r="AMX23" s="205"/>
      <c r="AMY23" s="205"/>
      <c r="AMZ23" s="205"/>
      <c r="ANA23" s="205"/>
      <c r="ANB23" s="205"/>
      <c r="ANC23" s="205"/>
      <c r="AND23" s="205"/>
      <c r="ANE23" s="205"/>
      <c r="ANF23" s="205"/>
      <c r="ANG23" s="205"/>
      <c r="ANH23" s="205"/>
      <c r="ANI23" s="205"/>
      <c r="ANJ23" s="205"/>
      <c r="ANK23" s="205"/>
      <c r="ANL23" s="205"/>
      <c r="ANM23" s="205"/>
      <c r="ANN23" s="205"/>
      <c r="ANO23" s="205"/>
      <c r="ANP23" s="205"/>
      <c r="ANQ23" s="205"/>
      <c r="ANR23" s="205"/>
      <c r="ANS23" s="205"/>
      <c r="ANT23" s="205"/>
      <c r="ANU23" s="205"/>
      <c r="ANV23" s="205"/>
      <c r="ANW23" s="205"/>
      <c r="ANX23" s="205"/>
      <c r="ANY23" s="205"/>
      <c r="ANZ23" s="205"/>
      <c r="AOA23" s="205"/>
      <c r="AOB23" s="205"/>
      <c r="AOC23" s="205"/>
      <c r="AOD23" s="205"/>
      <c r="AOE23" s="205"/>
      <c r="AOF23" s="205"/>
      <c r="AOG23" s="205"/>
      <c r="AOH23" s="205"/>
      <c r="AOI23" s="205"/>
      <c r="AOJ23" s="205"/>
      <c r="AOK23" s="205"/>
      <c r="AOL23" s="205"/>
      <c r="AOM23" s="205"/>
      <c r="AON23" s="205"/>
      <c r="AOO23" s="205"/>
      <c r="AOP23" s="205"/>
      <c r="AOQ23" s="205"/>
      <c r="AOR23" s="205"/>
      <c r="AOS23" s="205"/>
      <c r="AOT23" s="205"/>
      <c r="AOU23" s="205"/>
      <c r="AOV23" s="205"/>
      <c r="AOW23" s="205"/>
      <c r="AOX23" s="205"/>
      <c r="AOY23" s="205"/>
      <c r="AOZ23" s="205"/>
      <c r="APA23" s="205"/>
      <c r="APB23" s="205"/>
      <c r="APC23" s="205"/>
      <c r="APD23" s="205"/>
      <c r="APE23" s="205"/>
      <c r="APF23" s="205"/>
      <c r="APG23" s="205"/>
      <c r="APH23" s="205"/>
      <c r="API23" s="205"/>
      <c r="APJ23" s="205"/>
      <c r="APK23" s="205"/>
      <c r="APL23" s="205"/>
      <c r="APM23" s="205"/>
      <c r="APN23" s="205"/>
      <c r="APO23" s="205"/>
      <c r="APP23" s="205"/>
      <c r="APQ23" s="205"/>
      <c r="APR23" s="205"/>
      <c r="APS23" s="205"/>
      <c r="APT23" s="205"/>
      <c r="APU23" s="205"/>
      <c r="APV23" s="205"/>
      <c r="APW23" s="205"/>
      <c r="APX23" s="205"/>
      <c r="APY23" s="205"/>
      <c r="APZ23" s="205"/>
      <c r="AQA23" s="205"/>
      <c r="AQB23" s="205"/>
      <c r="AQC23" s="205"/>
      <c r="AQD23" s="205"/>
      <c r="AQE23" s="205"/>
      <c r="AQF23" s="205"/>
      <c r="AQG23" s="205"/>
      <c r="AQH23" s="205"/>
      <c r="AQI23" s="205"/>
      <c r="AQJ23" s="205"/>
      <c r="AQK23" s="205"/>
      <c r="AQL23" s="205"/>
      <c r="AQM23" s="205"/>
      <c r="AQN23" s="205"/>
      <c r="AQO23" s="205"/>
      <c r="AQP23" s="205"/>
      <c r="AQQ23" s="205"/>
      <c r="AQR23" s="205"/>
      <c r="AQS23" s="205"/>
      <c r="AQT23" s="205"/>
      <c r="AQU23" s="205"/>
      <c r="AQV23" s="205"/>
      <c r="AQW23" s="205"/>
      <c r="AQX23" s="205"/>
      <c r="AQY23" s="205"/>
      <c r="AQZ23" s="205"/>
      <c r="ARA23" s="205"/>
      <c r="ARB23" s="205"/>
      <c r="ARC23" s="205"/>
      <c r="ARD23" s="205"/>
      <c r="ARE23" s="205"/>
      <c r="ARF23" s="205"/>
      <c r="ARG23" s="205"/>
      <c r="ARH23" s="205"/>
      <c r="ARI23" s="205"/>
      <c r="ARJ23" s="205"/>
      <c r="ARK23" s="205"/>
      <c r="ARL23" s="205"/>
      <c r="ARM23" s="205"/>
      <c r="ARN23" s="205"/>
      <c r="ARO23" s="205"/>
      <c r="ARP23" s="205"/>
      <c r="ARQ23" s="205"/>
      <c r="ARR23" s="205"/>
      <c r="ARS23" s="205"/>
      <c r="ART23" s="205"/>
      <c r="ARU23" s="205"/>
      <c r="ARV23" s="205"/>
      <c r="ARW23" s="205"/>
      <c r="ARX23" s="205"/>
      <c r="ARY23" s="205"/>
      <c r="ARZ23" s="205"/>
      <c r="ASA23" s="205"/>
      <c r="ASB23" s="205"/>
      <c r="ASC23" s="205"/>
      <c r="ASD23" s="205"/>
      <c r="ASE23" s="205"/>
      <c r="ASF23" s="205"/>
      <c r="ASG23" s="205"/>
      <c r="ASH23" s="205"/>
      <c r="ASI23" s="205"/>
      <c r="ASJ23" s="205"/>
      <c r="ASK23" s="205"/>
      <c r="ASL23" s="205"/>
      <c r="ASM23" s="205"/>
      <c r="ASN23" s="205"/>
      <c r="ASO23" s="205"/>
      <c r="ASP23" s="205"/>
      <c r="ASQ23" s="205"/>
      <c r="ASR23" s="205"/>
      <c r="ASS23" s="205"/>
      <c r="AST23" s="205"/>
      <c r="ASU23" s="205"/>
      <c r="ASV23" s="205"/>
      <c r="ASW23" s="205"/>
      <c r="ASX23" s="205"/>
      <c r="ASY23" s="205"/>
      <c r="ASZ23" s="205"/>
      <c r="ATA23" s="205"/>
      <c r="ATB23" s="205"/>
      <c r="ATC23" s="205"/>
      <c r="ATD23" s="205"/>
      <c r="ATE23" s="205"/>
      <c r="ATF23" s="205"/>
      <c r="ATG23" s="205"/>
      <c r="ATH23" s="205"/>
      <c r="ATI23" s="205"/>
      <c r="ATJ23" s="205"/>
      <c r="ATK23" s="205"/>
      <c r="ATL23" s="205"/>
      <c r="ATM23" s="205"/>
      <c r="ATN23" s="205"/>
      <c r="ATO23" s="205"/>
      <c r="ATP23" s="205"/>
      <c r="ATQ23" s="205"/>
      <c r="ATR23" s="205"/>
      <c r="ATS23" s="205"/>
      <c r="ATT23" s="205"/>
      <c r="ATU23" s="205"/>
      <c r="ATV23" s="205"/>
      <c r="ATW23" s="205"/>
      <c r="ATX23" s="205"/>
      <c r="ATY23" s="205"/>
      <c r="ATZ23" s="205"/>
      <c r="AUA23" s="205"/>
      <c r="AUB23" s="205"/>
      <c r="AUC23" s="205"/>
      <c r="AUD23" s="205"/>
      <c r="AUE23" s="205"/>
      <c r="AUF23" s="205"/>
      <c r="AUG23" s="205"/>
      <c r="AUH23" s="205"/>
      <c r="AUI23" s="205"/>
      <c r="AUJ23" s="205"/>
      <c r="AUK23" s="205"/>
      <c r="AUL23" s="205"/>
      <c r="AUM23" s="205"/>
      <c r="AUN23" s="205"/>
      <c r="AUO23" s="205"/>
      <c r="AUP23" s="205"/>
      <c r="AUQ23" s="205"/>
      <c r="AUR23" s="205"/>
      <c r="AUS23" s="205"/>
      <c r="AUT23" s="205"/>
      <c r="AUU23" s="205"/>
      <c r="AUV23" s="205"/>
      <c r="AUW23" s="205"/>
      <c r="AUX23" s="205"/>
      <c r="AUY23" s="205"/>
      <c r="AUZ23" s="205"/>
      <c r="AVA23" s="205"/>
      <c r="AVB23" s="205"/>
      <c r="AVC23" s="205"/>
      <c r="AVD23" s="205"/>
      <c r="AVE23" s="205"/>
      <c r="AVF23" s="205"/>
      <c r="AVG23" s="205"/>
      <c r="AVH23" s="205"/>
      <c r="AVI23" s="205"/>
      <c r="AVJ23" s="205"/>
      <c r="AVK23" s="205"/>
      <c r="AVL23" s="205"/>
      <c r="AVM23" s="205"/>
      <c r="AVN23" s="205"/>
      <c r="AVO23" s="205"/>
      <c r="AVP23" s="205"/>
      <c r="AVQ23" s="205"/>
      <c r="AVR23" s="205"/>
      <c r="AVS23" s="205"/>
      <c r="AVT23" s="205"/>
      <c r="AVU23" s="205"/>
      <c r="AVV23" s="205"/>
      <c r="AVW23" s="205"/>
      <c r="AVX23" s="205"/>
      <c r="AVY23" s="205"/>
      <c r="AVZ23" s="205"/>
      <c r="AWA23" s="205"/>
      <c r="AWB23" s="205"/>
      <c r="AWC23" s="205"/>
      <c r="AWD23" s="205"/>
      <c r="AWE23" s="205"/>
      <c r="AWF23" s="205"/>
      <c r="AWG23" s="205"/>
      <c r="AWH23" s="205"/>
      <c r="AWI23" s="205"/>
      <c r="AWJ23" s="205"/>
      <c r="AWK23" s="205"/>
      <c r="AWL23" s="205"/>
      <c r="AWM23" s="205"/>
      <c r="AWN23" s="205"/>
      <c r="AWO23" s="205"/>
      <c r="AWP23" s="205"/>
      <c r="AWQ23" s="205"/>
      <c r="AWR23" s="205"/>
      <c r="AWS23" s="205"/>
      <c r="AWT23" s="205"/>
      <c r="AWU23" s="205"/>
      <c r="AWV23" s="205"/>
      <c r="AWW23" s="205"/>
      <c r="AWX23" s="205"/>
      <c r="AWY23" s="205"/>
      <c r="AWZ23" s="205"/>
      <c r="AXA23" s="205"/>
      <c r="AXB23" s="205"/>
      <c r="AXC23" s="205"/>
      <c r="AXD23" s="205"/>
      <c r="AXE23" s="205"/>
      <c r="AXF23" s="205"/>
      <c r="AXG23" s="205"/>
      <c r="AXH23" s="205"/>
      <c r="AXI23" s="205"/>
      <c r="AXJ23" s="205"/>
      <c r="AXK23" s="205"/>
      <c r="AXL23" s="205"/>
      <c r="AXM23" s="205"/>
      <c r="AXN23" s="205"/>
      <c r="AXO23" s="205"/>
      <c r="AXP23" s="205"/>
      <c r="AXQ23" s="205"/>
      <c r="AXR23" s="205"/>
      <c r="AXS23" s="205"/>
      <c r="AXT23" s="205"/>
      <c r="AXU23" s="205"/>
      <c r="AXV23" s="205"/>
      <c r="AXW23" s="205"/>
      <c r="AXX23" s="205"/>
      <c r="AXY23" s="205"/>
      <c r="AXZ23" s="205"/>
      <c r="AYA23" s="205"/>
      <c r="AYB23" s="205"/>
      <c r="AYC23" s="205"/>
      <c r="AYD23" s="205"/>
      <c r="AYE23" s="205"/>
      <c r="AYF23" s="205"/>
      <c r="AYG23" s="205"/>
      <c r="AYH23" s="205"/>
      <c r="AYI23" s="205"/>
      <c r="AYJ23" s="205"/>
      <c r="AYK23" s="205"/>
      <c r="AYL23" s="205"/>
      <c r="AYM23" s="205"/>
      <c r="AYN23" s="205"/>
      <c r="AYO23" s="205"/>
      <c r="AYP23" s="205"/>
      <c r="AYQ23" s="205"/>
      <c r="AYR23" s="205"/>
      <c r="AYS23" s="205"/>
      <c r="AYT23" s="205"/>
      <c r="AYU23" s="205"/>
      <c r="AYV23" s="205"/>
      <c r="AYW23" s="205"/>
      <c r="AYX23" s="205"/>
      <c r="AYY23" s="205"/>
      <c r="AYZ23" s="205"/>
      <c r="AZA23" s="205"/>
      <c r="AZB23" s="205"/>
      <c r="AZC23" s="205"/>
      <c r="AZD23" s="205"/>
      <c r="AZE23" s="205"/>
      <c r="AZF23" s="205"/>
      <c r="AZG23" s="205"/>
      <c r="AZH23" s="205"/>
      <c r="AZI23" s="205"/>
      <c r="AZJ23" s="205"/>
      <c r="AZK23" s="205"/>
      <c r="AZL23" s="205"/>
      <c r="AZM23" s="205"/>
      <c r="AZN23" s="205"/>
      <c r="AZO23" s="205"/>
      <c r="AZP23" s="205"/>
      <c r="AZQ23" s="205"/>
      <c r="AZR23" s="205"/>
      <c r="AZS23" s="205"/>
      <c r="AZT23" s="205"/>
      <c r="AZU23" s="205"/>
      <c r="AZV23" s="205"/>
      <c r="AZW23" s="205"/>
      <c r="AZX23" s="205"/>
      <c r="AZY23" s="205"/>
      <c r="AZZ23" s="205"/>
      <c r="BAA23" s="205"/>
      <c r="BAB23" s="205"/>
      <c r="BAC23" s="205"/>
      <c r="BAD23" s="205"/>
      <c r="BAE23" s="205"/>
      <c r="BAF23" s="205"/>
      <c r="BAG23" s="205"/>
      <c r="BAH23" s="205"/>
      <c r="BAI23" s="205"/>
      <c r="BAJ23" s="205"/>
      <c r="BAK23" s="205"/>
      <c r="BAL23" s="205"/>
      <c r="BAM23" s="205"/>
      <c r="BAN23" s="205"/>
      <c r="BAO23" s="205"/>
      <c r="BAP23" s="205"/>
      <c r="BAQ23" s="205"/>
      <c r="BAR23" s="205"/>
      <c r="BAS23" s="205"/>
      <c r="BAT23" s="205"/>
      <c r="BAU23" s="205"/>
      <c r="BAV23" s="205"/>
      <c r="BAW23" s="205"/>
      <c r="BAX23" s="205"/>
      <c r="BAY23" s="205"/>
      <c r="BAZ23" s="205"/>
      <c r="BBA23" s="205"/>
      <c r="BBB23" s="205"/>
      <c r="BBC23" s="205"/>
      <c r="BBD23" s="205"/>
      <c r="BBE23" s="205"/>
      <c r="BBF23" s="205"/>
      <c r="BBG23" s="205"/>
      <c r="BBH23" s="205"/>
      <c r="BBI23" s="205"/>
      <c r="BBJ23" s="205"/>
      <c r="BBK23" s="205"/>
      <c r="BBL23" s="205"/>
      <c r="BBM23" s="205"/>
      <c r="BBN23" s="205"/>
      <c r="BBO23" s="205"/>
      <c r="BBP23" s="205"/>
      <c r="BBQ23" s="205"/>
      <c r="BBR23" s="205"/>
      <c r="BBS23" s="205"/>
      <c r="BBT23" s="205"/>
      <c r="BBU23" s="205"/>
      <c r="BBV23" s="205"/>
      <c r="BBW23" s="205"/>
      <c r="BBX23" s="205"/>
      <c r="BBY23" s="205"/>
      <c r="BBZ23" s="205"/>
      <c r="BCA23" s="205"/>
      <c r="BCB23" s="205"/>
      <c r="BCC23" s="205"/>
      <c r="BCD23" s="205"/>
      <c r="BCE23" s="205"/>
      <c r="BCF23" s="205"/>
      <c r="BCG23" s="205"/>
      <c r="BCH23" s="205"/>
      <c r="BCI23" s="205"/>
      <c r="BCJ23" s="205"/>
      <c r="BCK23" s="205"/>
      <c r="BCL23" s="205"/>
      <c r="BCM23" s="205"/>
      <c r="BCN23" s="205"/>
      <c r="BCO23" s="205"/>
      <c r="BCP23" s="205"/>
      <c r="BCQ23" s="205"/>
      <c r="BCR23" s="205"/>
      <c r="BCS23" s="205"/>
      <c r="BCT23" s="205"/>
      <c r="BCU23" s="205"/>
      <c r="BCV23" s="205"/>
      <c r="BCW23" s="205"/>
      <c r="BCX23" s="205"/>
      <c r="BCY23" s="205"/>
      <c r="BCZ23" s="205"/>
      <c r="BDA23" s="205"/>
      <c r="BDB23" s="205"/>
      <c r="BDC23" s="205"/>
      <c r="BDD23" s="205"/>
      <c r="BDE23" s="205"/>
      <c r="BDF23" s="205"/>
      <c r="BDG23" s="205"/>
      <c r="BDH23" s="205"/>
      <c r="BDI23" s="205"/>
      <c r="BDJ23" s="205"/>
      <c r="BDK23" s="205"/>
      <c r="BDL23" s="205"/>
      <c r="BDM23" s="205"/>
      <c r="BDN23" s="205"/>
      <c r="BDO23" s="205"/>
      <c r="BDP23" s="205"/>
      <c r="BDQ23" s="205"/>
      <c r="BDR23" s="205"/>
      <c r="BDS23" s="205"/>
      <c r="BDT23" s="205"/>
      <c r="BDU23" s="205"/>
    </row>
    <row r="24" spans="1:1477" s="73" customFormat="1">
      <c r="B24" s="71" t="s">
        <v>0</v>
      </c>
      <c r="C24" s="71" t="s">
        <v>197</v>
      </c>
      <c r="D24" s="71" t="s">
        <v>198</v>
      </c>
      <c r="E24" s="72">
        <v>41780</v>
      </c>
      <c r="F24" s="71" t="s">
        <v>475</v>
      </c>
      <c r="G24" s="71" t="s">
        <v>479</v>
      </c>
      <c r="H24" s="208">
        <v>1</v>
      </c>
      <c r="I24" s="73">
        <v>2</v>
      </c>
      <c r="J24" s="73">
        <v>195</v>
      </c>
      <c r="K24" s="73">
        <v>311</v>
      </c>
      <c r="L24" s="73">
        <v>311</v>
      </c>
      <c r="M24" s="206">
        <f t="shared" si="15"/>
        <v>1.117948717948718</v>
      </c>
      <c r="N24" s="73">
        <f t="shared" si="16"/>
        <v>1</v>
      </c>
      <c r="O24" s="73">
        <v>0</v>
      </c>
      <c r="P24" s="73">
        <v>0</v>
      </c>
      <c r="Q24" s="73">
        <v>0</v>
      </c>
      <c r="R24" s="73">
        <v>93</v>
      </c>
      <c r="S24" s="73">
        <v>23</v>
      </c>
      <c r="T24" s="212">
        <v>3855596</v>
      </c>
      <c r="U24" s="212">
        <v>50000</v>
      </c>
      <c r="V24" s="212">
        <v>3805596</v>
      </c>
      <c r="W24" s="212">
        <v>3937461</v>
      </c>
      <c r="X24" s="212">
        <v>4006951</v>
      </c>
      <c r="Y24" s="212">
        <v>0</v>
      </c>
      <c r="Z24" s="212">
        <v>0</v>
      </c>
      <c r="AA24" s="212">
        <v>0</v>
      </c>
      <c r="AB24" s="212">
        <v>4006951</v>
      </c>
      <c r="AC24" s="212">
        <v>3890841</v>
      </c>
      <c r="AD24" s="206">
        <f t="shared" si="17"/>
        <v>1.0223999079250661</v>
      </c>
      <c r="AE24" s="73">
        <f t="shared" si="18"/>
        <v>1</v>
      </c>
      <c r="AF24" s="212">
        <v>-116110</v>
      </c>
      <c r="AG24" s="212">
        <v>81865</v>
      </c>
      <c r="AH24" s="73">
        <v>69</v>
      </c>
      <c r="AI24" s="73">
        <v>24</v>
      </c>
      <c r="AJ24" s="73">
        <v>0</v>
      </c>
      <c r="AK24" s="73">
        <v>7</v>
      </c>
      <c r="AL24" s="85">
        <v>33849</v>
      </c>
      <c r="AM24" s="85">
        <v>0</v>
      </c>
      <c r="AN24" s="73">
        <v>0</v>
      </c>
      <c r="AO24" s="73">
        <v>16</v>
      </c>
      <c r="AP24" s="85">
        <v>66627</v>
      </c>
      <c r="AQ24" s="85">
        <v>0</v>
      </c>
      <c r="AR24" s="73">
        <v>0</v>
      </c>
      <c r="AS24" s="73">
        <v>0</v>
      </c>
      <c r="AT24" s="85">
        <v>0</v>
      </c>
      <c r="AU24" s="85">
        <v>0</v>
      </c>
      <c r="AV24" s="73">
        <v>0</v>
      </c>
      <c r="AW24" s="73">
        <v>0</v>
      </c>
      <c r="AX24" s="85">
        <v>0</v>
      </c>
      <c r="AY24" s="85">
        <v>0</v>
      </c>
      <c r="AZ24" s="73">
        <v>0</v>
      </c>
      <c r="BA24" s="73">
        <v>0</v>
      </c>
      <c r="BB24" s="85">
        <v>0</v>
      </c>
      <c r="BC24" s="85">
        <v>0</v>
      </c>
      <c r="BD24" s="73">
        <v>0</v>
      </c>
      <c r="BE24" s="73">
        <v>0</v>
      </c>
      <c r="BF24" s="85">
        <v>0</v>
      </c>
      <c r="BG24" s="85">
        <v>0</v>
      </c>
      <c r="BH24" s="73">
        <v>0</v>
      </c>
      <c r="BI24" s="73">
        <v>0</v>
      </c>
      <c r="BJ24" s="85">
        <v>0</v>
      </c>
      <c r="BK24" s="85">
        <v>0</v>
      </c>
      <c r="BL24" s="73">
        <v>0</v>
      </c>
      <c r="BM24" s="73">
        <v>0</v>
      </c>
      <c r="BN24" s="85">
        <v>0</v>
      </c>
      <c r="BO24" s="85">
        <v>0</v>
      </c>
      <c r="BP24" s="73">
        <v>0</v>
      </c>
      <c r="BQ24" s="73">
        <v>0</v>
      </c>
      <c r="BR24" s="85">
        <v>0</v>
      </c>
      <c r="BS24" s="85">
        <v>0</v>
      </c>
      <c r="BT24" s="73">
        <v>0</v>
      </c>
      <c r="BU24" s="73">
        <v>0</v>
      </c>
      <c r="BV24" s="85">
        <v>0</v>
      </c>
      <c r="BW24" s="85">
        <v>0</v>
      </c>
      <c r="BX24" s="73">
        <v>0</v>
      </c>
      <c r="BY24" s="73">
        <v>0</v>
      </c>
      <c r="BZ24" s="85">
        <v>0</v>
      </c>
      <c r="CA24" s="85">
        <v>0</v>
      </c>
      <c r="CB24" s="73">
        <v>0</v>
      </c>
      <c r="CC24" s="73">
        <v>0</v>
      </c>
      <c r="CD24" s="85">
        <v>0</v>
      </c>
      <c r="CE24" s="85">
        <v>0</v>
      </c>
      <c r="CF24" s="73">
        <v>0</v>
      </c>
      <c r="CG24" s="73">
        <v>0</v>
      </c>
      <c r="CH24" s="85">
        <v>0</v>
      </c>
      <c r="CI24" s="85">
        <v>0</v>
      </c>
      <c r="CJ24" s="73">
        <v>0</v>
      </c>
      <c r="CK24" s="73">
        <v>23</v>
      </c>
      <c r="CL24" s="85">
        <v>100476</v>
      </c>
      <c r="CM24" s="85">
        <v>0</v>
      </c>
      <c r="CN24" s="71" t="s">
        <v>367</v>
      </c>
      <c r="CO24" s="71" t="s">
        <v>368</v>
      </c>
      <c r="CP24" s="71" t="s">
        <v>321</v>
      </c>
      <c r="CQ24" s="71" t="s">
        <v>321</v>
      </c>
      <c r="CR24" s="71" t="s">
        <v>321</v>
      </c>
      <c r="CS24" s="71" t="s">
        <v>321</v>
      </c>
      <c r="CT24" s="72">
        <v>42250</v>
      </c>
      <c r="CU24" s="71" t="s">
        <v>473</v>
      </c>
      <c r="CV24" s="71" t="s">
        <v>474</v>
      </c>
      <c r="CW24" s="72" t="s">
        <v>168</v>
      </c>
      <c r="CX24" s="72">
        <v>42165</v>
      </c>
      <c r="CY24" s="71" t="s">
        <v>475</v>
      </c>
      <c r="CZ24" s="71" t="s">
        <v>478</v>
      </c>
      <c r="DA24" s="71" t="s">
        <v>484</v>
      </c>
      <c r="DB24" s="86">
        <v>3913298.22</v>
      </c>
      <c r="DC24" s="71"/>
      <c r="DD24" s="71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  <c r="IU24" s="205"/>
      <c r="IV24" s="205"/>
      <c r="IW24" s="205"/>
      <c r="IX24" s="205"/>
      <c r="IY24" s="205"/>
      <c r="IZ24" s="205"/>
      <c r="JA24" s="205"/>
      <c r="JB24" s="205"/>
      <c r="JC24" s="205"/>
      <c r="JD24" s="205"/>
      <c r="JE24" s="205"/>
      <c r="JF24" s="205"/>
      <c r="JG24" s="205"/>
      <c r="JH24" s="205"/>
      <c r="JI24" s="205"/>
      <c r="JJ24" s="205"/>
      <c r="JK24" s="205"/>
      <c r="JL24" s="205"/>
      <c r="JM24" s="205"/>
      <c r="JN24" s="205"/>
      <c r="JO24" s="205"/>
      <c r="JP24" s="205"/>
      <c r="JQ24" s="205"/>
      <c r="JR24" s="205"/>
      <c r="JS24" s="205"/>
      <c r="JT24" s="205"/>
      <c r="JU24" s="205"/>
      <c r="JV24" s="205"/>
      <c r="JW24" s="205"/>
      <c r="JX24" s="205"/>
      <c r="JY24" s="205"/>
      <c r="JZ24" s="205"/>
      <c r="KA24" s="205"/>
      <c r="KB24" s="205"/>
      <c r="KC24" s="205"/>
      <c r="KD24" s="205"/>
      <c r="KE24" s="205"/>
      <c r="KF24" s="205"/>
      <c r="KG24" s="205"/>
      <c r="KH24" s="205"/>
      <c r="KI24" s="205"/>
      <c r="KJ24" s="205"/>
      <c r="KK24" s="205"/>
      <c r="KL24" s="205"/>
      <c r="KM24" s="205"/>
      <c r="KN24" s="205"/>
      <c r="KO24" s="205"/>
      <c r="KP24" s="205"/>
      <c r="KQ24" s="205"/>
      <c r="KR24" s="205"/>
      <c r="KS24" s="205"/>
      <c r="KT24" s="205"/>
      <c r="KU24" s="205"/>
      <c r="KV24" s="205"/>
      <c r="KW24" s="205"/>
      <c r="KX24" s="205"/>
      <c r="KY24" s="205"/>
      <c r="KZ24" s="205"/>
      <c r="LA24" s="205"/>
      <c r="LB24" s="205"/>
      <c r="LC24" s="205"/>
      <c r="LD24" s="205"/>
      <c r="LE24" s="205"/>
      <c r="LF24" s="205"/>
      <c r="LG24" s="205"/>
      <c r="LH24" s="205"/>
      <c r="LI24" s="205"/>
      <c r="LJ24" s="205"/>
      <c r="LK24" s="205"/>
      <c r="LL24" s="205"/>
      <c r="LM24" s="205"/>
      <c r="LN24" s="205"/>
      <c r="LO24" s="205"/>
      <c r="LP24" s="205"/>
      <c r="LQ24" s="205"/>
      <c r="LR24" s="205"/>
      <c r="LS24" s="205"/>
      <c r="LT24" s="205"/>
      <c r="LU24" s="205"/>
      <c r="LV24" s="205"/>
      <c r="LW24" s="205"/>
      <c r="LX24" s="205"/>
      <c r="LY24" s="205"/>
      <c r="LZ24" s="205"/>
      <c r="MA24" s="205"/>
      <c r="MB24" s="205"/>
      <c r="MC24" s="205"/>
      <c r="MD24" s="205"/>
      <c r="ME24" s="205"/>
      <c r="MF24" s="205"/>
      <c r="MG24" s="205"/>
      <c r="MH24" s="205"/>
      <c r="MI24" s="205"/>
      <c r="MJ24" s="205"/>
      <c r="MK24" s="205"/>
      <c r="ML24" s="205"/>
      <c r="MM24" s="205"/>
      <c r="MN24" s="205"/>
      <c r="MO24" s="205"/>
      <c r="MP24" s="205"/>
      <c r="MQ24" s="205"/>
      <c r="MR24" s="205"/>
      <c r="MS24" s="205"/>
      <c r="MT24" s="205"/>
      <c r="MU24" s="205"/>
      <c r="MV24" s="205"/>
      <c r="MW24" s="205"/>
      <c r="MX24" s="205"/>
      <c r="MY24" s="205"/>
      <c r="MZ24" s="205"/>
      <c r="NA24" s="205"/>
      <c r="NB24" s="205"/>
      <c r="NC24" s="205"/>
      <c r="ND24" s="205"/>
      <c r="NE24" s="205"/>
      <c r="NF24" s="205"/>
      <c r="NG24" s="205"/>
      <c r="NH24" s="205"/>
      <c r="NI24" s="205"/>
      <c r="NJ24" s="205"/>
      <c r="NK24" s="205"/>
      <c r="NL24" s="205"/>
      <c r="NM24" s="205"/>
      <c r="NN24" s="205"/>
      <c r="NO24" s="205"/>
      <c r="NP24" s="205"/>
      <c r="NQ24" s="205"/>
      <c r="NR24" s="205"/>
      <c r="NS24" s="205"/>
      <c r="NT24" s="205"/>
      <c r="NU24" s="205"/>
      <c r="NV24" s="205"/>
      <c r="NW24" s="205"/>
      <c r="NX24" s="205"/>
      <c r="NY24" s="205"/>
      <c r="NZ24" s="205"/>
      <c r="OA24" s="205"/>
      <c r="OB24" s="205"/>
      <c r="OC24" s="205"/>
      <c r="OD24" s="205"/>
      <c r="OE24" s="205"/>
      <c r="OF24" s="205"/>
      <c r="OG24" s="205"/>
      <c r="OH24" s="205"/>
      <c r="OI24" s="205"/>
      <c r="OJ24" s="205"/>
      <c r="OK24" s="205"/>
      <c r="OL24" s="205"/>
      <c r="OM24" s="205"/>
      <c r="ON24" s="205"/>
      <c r="OO24" s="205"/>
      <c r="OP24" s="205"/>
      <c r="OQ24" s="205"/>
      <c r="OR24" s="205"/>
      <c r="OS24" s="205"/>
      <c r="OT24" s="205"/>
      <c r="OU24" s="205"/>
      <c r="OV24" s="205"/>
      <c r="OW24" s="205"/>
      <c r="OX24" s="205"/>
      <c r="OY24" s="205"/>
      <c r="OZ24" s="205"/>
      <c r="PA24" s="205"/>
      <c r="PB24" s="205"/>
      <c r="PC24" s="205"/>
      <c r="PD24" s="205"/>
      <c r="PE24" s="205"/>
      <c r="PF24" s="205"/>
      <c r="PG24" s="205"/>
      <c r="PH24" s="205"/>
      <c r="PI24" s="205"/>
      <c r="PJ24" s="205"/>
      <c r="PK24" s="205"/>
      <c r="PL24" s="205"/>
      <c r="PM24" s="205"/>
      <c r="PN24" s="205"/>
      <c r="PO24" s="205"/>
      <c r="PP24" s="205"/>
      <c r="PQ24" s="205"/>
      <c r="PR24" s="205"/>
      <c r="PS24" s="205"/>
      <c r="PT24" s="205"/>
      <c r="PU24" s="205"/>
      <c r="PV24" s="205"/>
      <c r="PW24" s="205"/>
      <c r="PX24" s="205"/>
      <c r="PY24" s="205"/>
      <c r="PZ24" s="205"/>
      <c r="QA24" s="205"/>
      <c r="QB24" s="205"/>
      <c r="QC24" s="205"/>
      <c r="QD24" s="205"/>
      <c r="QE24" s="205"/>
      <c r="QF24" s="205"/>
      <c r="QG24" s="205"/>
      <c r="QH24" s="205"/>
      <c r="QI24" s="205"/>
      <c r="QJ24" s="205"/>
      <c r="QK24" s="205"/>
      <c r="QL24" s="205"/>
      <c r="QM24" s="205"/>
      <c r="QN24" s="205"/>
      <c r="QO24" s="205"/>
      <c r="QP24" s="205"/>
      <c r="QQ24" s="205"/>
      <c r="QR24" s="205"/>
      <c r="QS24" s="205"/>
      <c r="QT24" s="205"/>
      <c r="QU24" s="205"/>
      <c r="QV24" s="205"/>
      <c r="QW24" s="205"/>
      <c r="QX24" s="205"/>
      <c r="QY24" s="205"/>
      <c r="QZ24" s="205"/>
      <c r="RA24" s="205"/>
      <c r="RB24" s="205"/>
      <c r="RC24" s="205"/>
      <c r="RD24" s="205"/>
      <c r="RE24" s="205"/>
      <c r="RF24" s="205"/>
      <c r="RG24" s="205"/>
      <c r="RH24" s="205"/>
      <c r="RI24" s="205"/>
      <c r="RJ24" s="205"/>
      <c r="RK24" s="205"/>
      <c r="RL24" s="205"/>
      <c r="RM24" s="205"/>
      <c r="RN24" s="205"/>
      <c r="RO24" s="205"/>
      <c r="RP24" s="205"/>
      <c r="RQ24" s="205"/>
      <c r="RR24" s="205"/>
      <c r="RS24" s="205"/>
      <c r="RT24" s="205"/>
      <c r="RU24" s="205"/>
      <c r="RV24" s="205"/>
      <c r="RW24" s="205"/>
      <c r="RX24" s="205"/>
      <c r="RY24" s="205"/>
      <c r="RZ24" s="205"/>
      <c r="SA24" s="205"/>
      <c r="SB24" s="205"/>
      <c r="SC24" s="205"/>
      <c r="SD24" s="205"/>
      <c r="SE24" s="205"/>
      <c r="SF24" s="205"/>
      <c r="SG24" s="205"/>
      <c r="SH24" s="205"/>
      <c r="SI24" s="205"/>
      <c r="SJ24" s="205"/>
      <c r="SK24" s="205"/>
      <c r="SL24" s="205"/>
      <c r="SM24" s="205"/>
      <c r="SN24" s="205"/>
      <c r="SO24" s="205"/>
      <c r="SP24" s="205"/>
      <c r="SQ24" s="205"/>
      <c r="SR24" s="205"/>
      <c r="SS24" s="205"/>
      <c r="ST24" s="205"/>
      <c r="SU24" s="205"/>
      <c r="SV24" s="205"/>
      <c r="SW24" s="205"/>
      <c r="SX24" s="205"/>
      <c r="SY24" s="205"/>
      <c r="SZ24" s="205"/>
      <c r="TA24" s="205"/>
      <c r="TB24" s="205"/>
      <c r="TC24" s="205"/>
      <c r="TD24" s="205"/>
      <c r="TE24" s="205"/>
      <c r="TF24" s="205"/>
      <c r="TG24" s="205"/>
      <c r="TH24" s="205"/>
      <c r="TI24" s="205"/>
      <c r="TJ24" s="205"/>
      <c r="TK24" s="205"/>
      <c r="TL24" s="205"/>
      <c r="TM24" s="205"/>
      <c r="TN24" s="205"/>
      <c r="TO24" s="205"/>
      <c r="TP24" s="205"/>
      <c r="TQ24" s="205"/>
      <c r="TR24" s="205"/>
      <c r="TS24" s="205"/>
      <c r="TT24" s="205"/>
      <c r="TU24" s="205"/>
      <c r="TV24" s="205"/>
      <c r="TW24" s="205"/>
      <c r="TX24" s="205"/>
      <c r="TY24" s="205"/>
      <c r="TZ24" s="205"/>
      <c r="UA24" s="205"/>
      <c r="UB24" s="205"/>
      <c r="UC24" s="205"/>
      <c r="UD24" s="205"/>
      <c r="UE24" s="205"/>
      <c r="UF24" s="205"/>
      <c r="UG24" s="205"/>
      <c r="UH24" s="205"/>
      <c r="UI24" s="205"/>
      <c r="UJ24" s="205"/>
      <c r="UK24" s="205"/>
      <c r="UL24" s="205"/>
      <c r="UM24" s="205"/>
      <c r="UN24" s="205"/>
      <c r="UO24" s="205"/>
      <c r="UP24" s="205"/>
      <c r="UQ24" s="205"/>
      <c r="UR24" s="205"/>
      <c r="US24" s="205"/>
      <c r="UT24" s="205"/>
      <c r="UU24" s="205"/>
      <c r="UV24" s="205"/>
      <c r="UW24" s="205"/>
      <c r="UX24" s="205"/>
      <c r="UY24" s="205"/>
      <c r="UZ24" s="205"/>
      <c r="VA24" s="205"/>
      <c r="VB24" s="205"/>
      <c r="VC24" s="205"/>
      <c r="VD24" s="205"/>
      <c r="VE24" s="205"/>
      <c r="VF24" s="205"/>
      <c r="VG24" s="205"/>
      <c r="VH24" s="205"/>
      <c r="VI24" s="205"/>
      <c r="VJ24" s="205"/>
      <c r="VK24" s="205"/>
      <c r="VL24" s="205"/>
      <c r="VM24" s="205"/>
      <c r="VN24" s="205"/>
      <c r="VO24" s="205"/>
      <c r="VP24" s="205"/>
      <c r="VQ24" s="205"/>
      <c r="VR24" s="205"/>
      <c r="VS24" s="205"/>
      <c r="VT24" s="205"/>
      <c r="VU24" s="205"/>
      <c r="VV24" s="205"/>
      <c r="VW24" s="205"/>
      <c r="VX24" s="205"/>
      <c r="VY24" s="205"/>
      <c r="VZ24" s="205"/>
      <c r="WA24" s="205"/>
      <c r="WB24" s="205"/>
      <c r="WC24" s="205"/>
      <c r="WD24" s="205"/>
      <c r="WE24" s="205"/>
      <c r="WF24" s="205"/>
      <c r="WG24" s="205"/>
      <c r="WH24" s="205"/>
      <c r="WI24" s="205"/>
      <c r="WJ24" s="205"/>
      <c r="WK24" s="205"/>
      <c r="WL24" s="205"/>
      <c r="WM24" s="205"/>
      <c r="WN24" s="205"/>
      <c r="WO24" s="205"/>
      <c r="WP24" s="205"/>
      <c r="WQ24" s="205"/>
      <c r="WR24" s="205"/>
      <c r="WS24" s="205"/>
      <c r="WT24" s="205"/>
      <c r="WU24" s="205"/>
      <c r="WV24" s="205"/>
      <c r="WW24" s="205"/>
      <c r="WX24" s="205"/>
      <c r="WY24" s="205"/>
      <c r="WZ24" s="205"/>
      <c r="XA24" s="205"/>
      <c r="XB24" s="205"/>
      <c r="XC24" s="205"/>
      <c r="XD24" s="205"/>
      <c r="XE24" s="205"/>
      <c r="XF24" s="205"/>
      <c r="XG24" s="205"/>
      <c r="XH24" s="205"/>
      <c r="XI24" s="205"/>
      <c r="XJ24" s="205"/>
      <c r="XK24" s="205"/>
      <c r="XL24" s="205"/>
      <c r="XM24" s="205"/>
      <c r="XN24" s="205"/>
      <c r="XO24" s="205"/>
      <c r="XP24" s="205"/>
      <c r="XQ24" s="205"/>
      <c r="XR24" s="205"/>
      <c r="XS24" s="205"/>
      <c r="XT24" s="205"/>
      <c r="XU24" s="205"/>
      <c r="XV24" s="205"/>
      <c r="XW24" s="205"/>
      <c r="XX24" s="205"/>
      <c r="XY24" s="205"/>
      <c r="XZ24" s="205"/>
      <c r="YA24" s="205"/>
      <c r="YB24" s="205"/>
      <c r="YC24" s="205"/>
      <c r="YD24" s="205"/>
      <c r="YE24" s="205"/>
      <c r="YF24" s="205"/>
      <c r="YG24" s="205"/>
      <c r="YH24" s="205"/>
      <c r="YI24" s="205"/>
      <c r="YJ24" s="205"/>
      <c r="YK24" s="205"/>
      <c r="YL24" s="205"/>
      <c r="YM24" s="205"/>
      <c r="YN24" s="205"/>
      <c r="YO24" s="205"/>
      <c r="YP24" s="205"/>
      <c r="YQ24" s="205"/>
      <c r="YR24" s="205"/>
      <c r="YS24" s="205"/>
      <c r="YT24" s="205"/>
      <c r="YU24" s="205"/>
      <c r="YV24" s="205"/>
      <c r="YW24" s="205"/>
      <c r="YX24" s="205"/>
      <c r="YY24" s="205"/>
      <c r="YZ24" s="205"/>
      <c r="ZA24" s="205"/>
      <c r="ZB24" s="205"/>
      <c r="ZC24" s="205"/>
      <c r="ZD24" s="205"/>
      <c r="ZE24" s="205"/>
      <c r="ZF24" s="205"/>
      <c r="ZG24" s="205"/>
      <c r="ZH24" s="205"/>
      <c r="ZI24" s="205"/>
      <c r="ZJ24" s="205"/>
      <c r="ZK24" s="205"/>
      <c r="ZL24" s="205"/>
      <c r="ZM24" s="205"/>
      <c r="ZN24" s="205"/>
      <c r="ZO24" s="205"/>
      <c r="ZP24" s="205"/>
      <c r="ZQ24" s="205"/>
      <c r="ZR24" s="205"/>
      <c r="ZS24" s="205"/>
      <c r="ZT24" s="205"/>
      <c r="ZU24" s="205"/>
      <c r="ZV24" s="205"/>
      <c r="ZW24" s="205"/>
      <c r="ZX24" s="205"/>
      <c r="ZY24" s="205"/>
      <c r="ZZ24" s="205"/>
      <c r="AAA24" s="205"/>
      <c r="AAB24" s="205"/>
      <c r="AAC24" s="205"/>
      <c r="AAD24" s="205"/>
      <c r="AAE24" s="205"/>
      <c r="AAF24" s="205"/>
      <c r="AAG24" s="205"/>
      <c r="AAH24" s="205"/>
      <c r="AAI24" s="205"/>
      <c r="AAJ24" s="205"/>
      <c r="AAK24" s="205"/>
      <c r="AAL24" s="205"/>
      <c r="AAM24" s="205"/>
      <c r="AAN24" s="205"/>
      <c r="AAO24" s="205"/>
      <c r="AAP24" s="205"/>
      <c r="AAQ24" s="205"/>
      <c r="AAR24" s="205"/>
      <c r="AAS24" s="205"/>
      <c r="AAT24" s="205"/>
      <c r="AAU24" s="205"/>
      <c r="AAV24" s="205"/>
      <c r="AAW24" s="205"/>
      <c r="AAX24" s="205"/>
      <c r="AAY24" s="205"/>
      <c r="AAZ24" s="205"/>
      <c r="ABA24" s="205"/>
      <c r="ABB24" s="205"/>
      <c r="ABC24" s="205"/>
      <c r="ABD24" s="205"/>
      <c r="ABE24" s="205"/>
      <c r="ABF24" s="205"/>
      <c r="ABG24" s="205"/>
      <c r="ABH24" s="205"/>
      <c r="ABI24" s="205"/>
      <c r="ABJ24" s="205"/>
      <c r="ABK24" s="205"/>
      <c r="ABL24" s="205"/>
      <c r="ABM24" s="205"/>
      <c r="ABN24" s="205"/>
      <c r="ABO24" s="205"/>
      <c r="ABP24" s="205"/>
      <c r="ABQ24" s="205"/>
      <c r="ABR24" s="205"/>
      <c r="ABS24" s="205"/>
      <c r="ABT24" s="205"/>
      <c r="ABU24" s="205"/>
      <c r="ABV24" s="205"/>
      <c r="ABW24" s="205"/>
      <c r="ABX24" s="205"/>
      <c r="ABY24" s="205"/>
      <c r="ABZ24" s="205"/>
      <c r="ACA24" s="205"/>
      <c r="ACB24" s="205"/>
      <c r="ACC24" s="205"/>
      <c r="ACD24" s="205"/>
      <c r="ACE24" s="205"/>
      <c r="ACF24" s="205"/>
      <c r="ACG24" s="205"/>
      <c r="ACH24" s="205"/>
      <c r="ACI24" s="205"/>
      <c r="ACJ24" s="205"/>
      <c r="ACK24" s="205"/>
      <c r="ACL24" s="205"/>
      <c r="ACM24" s="205"/>
      <c r="ACN24" s="205"/>
      <c r="ACO24" s="205"/>
      <c r="ACP24" s="205"/>
      <c r="ACQ24" s="205"/>
      <c r="ACR24" s="205"/>
      <c r="ACS24" s="205"/>
      <c r="ACT24" s="205"/>
      <c r="ACU24" s="205"/>
      <c r="ACV24" s="205"/>
      <c r="ACW24" s="205"/>
      <c r="ACX24" s="205"/>
      <c r="ACY24" s="205"/>
      <c r="ACZ24" s="205"/>
      <c r="ADA24" s="205"/>
      <c r="ADB24" s="205"/>
      <c r="ADC24" s="205"/>
      <c r="ADD24" s="205"/>
      <c r="ADE24" s="205"/>
      <c r="ADF24" s="205"/>
      <c r="ADG24" s="205"/>
      <c r="ADH24" s="205"/>
      <c r="ADI24" s="205"/>
      <c r="ADJ24" s="205"/>
      <c r="ADK24" s="205"/>
      <c r="ADL24" s="205"/>
      <c r="ADM24" s="205"/>
      <c r="ADN24" s="205"/>
      <c r="ADO24" s="205"/>
      <c r="ADP24" s="205"/>
      <c r="ADQ24" s="205"/>
      <c r="ADR24" s="205"/>
      <c r="ADS24" s="205"/>
      <c r="ADT24" s="205"/>
      <c r="ADU24" s="205"/>
      <c r="ADV24" s="205"/>
      <c r="ADW24" s="205"/>
      <c r="ADX24" s="205"/>
      <c r="ADY24" s="205"/>
      <c r="ADZ24" s="205"/>
      <c r="AEA24" s="205"/>
      <c r="AEB24" s="205"/>
      <c r="AEC24" s="205"/>
      <c r="AED24" s="205"/>
      <c r="AEE24" s="205"/>
      <c r="AEF24" s="205"/>
      <c r="AEG24" s="205"/>
      <c r="AEH24" s="205"/>
      <c r="AEI24" s="205"/>
      <c r="AEJ24" s="205"/>
      <c r="AEK24" s="205"/>
      <c r="AEL24" s="205"/>
      <c r="AEM24" s="205"/>
      <c r="AEN24" s="205"/>
      <c r="AEO24" s="205"/>
      <c r="AEP24" s="205"/>
      <c r="AEQ24" s="205"/>
      <c r="AER24" s="205"/>
      <c r="AES24" s="205"/>
      <c r="AET24" s="205"/>
      <c r="AEU24" s="205"/>
      <c r="AEV24" s="205"/>
      <c r="AEW24" s="205"/>
      <c r="AEX24" s="205"/>
      <c r="AEY24" s="205"/>
      <c r="AEZ24" s="205"/>
      <c r="AFA24" s="205"/>
      <c r="AFB24" s="205"/>
      <c r="AFC24" s="205"/>
      <c r="AFD24" s="205"/>
      <c r="AFE24" s="205"/>
      <c r="AFF24" s="205"/>
      <c r="AFG24" s="205"/>
      <c r="AFH24" s="205"/>
      <c r="AFI24" s="205"/>
      <c r="AFJ24" s="205"/>
      <c r="AFK24" s="205"/>
      <c r="AFL24" s="205"/>
      <c r="AFM24" s="205"/>
      <c r="AFN24" s="205"/>
      <c r="AFO24" s="205"/>
      <c r="AFP24" s="205"/>
      <c r="AFQ24" s="205"/>
      <c r="AFR24" s="205"/>
      <c r="AFS24" s="205"/>
      <c r="AFT24" s="205"/>
      <c r="AFU24" s="205"/>
      <c r="AFV24" s="205"/>
      <c r="AFW24" s="205"/>
      <c r="AFX24" s="205"/>
      <c r="AFY24" s="205"/>
      <c r="AFZ24" s="205"/>
      <c r="AGA24" s="205"/>
      <c r="AGB24" s="205"/>
      <c r="AGC24" s="205"/>
      <c r="AGD24" s="205"/>
      <c r="AGE24" s="205"/>
      <c r="AGF24" s="205"/>
      <c r="AGG24" s="205"/>
      <c r="AGH24" s="205"/>
      <c r="AGI24" s="205"/>
      <c r="AGJ24" s="205"/>
      <c r="AGK24" s="205"/>
      <c r="AGL24" s="205"/>
      <c r="AGM24" s="205"/>
      <c r="AGN24" s="205"/>
      <c r="AGO24" s="205"/>
      <c r="AGP24" s="205"/>
      <c r="AGQ24" s="205"/>
      <c r="AGR24" s="205"/>
      <c r="AGS24" s="205"/>
      <c r="AGT24" s="205"/>
      <c r="AGU24" s="205"/>
      <c r="AGV24" s="205"/>
      <c r="AGW24" s="205"/>
      <c r="AGX24" s="205"/>
      <c r="AGY24" s="205"/>
      <c r="AGZ24" s="205"/>
      <c r="AHA24" s="205"/>
      <c r="AHB24" s="205"/>
      <c r="AHC24" s="205"/>
      <c r="AHD24" s="205"/>
      <c r="AHE24" s="205"/>
      <c r="AHF24" s="205"/>
      <c r="AHG24" s="205"/>
      <c r="AHH24" s="205"/>
      <c r="AHI24" s="205"/>
      <c r="AHJ24" s="205"/>
      <c r="AHK24" s="205"/>
      <c r="AHL24" s="205"/>
      <c r="AHM24" s="205"/>
      <c r="AHN24" s="205"/>
      <c r="AHO24" s="205"/>
      <c r="AHP24" s="205"/>
      <c r="AHQ24" s="205"/>
      <c r="AHR24" s="205"/>
      <c r="AHS24" s="205"/>
      <c r="AHT24" s="205"/>
      <c r="AHU24" s="205"/>
      <c r="AHV24" s="205"/>
      <c r="AHW24" s="205"/>
      <c r="AHX24" s="205"/>
      <c r="AHY24" s="205"/>
      <c r="AHZ24" s="205"/>
      <c r="AIA24" s="205"/>
      <c r="AIB24" s="205"/>
      <c r="AIC24" s="205"/>
      <c r="AID24" s="205"/>
      <c r="AIE24" s="205"/>
      <c r="AIF24" s="205"/>
      <c r="AIG24" s="205"/>
      <c r="AIH24" s="205"/>
      <c r="AII24" s="205"/>
      <c r="AIJ24" s="205"/>
      <c r="AIK24" s="205"/>
      <c r="AIL24" s="205"/>
      <c r="AIM24" s="205"/>
      <c r="AIN24" s="205"/>
      <c r="AIO24" s="205"/>
      <c r="AIP24" s="205"/>
      <c r="AIQ24" s="205"/>
      <c r="AIR24" s="205"/>
      <c r="AIS24" s="205"/>
      <c r="AIT24" s="205"/>
      <c r="AIU24" s="205"/>
      <c r="AIV24" s="205"/>
      <c r="AIW24" s="205"/>
      <c r="AIX24" s="205"/>
      <c r="AIY24" s="205"/>
      <c r="AIZ24" s="205"/>
      <c r="AJA24" s="205"/>
      <c r="AJB24" s="205"/>
      <c r="AJC24" s="205"/>
      <c r="AJD24" s="205"/>
      <c r="AJE24" s="205"/>
      <c r="AJF24" s="205"/>
      <c r="AJG24" s="205"/>
      <c r="AJH24" s="205"/>
      <c r="AJI24" s="205"/>
      <c r="AJJ24" s="205"/>
      <c r="AJK24" s="205"/>
      <c r="AJL24" s="205"/>
      <c r="AJM24" s="205"/>
      <c r="AJN24" s="205"/>
      <c r="AJO24" s="205"/>
      <c r="AJP24" s="205"/>
      <c r="AJQ24" s="205"/>
      <c r="AJR24" s="205"/>
      <c r="AJS24" s="205"/>
      <c r="AJT24" s="205"/>
      <c r="AJU24" s="205"/>
      <c r="AJV24" s="205"/>
      <c r="AJW24" s="205"/>
      <c r="AJX24" s="205"/>
      <c r="AJY24" s="205"/>
      <c r="AJZ24" s="205"/>
      <c r="AKA24" s="205"/>
      <c r="AKB24" s="205"/>
      <c r="AKC24" s="205"/>
      <c r="AKD24" s="205"/>
      <c r="AKE24" s="205"/>
      <c r="AKF24" s="205"/>
      <c r="AKG24" s="205"/>
      <c r="AKH24" s="205"/>
      <c r="AKI24" s="205"/>
      <c r="AKJ24" s="205"/>
      <c r="AKK24" s="205"/>
      <c r="AKL24" s="205"/>
      <c r="AKM24" s="205"/>
      <c r="AKN24" s="205"/>
      <c r="AKO24" s="205"/>
      <c r="AKP24" s="205"/>
      <c r="AKQ24" s="205"/>
      <c r="AKR24" s="205"/>
      <c r="AKS24" s="205"/>
      <c r="AKT24" s="205"/>
      <c r="AKU24" s="205"/>
      <c r="AKV24" s="205"/>
      <c r="AKW24" s="205"/>
      <c r="AKX24" s="205"/>
      <c r="AKY24" s="205"/>
      <c r="AKZ24" s="205"/>
      <c r="ALA24" s="205"/>
      <c r="ALB24" s="205"/>
      <c r="ALC24" s="205"/>
      <c r="ALD24" s="205"/>
      <c r="ALE24" s="205"/>
      <c r="ALF24" s="205"/>
      <c r="ALG24" s="205"/>
      <c r="ALH24" s="205"/>
      <c r="ALI24" s="205"/>
      <c r="ALJ24" s="205"/>
      <c r="ALK24" s="205"/>
      <c r="ALL24" s="205"/>
      <c r="ALM24" s="205"/>
      <c r="ALN24" s="205"/>
      <c r="ALO24" s="205"/>
      <c r="ALP24" s="205"/>
      <c r="ALQ24" s="205"/>
      <c r="ALR24" s="205"/>
      <c r="ALS24" s="205"/>
      <c r="ALT24" s="205"/>
      <c r="ALU24" s="205"/>
      <c r="ALV24" s="205"/>
      <c r="ALW24" s="205"/>
      <c r="ALX24" s="205"/>
      <c r="ALY24" s="205"/>
      <c r="ALZ24" s="205"/>
      <c r="AMA24" s="205"/>
      <c r="AMB24" s="205"/>
      <c r="AMC24" s="205"/>
      <c r="AMD24" s="205"/>
      <c r="AME24" s="205"/>
      <c r="AMF24" s="205"/>
      <c r="AMG24" s="205"/>
      <c r="AMH24" s="205"/>
      <c r="AMI24" s="205"/>
      <c r="AMJ24" s="205"/>
      <c r="AMK24" s="205"/>
      <c r="AML24" s="205"/>
      <c r="AMM24" s="205"/>
      <c r="AMN24" s="205"/>
      <c r="AMO24" s="205"/>
      <c r="AMP24" s="205"/>
      <c r="AMQ24" s="205"/>
      <c r="AMR24" s="205"/>
      <c r="AMS24" s="205"/>
      <c r="AMT24" s="205"/>
      <c r="AMU24" s="205"/>
      <c r="AMV24" s="205"/>
      <c r="AMW24" s="205"/>
      <c r="AMX24" s="205"/>
      <c r="AMY24" s="205"/>
      <c r="AMZ24" s="205"/>
      <c r="ANA24" s="205"/>
      <c r="ANB24" s="205"/>
      <c r="ANC24" s="205"/>
      <c r="AND24" s="205"/>
      <c r="ANE24" s="205"/>
      <c r="ANF24" s="205"/>
      <c r="ANG24" s="205"/>
      <c r="ANH24" s="205"/>
      <c r="ANI24" s="205"/>
      <c r="ANJ24" s="205"/>
      <c r="ANK24" s="205"/>
      <c r="ANL24" s="205"/>
      <c r="ANM24" s="205"/>
      <c r="ANN24" s="205"/>
      <c r="ANO24" s="205"/>
      <c r="ANP24" s="205"/>
      <c r="ANQ24" s="205"/>
      <c r="ANR24" s="205"/>
      <c r="ANS24" s="205"/>
      <c r="ANT24" s="205"/>
      <c r="ANU24" s="205"/>
      <c r="ANV24" s="205"/>
      <c r="ANW24" s="205"/>
      <c r="ANX24" s="205"/>
      <c r="ANY24" s="205"/>
      <c r="ANZ24" s="205"/>
      <c r="AOA24" s="205"/>
      <c r="AOB24" s="205"/>
      <c r="AOC24" s="205"/>
      <c r="AOD24" s="205"/>
      <c r="AOE24" s="205"/>
      <c r="AOF24" s="205"/>
      <c r="AOG24" s="205"/>
      <c r="AOH24" s="205"/>
      <c r="AOI24" s="205"/>
      <c r="AOJ24" s="205"/>
      <c r="AOK24" s="205"/>
      <c r="AOL24" s="205"/>
      <c r="AOM24" s="205"/>
      <c r="AON24" s="205"/>
      <c r="AOO24" s="205"/>
      <c r="AOP24" s="205"/>
      <c r="AOQ24" s="205"/>
      <c r="AOR24" s="205"/>
      <c r="AOS24" s="205"/>
      <c r="AOT24" s="205"/>
      <c r="AOU24" s="205"/>
      <c r="AOV24" s="205"/>
      <c r="AOW24" s="205"/>
      <c r="AOX24" s="205"/>
      <c r="AOY24" s="205"/>
      <c r="AOZ24" s="205"/>
      <c r="APA24" s="205"/>
      <c r="APB24" s="205"/>
      <c r="APC24" s="205"/>
      <c r="APD24" s="205"/>
      <c r="APE24" s="205"/>
      <c r="APF24" s="205"/>
      <c r="APG24" s="205"/>
      <c r="APH24" s="205"/>
      <c r="API24" s="205"/>
      <c r="APJ24" s="205"/>
      <c r="APK24" s="205"/>
      <c r="APL24" s="205"/>
      <c r="APM24" s="205"/>
      <c r="APN24" s="205"/>
      <c r="APO24" s="205"/>
      <c r="APP24" s="205"/>
      <c r="APQ24" s="205"/>
      <c r="APR24" s="205"/>
      <c r="APS24" s="205"/>
      <c r="APT24" s="205"/>
      <c r="APU24" s="205"/>
      <c r="APV24" s="205"/>
      <c r="APW24" s="205"/>
      <c r="APX24" s="205"/>
      <c r="APY24" s="205"/>
      <c r="APZ24" s="205"/>
      <c r="AQA24" s="205"/>
      <c r="AQB24" s="205"/>
      <c r="AQC24" s="205"/>
      <c r="AQD24" s="205"/>
      <c r="AQE24" s="205"/>
      <c r="AQF24" s="205"/>
      <c r="AQG24" s="205"/>
      <c r="AQH24" s="205"/>
      <c r="AQI24" s="205"/>
      <c r="AQJ24" s="205"/>
      <c r="AQK24" s="205"/>
      <c r="AQL24" s="205"/>
      <c r="AQM24" s="205"/>
      <c r="AQN24" s="205"/>
      <c r="AQO24" s="205"/>
      <c r="AQP24" s="205"/>
      <c r="AQQ24" s="205"/>
      <c r="AQR24" s="205"/>
      <c r="AQS24" s="205"/>
      <c r="AQT24" s="205"/>
      <c r="AQU24" s="205"/>
      <c r="AQV24" s="205"/>
      <c r="AQW24" s="205"/>
      <c r="AQX24" s="205"/>
      <c r="AQY24" s="205"/>
      <c r="AQZ24" s="205"/>
      <c r="ARA24" s="205"/>
      <c r="ARB24" s="205"/>
      <c r="ARC24" s="205"/>
      <c r="ARD24" s="205"/>
      <c r="ARE24" s="205"/>
      <c r="ARF24" s="205"/>
      <c r="ARG24" s="205"/>
      <c r="ARH24" s="205"/>
      <c r="ARI24" s="205"/>
      <c r="ARJ24" s="205"/>
      <c r="ARK24" s="205"/>
      <c r="ARL24" s="205"/>
      <c r="ARM24" s="205"/>
      <c r="ARN24" s="205"/>
      <c r="ARO24" s="205"/>
      <c r="ARP24" s="205"/>
      <c r="ARQ24" s="205"/>
      <c r="ARR24" s="205"/>
      <c r="ARS24" s="205"/>
      <c r="ART24" s="205"/>
      <c r="ARU24" s="205"/>
      <c r="ARV24" s="205"/>
      <c r="ARW24" s="205"/>
      <c r="ARX24" s="205"/>
      <c r="ARY24" s="205"/>
      <c r="ARZ24" s="205"/>
      <c r="ASA24" s="205"/>
      <c r="ASB24" s="205"/>
      <c r="ASC24" s="205"/>
      <c r="ASD24" s="205"/>
      <c r="ASE24" s="205"/>
      <c r="ASF24" s="205"/>
      <c r="ASG24" s="205"/>
      <c r="ASH24" s="205"/>
      <c r="ASI24" s="205"/>
      <c r="ASJ24" s="205"/>
      <c r="ASK24" s="205"/>
      <c r="ASL24" s="205"/>
      <c r="ASM24" s="205"/>
      <c r="ASN24" s="205"/>
      <c r="ASO24" s="205"/>
      <c r="ASP24" s="205"/>
      <c r="ASQ24" s="205"/>
      <c r="ASR24" s="205"/>
      <c r="ASS24" s="205"/>
      <c r="AST24" s="205"/>
      <c r="ASU24" s="205"/>
      <c r="ASV24" s="205"/>
      <c r="ASW24" s="205"/>
      <c r="ASX24" s="205"/>
      <c r="ASY24" s="205"/>
      <c r="ASZ24" s="205"/>
      <c r="ATA24" s="205"/>
      <c r="ATB24" s="205"/>
      <c r="ATC24" s="205"/>
      <c r="ATD24" s="205"/>
      <c r="ATE24" s="205"/>
      <c r="ATF24" s="205"/>
      <c r="ATG24" s="205"/>
      <c r="ATH24" s="205"/>
      <c r="ATI24" s="205"/>
      <c r="ATJ24" s="205"/>
      <c r="ATK24" s="205"/>
      <c r="ATL24" s="205"/>
      <c r="ATM24" s="205"/>
      <c r="ATN24" s="205"/>
      <c r="ATO24" s="205"/>
      <c r="ATP24" s="205"/>
      <c r="ATQ24" s="205"/>
      <c r="ATR24" s="205"/>
      <c r="ATS24" s="205"/>
      <c r="ATT24" s="205"/>
      <c r="ATU24" s="205"/>
      <c r="ATV24" s="205"/>
      <c r="ATW24" s="205"/>
      <c r="ATX24" s="205"/>
      <c r="ATY24" s="205"/>
      <c r="ATZ24" s="205"/>
      <c r="AUA24" s="205"/>
      <c r="AUB24" s="205"/>
      <c r="AUC24" s="205"/>
      <c r="AUD24" s="205"/>
      <c r="AUE24" s="205"/>
      <c r="AUF24" s="205"/>
      <c r="AUG24" s="205"/>
      <c r="AUH24" s="205"/>
      <c r="AUI24" s="205"/>
      <c r="AUJ24" s="205"/>
      <c r="AUK24" s="205"/>
      <c r="AUL24" s="205"/>
      <c r="AUM24" s="205"/>
      <c r="AUN24" s="205"/>
      <c r="AUO24" s="205"/>
      <c r="AUP24" s="205"/>
      <c r="AUQ24" s="205"/>
      <c r="AUR24" s="205"/>
      <c r="AUS24" s="205"/>
      <c r="AUT24" s="205"/>
      <c r="AUU24" s="205"/>
      <c r="AUV24" s="205"/>
      <c r="AUW24" s="205"/>
      <c r="AUX24" s="205"/>
      <c r="AUY24" s="205"/>
      <c r="AUZ24" s="205"/>
      <c r="AVA24" s="205"/>
      <c r="AVB24" s="205"/>
      <c r="AVC24" s="205"/>
      <c r="AVD24" s="205"/>
      <c r="AVE24" s="205"/>
      <c r="AVF24" s="205"/>
      <c r="AVG24" s="205"/>
      <c r="AVH24" s="205"/>
      <c r="AVI24" s="205"/>
      <c r="AVJ24" s="205"/>
      <c r="AVK24" s="205"/>
      <c r="AVL24" s="205"/>
      <c r="AVM24" s="205"/>
      <c r="AVN24" s="205"/>
      <c r="AVO24" s="205"/>
      <c r="AVP24" s="205"/>
      <c r="AVQ24" s="205"/>
      <c r="AVR24" s="205"/>
      <c r="AVS24" s="205"/>
      <c r="AVT24" s="205"/>
      <c r="AVU24" s="205"/>
      <c r="AVV24" s="205"/>
      <c r="AVW24" s="205"/>
      <c r="AVX24" s="205"/>
      <c r="AVY24" s="205"/>
      <c r="AVZ24" s="205"/>
      <c r="AWA24" s="205"/>
      <c r="AWB24" s="205"/>
      <c r="AWC24" s="205"/>
      <c r="AWD24" s="205"/>
      <c r="AWE24" s="205"/>
      <c r="AWF24" s="205"/>
      <c r="AWG24" s="205"/>
      <c r="AWH24" s="205"/>
      <c r="AWI24" s="205"/>
      <c r="AWJ24" s="205"/>
      <c r="AWK24" s="205"/>
      <c r="AWL24" s="205"/>
      <c r="AWM24" s="205"/>
      <c r="AWN24" s="205"/>
      <c r="AWO24" s="205"/>
      <c r="AWP24" s="205"/>
      <c r="AWQ24" s="205"/>
      <c r="AWR24" s="205"/>
      <c r="AWS24" s="205"/>
      <c r="AWT24" s="205"/>
      <c r="AWU24" s="205"/>
      <c r="AWV24" s="205"/>
      <c r="AWW24" s="205"/>
      <c r="AWX24" s="205"/>
      <c r="AWY24" s="205"/>
      <c r="AWZ24" s="205"/>
      <c r="AXA24" s="205"/>
      <c r="AXB24" s="205"/>
      <c r="AXC24" s="205"/>
      <c r="AXD24" s="205"/>
      <c r="AXE24" s="205"/>
      <c r="AXF24" s="205"/>
      <c r="AXG24" s="205"/>
      <c r="AXH24" s="205"/>
      <c r="AXI24" s="205"/>
      <c r="AXJ24" s="205"/>
      <c r="AXK24" s="205"/>
      <c r="AXL24" s="205"/>
      <c r="AXM24" s="205"/>
      <c r="AXN24" s="205"/>
      <c r="AXO24" s="205"/>
      <c r="AXP24" s="205"/>
      <c r="AXQ24" s="205"/>
      <c r="AXR24" s="205"/>
      <c r="AXS24" s="205"/>
      <c r="AXT24" s="205"/>
      <c r="AXU24" s="205"/>
      <c r="AXV24" s="205"/>
      <c r="AXW24" s="205"/>
      <c r="AXX24" s="205"/>
      <c r="AXY24" s="205"/>
      <c r="AXZ24" s="205"/>
      <c r="AYA24" s="205"/>
      <c r="AYB24" s="205"/>
      <c r="AYC24" s="205"/>
      <c r="AYD24" s="205"/>
      <c r="AYE24" s="205"/>
      <c r="AYF24" s="205"/>
      <c r="AYG24" s="205"/>
      <c r="AYH24" s="205"/>
      <c r="AYI24" s="205"/>
      <c r="AYJ24" s="205"/>
      <c r="AYK24" s="205"/>
      <c r="AYL24" s="205"/>
      <c r="AYM24" s="205"/>
      <c r="AYN24" s="205"/>
      <c r="AYO24" s="205"/>
      <c r="AYP24" s="205"/>
      <c r="AYQ24" s="205"/>
      <c r="AYR24" s="205"/>
      <c r="AYS24" s="205"/>
      <c r="AYT24" s="205"/>
      <c r="AYU24" s="205"/>
      <c r="AYV24" s="205"/>
      <c r="AYW24" s="205"/>
      <c r="AYX24" s="205"/>
      <c r="AYY24" s="205"/>
      <c r="AYZ24" s="205"/>
      <c r="AZA24" s="205"/>
      <c r="AZB24" s="205"/>
      <c r="AZC24" s="205"/>
      <c r="AZD24" s="205"/>
      <c r="AZE24" s="205"/>
      <c r="AZF24" s="205"/>
      <c r="AZG24" s="205"/>
      <c r="AZH24" s="205"/>
      <c r="AZI24" s="205"/>
      <c r="AZJ24" s="205"/>
      <c r="AZK24" s="205"/>
      <c r="AZL24" s="205"/>
      <c r="AZM24" s="205"/>
      <c r="AZN24" s="205"/>
      <c r="AZO24" s="205"/>
      <c r="AZP24" s="205"/>
      <c r="AZQ24" s="205"/>
      <c r="AZR24" s="205"/>
      <c r="AZS24" s="205"/>
      <c r="AZT24" s="205"/>
      <c r="AZU24" s="205"/>
      <c r="AZV24" s="205"/>
      <c r="AZW24" s="205"/>
      <c r="AZX24" s="205"/>
      <c r="AZY24" s="205"/>
      <c r="AZZ24" s="205"/>
      <c r="BAA24" s="205"/>
      <c r="BAB24" s="205"/>
      <c r="BAC24" s="205"/>
      <c r="BAD24" s="205"/>
      <c r="BAE24" s="205"/>
      <c r="BAF24" s="205"/>
      <c r="BAG24" s="205"/>
      <c r="BAH24" s="205"/>
      <c r="BAI24" s="205"/>
      <c r="BAJ24" s="205"/>
      <c r="BAK24" s="205"/>
      <c r="BAL24" s="205"/>
      <c r="BAM24" s="205"/>
      <c r="BAN24" s="205"/>
      <c r="BAO24" s="205"/>
      <c r="BAP24" s="205"/>
      <c r="BAQ24" s="205"/>
      <c r="BAR24" s="205"/>
      <c r="BAS24" s="205"/>
      <c r="BAT24" s="205"/>
      <c r="BAU24" s="205"/>
      <c r="BAV24" s="205"/>
      <c r="BAW24" s="205"/>
      <c r="BAX24" s="205"/>
      <c r="BAY24" s="205"/>
      <c r="BAZ24" s="205"/>
      <c r="BBA24" s="205"/>
      <c r="BBB24" s="205"/>
      <c r="BBC24" s="205"/>
      <c r="BBD24" s="205"/>
      <c r="BBE24" s="205"/>
      <c r="BBF24" s="205"/>
      <c r="BBG24" s="205"/>
      <c r="BBH24" s="205"/>
      <c r="BBI24" s="205"/>
      <c r="BBJ24" s="205"/>
      <c r="BBK24" s="205"/>
      <c r="BBL24" s="205"/>
      <c r="BBM24" s="205"/>
      <c r="BBN24" s="205"/>
      <c r="BBO24" s="205"/>
      <c r="BBP24" s="205"/>
      <c r="BBQ24" s="205"/>
      <c r="BBR24" s="205"/>
      <c r="BBS24" s="205"/>
      <c r="BBT24" s="205"/>
      <c r="BBU24" s="205"/>
      <c r="BBV24" s="205"/>
      <c r="BBW24" s="205"/>
      <c r="BBX24" s="205"/>
      <c r="BBY24" s="205"/>
      <c r="BBZ24" s="205"/>
      <c r="BCA24" s="205"/>
      <c r="BCB24" s="205"/>
      <c r="BCC24" s="205"/>
      <c r="BCD24" s="205"/>
      <c r="BCE24" s="205"/>
      <c r="BCF24" s="205"/>
      <c r="BCG24" s="205"/>
      <c r="BCH24" s="205"/>
      <c r="BCI24" s="205"/>
      <c r="BCJ24" s="205"/>
      <c r="BCK24" s="205"/>
      <c r="BCL24" s="205"/>
      <c r="BCM24" s="205"/>
      <c r="BCN24" s="205"/>
      <c r="BCO24" s="205"/>
      <c r="BCP24" s="205"/>
      <c r="BCQ24" s="205"/>
      <c r="BCR24" s="205"/>
      <c r="BCS24" s="205"/>
      <c r="BCT24" s="205"/>
      <c r="BCU24" s="205"/>
      <c r="BCV24" s="205"/>
      <c r="BCW24" s="205"/>
      <c r="BCX24" s="205"/>
      <c r="BCY24" s="205"/>
      <c r="BCZ24" s="205"/>
      <c r="BDA24" s="205"/>
      <c r="BDB24" s="205"/>
      <c r="BDC24" s="205"/>
      <c r="BDD24" s="205"/>
      <c r="BDE24" s="205"/>
      <c r="BDF24" s="205"/>
      <c r="BDG24" s="205"/>
      <c r="BDH24" s="205"/>
      <c r="BDI24" s="205"/>
      <c r="BDJ24" s="205"/>
      <c r="BDK24" s="205"/>
      <c r="BDL24" s="205"/>
      <c r="BDM24" s="205"/>
      <c r="BDN24" s="205"/>
      <c r="BDO24" s="205"/>
      <c r="BDP24" s="205"/>
      <c r="BDQ24" s="205"/>
      <c r="BDR24" s="205"/>
      <c r="BDS24" s="205"/>
      <c r="BDT24" s="205"/>
      <c r="BDU24" s="205"/>
    </row>
    <row r="25" spans="1:1477" s="73" customFormat="1">
      <c r="B25" s="71" t="s">
        <v>0</v>
      </c>
      <c r="C25" s="71" t="s">
        <v>199</v>
      </c>
      <c r="D25" s="71" t="s">
        <v>200</v>
      </c>
      <c r="E25" s="72">
        <v>41780</v>
      </c>
      <c r="F25" s="71" t="s">
        <v>475</v>
      </c>
      <c r="G25" s="71" t="s">
        <v>479</v>
      </c>
      <c r="H25" s="208">
        <v>1</v>
      </c>
      <c r="I25" s="73">
        <v>3</v>
      </c>
      <c r="J25" s="73">
        <v>150</v>
      </c>
      <c r="K25" s="73">
        <v>207</v>
      </c>
      <c r="L25" s="73">
        <v>196</v>
      </c>
      <c r="M25" s="206">
        <f t="shared" si="15"/>
        <v>1.1866666666666668</v>
      </c>
      <c r="N25" s="73">
        <f t="shared" si="16"/>
        <v>1</v>
      </c>
      <c r="O25" s="73">
        <v>11</v>
      </c>
      <c r="P25" s="73">
        <v>0</v>
      </c>
      <c r="Q25" s="73">
        <v>0</v>
      </c>
      <c r="R25" s="73">
        <v>57</v>
      </c>
      <c r="S25" s="73">
        <v>0</v>
      </c>
      <c r="T25" s="212">
        <v>1259477</v>
      </c>
      <c r="U25" s="212">
        <v>0</v>
      </c>
      <c r="V25" s="212">
        <v>1259477</v>
      </c>
      <c r="W25" s="212">
        <v>1284233</v>
      </c>
      <c r="X25" s="212">
        <v>1254859</v>
      </c>
      <c r="Y25" s="212">
        <v>0</v>
      </c>
      <c r="Z25" s="212">
        <v>0</v>
      </c>
      <c r="AA25" s="212">
        <v>0</v>
      </c>
      <c r="AB25" s="212">
        <v>1254859</v>
      </c>
      <c r="AC25" s="212">
        <v>1254859</v>
      </c>
      <c r="AD25" s="206">
        <f t="shared" si="17"/>
        <v>0.99633339870438287</v>
      </c>
      <c r="AE25" s="73">
        <f t="shared" si="18"/>
        <v>1</v>
      </c>
      <c r="AF25" s="212">
        <v>0</v>
      </c>
      <c r="AG25" s="212">
        <v>24756</v>
      </c>
      <c r="AH25" s="73">
        <v>6</v>
      </c>
      <c r="AI25" s="73">
        <v>12</v>
      </c>
      <c r="AJ25" s="73">
        <v>0</v>
      </c>
      <c r="AK25" s="73">
        <v>0</v>
      </c>
      <c r="AL25" s="85">
        <v>0</v>
      </c>
      <c r="AM25" s="85">
        <v>0</v>
      </c>
      <c r="AN25" s="73">
        <v>0</v>
      </c>
      <c r="AO25" s="73">
        <v>0</v>
      </c>
      <c r="AP25" s="85">
        <v>24756</v>
      </c>
      <c r="AQ25" s="85">
        <v>0</v>
      </c>
      <c r="AR25" s="73">
        <v>0</v>
      </c>
      <c r="AS25" s="73">
        <v>0</v>
      </c>
      <c r="AT25" s="85">
        <v>0</v>
      </c>
      <c r="AU25" s="85">
        <v>0</v>
      </c>
      <c r="AV25" s="73">
        <v>0</v>
      </c>
      <c r="AW25" s="73">
        <v>0</v>
      </c>
      <c r="AX25" s="85">
        <v>0</v>
      </c>
      <c r="AY25" s="85">
        <v>0</v>
      </c>
      <c r="AZ25" s="73">
        <v>0</v>
      </c>
      <c r="BA25" s="73">
        <v>0</v>
      </c>
      <c r="BB25" s="85">
        <v>0</v>
      </c>
      <c r="BC25" s="85">
        <v>0</v>
      </c>
      <c r="BD25" s="73">
        <v>0</v>
      </c>
      <c r="BE25" s="73">
        <v>0</v>
      </c>
      <c r="BF25" s="85">
        <v>0</v>
      </c>
      <c r="BG25" s="85">
        <v>0</v>
      </c>
      <c r="BH25" s="73">
        <v>0</v>
      </c>
      <c r="BI25" s="73">
        <v>0</v>
      </c>
      <c r="BJ25" s="85">
        <v>0</v>
      </c>
      <c r="BK25" s="85">
        <v>0</v>
      </c>
      <c r="BL25" s="73">
        <v>0</v>
      </c>
      <c r="BM25" s="73">
        <v>0</v>
      </c>
      <c r="BN25" s="85">
        <v>0</v>
      </c>
      <c r="BO25" s="85">
        <v>0</v>
      </c>
      <c r="BP25" s="73">
        <v>0</v>
      </c>
      <c r="BQ25" s="73">
        <v>0</v>
      </c>
      <c r="BR25" s="85">
        <v>0</v>
      </c>
      <c r="BS25" s="85">
        <v>0</v>
      </c>
      <c r="BT25" s="73">
        <v>0</v>
      </c>
      <c r="BU25" s="73">
        <v>0</v>
      </c>
      <c r="BV25" s="85">
        <v>0</v>
      </c>
      <c r="BW25" s="85">
        <v>0</v>
      </c>
      <c r="BX25" s="73">
        <v>0</v>
      </c>
      <c r="BY25" s="73">
        <v>0</v>
      </c>
      <c r="BZ25" s="85">
        <v>0</v>
      </c>
      <c r="CA25" s="85">
        <v>0</v>
      </c>
      <c r="CB25" s="73">
        <v>38</v>
      </c>
      <c r="CC25" s="73">
        <v>0</v>
      </c>
      <c r="CD25" s="85">
        <v>0</v>
      </c>
      <c r="CE25" s="85">
        <v>0</v>
      </c>
      <c r="CF25" s="73">
        <v>0</v>
      </c>
      <c r="CG25" s="73">
        <v>0</v>
      </c>
      <c r="CH25" s="85">
        <v>0</v>
      </c>
      <c r="CI25" s="85">
        <v>0</v>
      </c>
      <c r="CJ25" s="73">
        <v>38</v>
      </c>
      <c r="CK25" s="73">
        <v>0</v>
      </c>
      <c r="CL25" s="85">
        <v>24756</v>
      </c>
      <c r="CM25" s="85">
        <v>0</v>
      </c>
      <c r="CN25" s="71" t="s">
        <v>369</v>
      </c>
      <c r="CO25" s="71" t="s">
        <v>370</v>
      </c>
      <c r="CP25" s="71" t="s">
        <v>321</v>
      </c>
      <c r="CQ25" s="71" t="s">
        <v>321</v>
      </c>
      <c r="CR25" s="71" t="s">
        <v>321</v>
      </c>
      <c r="CS25" s="71" t="s">
        <v>321</v>
      </c>
      <c r="CT25" s="72">
        <v>42243</v>
      </c>
      <c r="CU25" s="71" t="s">
        <v>473</v>
      </c>
      <c r="CV25" s="71" t="s">
        <v>474</v>
      </c>
      <c r="CW25" s="72" t="s">
        <v>168</v>
      </c>
      <c r="CX25" s="72">
        <v>42150</v>
      </c>
      <c r="CY25" s="71" t="s">
        <v>475</v>
      </c>
      <c r="CZ25" s="71" t="s">
        <v>478</v>
      </c>
      <c r="DA25" s="71" t="s">
        <v>485</v>
      </c>
      <c r="DB25" s="86">
        <v>957005.79</v>
      </c>
      <c r="DC25" s="71"/>
      <c r="DD25" s="71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  <c r="IU25" s="205"/>
      <c r="IV25" s="205"/>
      <c r="IW25" s="205"/>
      <c r="IX25" s="205"/>
      <c r="IY25" s="205"/>
      <c r="IZ25" s="205"/>
      <c r="JA25" s="205"/>
      <c r="JB25" s="205"/>
      <c r="JC25" s="205"/>
      <c r="JD25" s="205"/>
      <c r="JE25" s="205"/>
      <c r="JF25" s="205"/>
      <c r="JG25" s="205"/>
      <c r="JH25" s="205"/>
      <c r="JI25" s="205"/>
      <c r="JJ25" s="205"/>
      <c r="JK25" s="205"/>
      <c r="JL25" s="205"/>
      <c r="JM25" s="205"/>
      <c r="JN25" s="205"/>
      <c r="JO25" s="205"/>
      <c r="JP25" s="205"/>
      <c r="JQ25" s="205"/>
      <c r="JR25" s="205"/>
      <c r="JS25" s="205"/>
      <c r="JT25" s="205"/>
      <c r="JU25" s="205"/>
      <c r="JV25" s="205"/>
      <c r="JW25" s="205"/>
      <c r="JX25" s="205"/>
      <c r="JY25" s="205"/>
      <c r="JZ25" s="205"/>
      <c r="KA25" s="205"/>
      <c r="KB25" s="205"/>
      <c r="KC25" s="205"/>
      <c r="KD25" s="205"/>
      <c r="KE25" s="205"/>
      <c r="KF25" s="205"/>
      <c r="KG25" s="205"/>
      <c r="KH25" s="205"/>
      <c r="KI25" s="205"/>
      <c r="KJ25" s="205"/>
      <c r="KK25" s="205"/>
      <c r="KL25" s="205"/>
      <c r="KM25" s="205"/>
      <c r="KN25" s="205"/>
      <c r="KO25" s="205"/>
      <c r="KP25" s="205"/>
      <c r="KQ25" s="205"/>
      <c r="KR25" s="205"/>
      <c r="KS25" s="205"/>
      <c r="KT25" s="205"/>
      <c r="KU25" s="205"/>
      <c r="KV25" s="205"/>
      <c r="KW25" s="205"/>
      <c r="KX25" s="205"/>
      <c r="KY25" s="205"/>
      <c r="KZ25" s="205"/>
      <c r="LA25" s="205"/>
      <c r="LB25" s="205"/>
      <c r="LC25" s="205"/>
      <c r="LD25" s="205"/>
      <c r="LE25" s="205"/>
      <c r="LF25" s="205"/>
      <c r="LG25" s="205"/>
      <c r="LH25" s="205"/>
      <c r="LI25" s="205"/>
      <c r="LJ25" s="205"/>
      <c r="LK25" s="205"/>
      <c r="LL25" s="205"/>
      <c r="LM25" s="205"/>
      <c r="LN25" s="205"/>
      <c r="LO25" s="205"/>
      <c r="LP25" s="205"/>
      <c r="LQ25" s="205"/>
      <c r="LR25" s="205"/>
      <c r="LS25" s="205"/>
      <c r="LT25" s="205"/>
      <c r="LU25" s="205"/>
      <c r="LV25" s="205"/>
      <c r="LW25" s="205"/>
      <c r="LX25" s="205"/>
      <c r="LY25" s="205"/>
      <c r="LZ25" s="205"/>
      <c r="MA25" s="205"/>
      <c r="MB25" s="205"/>
      <c r="MC25" s="205"/>
      <c r="MD25" s="205"/>
      <c r="ME25" s="205"/>
      <c r="MF25" s="205"/>
      <c r="MG25" s="205"/>
      <c r="MH25" s="205"/>
      <c r="MI25" s="205"/>
      <c r="MJ25" s="205"/>
      <c r="MK25" s="205"/>
      <c r="ML25" s="205"/>
      <c r="MM25" s="205"/>
      <c r="MN25" s="205"/>
      <c r="MO25" s="205"/>
      <c r="MP25" s="205"/>
      <c r="MQ25" s="205"/>
      <c r="MR25" s="205"/>
      <c r="MS25" s="205"/>
      <c r="MT25" s="205"/>
      <c r="MU25" s="205"/>
      <c r="MV25" s="205"/>
      <c r="MW25" s="205"/>
      <c r="MX25" s="205"/>
      <c r="MY25" s="205"/>
      <c r="MZ25" s="205"/>
      <c r="NA25" s="205"/>
      <c r="NB25" s="205"/>
      <c r="NC25" s="205"/>
      <c r="ND25" s="205"/>
      <c r="NE25" s="205"/>
      <c r="NF25" s="205"/>
      <c r="NG25" s="205"/>
      <c r="NH25" s="205"/>
      <c r="NI25" s="205"/>
      <c r="NJ25" s="205"/>
      <c r="NK25" s="205"/>
      <c r="NL25" s="205"/>
      <c r="NM25" s="205"/>
      <c r="NN25" s="205"/>
      <c r="NO25" s="205"/>
      <c r="NP25" s="205"/>
      <c r="NQ25" s="205"/>
      <c r="NR25" s="205"/>
      <c r="NS25" s="205"/>
      <c r="NT25" s="205"/>
      <c r="NU25" s="205"/>
      <c r="NV25" s="205"/>
      <c r="NW25" s="205"/>
      <c r="NX25" s="205"/>
      <c r="NY25" s="205"/>
      <c r="NZ25" s="205"/>
      <c r="OA25" s="205"/>
      <c r="OB25" s="205"/>
      <c r="OC25" s="205"/>
      <c r="OD25" s="205"/>
      <c r="OE25" s="205"/>
      <c r="OF25" s="205"/>
      <c r="OG25" s="205"/>
      <c r="OH25" s="205"/>
      <c r="OI25" s="205"/>
      <c r="OJ25" s="205"/>
      <c r="OK25" s="205"/>
      <c r="OL25" s="205"/>
      <c r="OM25" s="205"/>
      <c r="ON25" s="205"/>
      <c r="OO25" s="205"/>
      <c r="OP25" s="205"/>
      <c r="OQ25" s="205"/>
      <c r="OR25" s="205"/>
      <c r="OS25" s="205"/>
      <c r="OT25" s="205"/>
      <c r="OU25" s="205"/>
      <c r="OV25" s="205"/>
      <c r="OW25" s="205"/>
      <c r="OX25" s="205"/>
      <c r="OY25" s="205"/>
      <c r="OZ25" s="205"/>
      <c r="PA25" s="205"/>
      <c r="PB25" s="205"/>
      <c r="PC25" s="205"/>
      <c r="PD25" s="205"/>
      <c r="PE25" s="205"/>
      <c r="PF25" s="205"/>
      <c r="PG25" s="205"/>
      <c r="PH25" s="205"/>
      <c r="PI25" s="205"/>
      <c r="PJ25" s="205"/>
      <c r="PK25" s="205"/>
      <c r="PL25" s="205"/>
      <c r="PM25" s="205"/>
      <c r="PN25" s="205"/>
      <c r="PO25" s="205"/>
      <c r="PP25" s="205"/>
      <c r="PQ25" s="205"/>
      <c r="PR25" s="205"/>
      <c r="PS25" s="205"/>
      <c r="PT25" s="205"/>
      <c r="PU25" s="205"/>
      <c r="PV25" s="205"/>
      <c r="PW25" s="205"/>
      <c r="PX25" s="205"/>
      <c r="PY25" s="205"/>
      <c r="PZ25" s="205"/>
      <c r="QA25" s="205"/>
      <c r="QB25" s="205"/>
      <c r="QC25" s="205"/>
      <c r="QD25" s="205"/>
      <c r="QE25" s="205"/>
      <c r="QF25" s="205"/>
      <c r="QG25" s="205"/>
      <c r="QH25" s="205"/>
      <c r="QI25" s="205"/>
      <c r="QJ25" s="205"/>
      <c r="QK25" s="205"/>
      <c r="QL25" s="205"/>
      <c r="QM25" s="205"/>
      <c r="QN25" s="205"/>
      <c r="QO25" s="205"/>
      <c r="QP25" s="205"/>
      <c r="QQ25" s="205"/>
      <c r="QR25" s="205"/>
      <c r="QS25" s="205"/>
      <c r="QT25" s="205"/>
      <c r="QU25" s="205"/>
      <c r="QV25" s="205"/>
      <c r="QW25" s="205"/>
      <c r="QX25" s="205"/>
      <c r="QY25" s="205"/>
      <c r="QZ25" s="205"/>
      <c r="RA25" s="205"/>
      <c r="RB25" s="205"/>
      <c r="RC25" s="205"/>
      <c r="RD25" s="205"/>
      <c r="RE25" s="205"/>
      <c r="RF25" s="205"/>
      <c r="RG25" s="205"/>
      <c r="RH25" s="205"/>
      <c r="RI25" s="205"/>
      <c r="RJ25" s="205"/>
      <c r="RK25" s="205"/>
      <c r="RL25" s="205"/>
      <c r="RM25" s="205"/>
      <c r="RN25" s="205"/>
      <c r="RO25" s="205"/>
      <c r="RP25" s="205"/>
      <c r="RQ25" s="205"/>
      <c r="RR25" s="205"/>
      <c r="RS25" s="205"/>
      <c r="RT25" s="205"/>
      <c r="RU25" s="205"/>
      <c r="RV25" s="205"/>
      <c r="RW25" s="205"/>
      <c r="RX25" s="205"/>
      <c r="RY25" s="205"/>
      <c r="RZ25" s="205"/>
      <c r="SA25" s="205"/>
      <c r="SB25" s="205"/>
      <c r="SC25" s="205"/>
      <c r="SD25" s="205"/>
      <c r="SE25" s="205"/>
      <c r="SF25" s="205"/>
      <c r="SG25" s="205"/>
      <c r="SH25" s="205"/>
      <c r="SI25" s="205"/>
      <c r="SJ25" s="205"/>
      <c r="SK25" s="205"/>
      <c r="SL25" s="205"/>
      <c r="SM25" s="205"/>
      <c r="SN25" s="205"/>
      <c r="SO25" s="205"/>
      <c r="SP25" s="205"/>
      <c r="SQ25" s="205"/>
      <c r="SR25" s="205"/>
      <c r="SS25" s="205"/>
      <c r="ST25" s="205"/>
      <c r="SU25" s="205"/>
      <c r="SV25" s="205"/>
      <c r="SW25" s="205"/>
      <c r="SX25" s="205"/>
      <c r="SY25" s="205"/>
      <c r="SZ25" s="205"/>
      <c r="TA25" s="205"/>
      <c r="TB25" s="205"/>
      <c r="TC25" s="205"/>
      <c r="TD25" s="205"/>
      <c r="TE25" s="205"/>
      <c r="TF25" s="205"/>
      <c r="TG25" s="205"/>
      <c r="TH25" s="205"/>
      <c r="TI25" s="205"/>
      <c r="TJ25" s="205"/>
      <c r="TK25" s="205"/>
      <c r="TL25" s="205"/>
      <c r="TM25" s="205"/>
      <c r="TN25" s="205"/>
      <c r="TO25" s="205"/>
      <c r="TP25" s="205"/>
      <c r="TQ25" s="205"/>
      <c r="TR25" s="205"/>
      <c r="TS25" s="205"/>
      <c r="TT25" s="205"/>
      <c r="TU25" s="205"/>
      <c r="TV25" s="205"/>
      <c r="TW25" s="205"/>
      <c r="TX25" s="205"/>
      <c r="TY25" s="205"/>
      <c r="TZ25" s="205"/>
      <c r="UA25" s="205"/>
      <c r="UB25" s="205"/>
      <c r="UC25" s="205"/>
      <c r="UD25" s="205"/>
      <c r="UE25" s="205"/>
      <c r="UF25" s="205"/>
      <c r="UG25" s="205"/>
      <c r="UH25" s="205"/>
      <c r="UI25" s="205"/>
      <c r="UJ25" s="205"/>
      <c r="UK25" s="205"/>
      <c r="UL25" s="205"/>
      <c r="UM25" s="205"/>
      <c r="UN25" s="205"/>
      <c r="UO25" s="205"/>
      <c r="UP25" s="205"/>
      <c r="UQ25" s="205"/>
      <c r="UR25" s="205"/>
      <c r="US25" s="205"/>
      <c r="UT25" s="205"/>
      <c r="UU25" s="205"/>
      <c r="UV25" s="205"/>
      <c r="UW25" s="205"/>
      <c r="UX25" s="205"/>
      <c r="UY25" s="205"/>
      <c r="UZ25" s="205"/>
      <c r="VA25" s="205"/>
      <c r="VB25" s="205"/>
      <c r="VC25" s="205"/>
      <c r="VD25" s="205"/>
      <c r="VE25" s="205"/>
      <c r="VF25" s="205"/>
      <c r="VG25" s="205"/>
      <c r="VH25" s="205"/>
      <c r="VI25" s="205"/>
      <c r="VJ25" s="205"/>
      <c r="VK25" s="205"/>
      <c r="VL25" s="205"/>
      <c r="VM25" s="205"/>
      <c r="VN25" s="205"/>
      <c r="VO25" s="205"/>
      <c r="VP25" s="205"/>
      <c r="VQ25" s="205"/>
      <c r="VR25" s="205"/>
      <c r="VS25" s="205"/>
      <c r="VT25" s="205"/>
      <c r="VU25" s="205"/>
      <c r="VV25" s="205"/>
      <c r="VW25" s="205"/>
      <c r="VX25" s="205"/>
      <c r="VY25" s="205"/>
      <c r="VZ25" s="205"/>
      <c r="WA25" s="205"/>
      <c r="WB25" s="205"/>
      <c r="WC25" s="205"/>
      <c r="WD25" s="205"/>
      <c r="WE25" s="205"/>
      <c r="WF25" s="205"/>
      <c r="WG25" s="205"/>
      <c r="WH25" s="205"/>
      <c r="WI25" s="205"/>
      <c r="WJ25" s="205"/>
      <c r="WK25" s="205"/>
      <c r="WL25" s="205"/>
      <c r="WM25" s="205"/>
      <c r="WN25" s="205"/>
      <c r="WO25" s="205"/>
      <c r="WP25" s="205"/>
      <c r="WQ25" s="205"/>
      <c r="WR25" s="205"/>
      <c r="WS25" s="205"/>
      <c r="WT25" s="205"/>
      <c r="WU25" s="205"/>
      <c r="WV25" s="205"/>
      <c r="WW25" s="205"/>
      <c r="WX25" s="205"/>
      <c r="WY25" s="205"/>
      <c r="WZ25" s="205"/>
      <c r="XA25" s="205"/>
      <c r="XB25" s="205"/>
      <c r="XC25" s="205"/>
      <c r="XD25" s="205"/>
      <c r="XE25" s="205"/>
      <c r="XF25" s="205"/>
      <c r="XG25" s="205"/>
      <c r="XH25" s="205"/>
      <c r="XI25" s="205"/>
      <c r="XJ25" s="205"/>
      <c r="XK25" s="205"/>
      <c r="XL25" s="205"/>
      <c r="XM25" s="205"/>
      <c r="XN25" s="205"/>
      <c r="XO25" s="205"/>
      <c r="XP25" s="205"/>
      <c r="XQ25" s="205"/>
      <c r="XR25" s="205"/>
      <c r="XS25" s="205"/>
      <c r="XT25" s="205"/>
      <c r="XU25" s="205"/>
      <c r="XV25" s="205"/>
      <c r="XW25" s="205"/>
      <c r="XX25" s="205"/>
      <c r="XY25" s="205"/>
      <c r="XZ25" s="205"/>
      <c r="YA25" s="205"/>
      <c r="YB25" s="205"/>
      <c r="YC25" s="205"/>
      <c r="YD25" s="205"/>
      <c r="YE25" s="205"/>
      <c r="YF25" s="205"/>
      <c r="YG25" s="205"/>
      <c r="YH25" s="205"/>
      <c r="YI25" s="205"/>
      <c r="YJ25" s="205"/>
      <c r="YK25" s="205"/>
      <c r="YL25" s="205"/>
      <c r="YM25" s="205"/>
      <c r="YN25" s="205"/>
      <c r="YO25" s="205"/>
      <c r="YP25" s="205"/>
      <c r="YQ25" s="205"/>
      <c r="YR25" s="205"/>
      <c r="YS25" s="205"/>
      <c r="YT25" s="205"/>
      <c r="YU25" s="205"/>
      <c r="YV25" s="205"/>
      <c r="YW25" s="205"/>
      <c r="YX25" s="205"/>
      <c r="YY25" s="205"/>
      <c r="YZ25" s="205"/>
      <c r="ZA25" s="205"/>
      <c r="ZB25" s="205"/>
      <c r="ZC25" s="205"/>
      <c r="ZD25" s="205"/>
      <c r="ZE25" s="205"/>
      <c r="ZF25" s="205"/>
      <c r="ZG25" s="205"/>
      <c r="ZH25" s="205"/>
      <c r="ZI25" s="205"/>
      <c r="ZJ25" s="205"/>
      <c r="ZK25" s="205"/>
      <c r="ZL25" s="205"/>
      <c r="ZM25" s="205"/>
      <c r="ZN25" s="205"/>
      <c r="ZO25" s="205"/>
      <c r="ZP25" s="205"/>
      <c r="ZQ25" s="205"/>
      <c r="ZR25" s="205"/>
      <c r="ZS25" s="205"/>
      <c r="ZT25" s="205"/>
      <c r="ZU25" s="205"/>
      <c r="ZV25" s="205"/>
      <c r="ZW25" s="205"/>
      <c r="ZX25" s="205"/>
      <c r="ZY25" s="205"/>
      <c r="ZZ25" s="205"/>
      <c r="AAA25" s="205"/>
      <c r="AAB25" s="205"/>
      <c r="AAC25" s="205"/>
      <c r="AAD25" s="205"/>
      <c r="AAE25" s="205"/>
      <c r="AAF25" s="205"/>
      <c r="AAG25" s="205"/>
      <c r="AAH25" s="205"/>
      <c r="AAI25" s="205"/>
      <c r="AAJ25" s="205"/>
      <c r="AAK25" s="205"/>
      <c r="AAL25" s="205"/>
      <c r="AAM25" s="205"/>
      <c r="AAN25" s="205"/>
      <c r="AAO25" s="205"/>
      <c r="AAP25" s="205"/>
      <c r="AAQ25" s="205"/>
      <c r="AAR25" s="205"/>
      <c r="AAS25" s="205"/>
      <c r="AAT25" s="205"/>
      <c r="AAU25" s="205"/>
      <c r="AAV25" s="205"/>
      <c r="AAW25" s="205"/>
      <c r="AAX25" s="205"/>
      <c r="AAY25" s="205"/>
      <c r="AAZ25" s="205"/>
      <c r="ABA25" s="205"/>
      <c r="ABB25" s="205"/>
      <c r="ABC25" s="205"/>
      <c r="ABD25" s="205"/>
      <c r="ABE25" s="205"/>
      <c r="ABF25" s="205"/>
      <c r="ABG25" s="205"/>
      <c r="ABH25" s="205"/>
      <c r="ABI25" s="205"/>
      <c r="ABJ25" s="205"/>
      <c r="ABK25" s="205"/>
      <c r="ABL25" s="205"/>
      <c r="ABM25" s="205"/>
      <c r="ABN25" s="205"/>
      <c r="ABO25" s="205"/>
      <c r="ABP25" s="205"/>
      <c r="ABQ25" s="205"/>
      <c r="ABR25" s="205"/>
      <c r="ABS25" s="205"/>
      <c r="ABT25" s="205"/>
      <c r="ABU25" s="205"/>
      <c r="ABV25" s="205"/>
      <c r="ABW25" s="205"/>
      <c r="ABX25" s="205"/>
      <c r="ABY25" s="205"/>
      <c r="ABZ25" s="205"/>
      <c r="ACA25" s="205"/>
      <c r="ACB25" s="205"/>
      <c r="ACC25" s="205"/>
      <c r="ACD25" s="205"/>
      <c r="ACE25" s="205"/>
      <c r="ACF25" s="205"/>
      <c r="ACG25" s="205"/>
      <c r="ACH25" s="205"/>
      <c r="ACI25" s="205"/>
      <c r="ACJ25" s="205"/>
      <c r="ACK25" s="205"/>
      <c r="ACL25" s="205"/>
      <c r="ACM25" s="205"/>
      <c r="ACN25" s="205"/>
      <c r="ACO25" s="205"/>
      <c r="ACP25" s="205"/>
      <c r="ACQ25" s="205"/>
      <c r="ACR25" s="205"/>
      <c r="ACS25" s="205"/>
      <c r="ACT25" s="205"/>
      <c r="ACU25" s="205"/>
      <c r="ACV25" s="205"/>
      <c r="ACW25" s="205"/>
      <c r="ACX25" s="205"/>
      <c r="ACY25" s="205"/>
      <c r="ACZ25" s="205"/>
      <c r="ADA25" s="205"/>
      <c r="ADB25" s="205"/>
      <c r="ADC25" s="205"/>
      <c r="ADD25" s="205"/>
      <c r="ADE25" s="205"/>
      <c r="ADF25" s="205"/>
      <c r="ADG25" s="205"/>
      <c r="ADH25" s="205"/>
      <c r="ADI25" s="205"/>
      <c r="ADJ25" s="205"/>
      <c r="ADK25" s="205"/>
      <c r="ADL25" s="205"/>
      <c r="ADM25" s="205"/>
      <c r="ADN25" s="205"/>
      <c r="ADO25" s="205"/>
      <c r="ADP25" s="205"/>
      <c r="ADQ25" s="205"/>
      <c r="ADR25" s="205"/>
      <c r="ADS25" s="205"/>
      <c r="ADT25" s="205"/>
      <c r="ADU25" s="205"/>
      <c r="ADV25" s="205"/>
      <c r="ADW25" s="205"/>
      <c r="ADX25" s="205"/>
      <c r="ADY25" s="205"/>
      <c r="ADZ25" s="205"/>
      <c r="AEA25" s="205"/>
      <c r="AEB25" s="205"/>
      <c r="AEC25" s="205"/>
      <c r="AED25" s="205"/>
      <c r="AEE25" s="205"/>
      <c r="AEF25" s="205"/>
      <c r="AEG25" s="205"/>
      <c r="AEH25" s="205"/>
      <c r="AEI25" s="205"/>
      <c r="AEJ25" s="205"/>
      <c r="AEK25" s="205"/>
      <c r="AEL25" s="205"/>
      <c r="AEM25" s="205"/>
      <c r="AEN25" s="205"/>
      <c r="AEO25" s="205"/>
      <c r="AEP25" s="205"/>
      <c r="AEQ25" s="205"/>
      <c r="AER25" s="205"/>
      <c r="AES25" s="205"/>
      <c r="AET25" s="205"/>
      <c r="AEU25" s="205"/>
      <c r="AEV25" s="205"/>
      <c r="AEW25" s="205"/>
      <c r="AEX25" s="205"/>
      <c r="AEY25" s="205"/>
      <c r="AEZ25" s="205"/>
      <c r="AFA25" s="205"/>
      <c r="AFB25" s="205"/>
      <c r="AFC25" s="205"/>
      <c r="AFD25" s="205"/>
      <c r="AFE25" s="205"/>
      <c r="AFF25" s="205"/>
      <c r="AFG25" s="205"/>
      <c r="AFH25" s="205"/>
      <c r="AFI25" s="205"/>
      <c r="AFJ25" s="205"/>
      <c r="AFK25" s="205"/>
      <c r="AFL25" s="205"/>
      <c r="AFM25" s="205"/>
      <c r="AFN25" s="205"/>
      <c r="AFO25" s="205"/>
      <c r="AFP25" s="205"/>
      <c r="AFQ25" s="205"/>
      <c r="AFR25" s="205"/>
      <c r="AFS25" s="205"/>
      <c r="AFT25" s="205"/>
      <c r="AFU25" s="205"/>
      <c r="AFV25" s="205"/>
      <c r="AFW25" s="205"/>
      <c r="AFX25" s="205"/>
      <c r="AFY25" s="205"/>
      <c r="AFZ25" s="205"/>
      <c r="AGA25" s="205"/>
      <c r="AGB25" s="205"/>
      <c r="AGC25" s="205"/>
      <c r="AGD25" s="205"/>
      <c r="AGE25" s="205"/>
      <c r="AGF25" s="205"/>
      <c r="AGG25" s="205"/>
      <c r="AGH25" s="205"/>
      <c r="AGI25" s="205"/>
      <c r="AGJ25" s="205"/>
      <c r="AGK25" s="205"/>
      <c r="AGL25" s="205"/>
      <c r="AGM25" s="205"/>
      <c r="AGN25" s="205"/>
      <c r="AGO25" s="205"/>
      <c r="AGP25" s="205"/>
      <c r="AGQ25" s="205"/>
      <c r="AGR25" s="205"/>
      <c r="AGS25" s="205"/>
      <c r="AGT25" s="205"/>
      <c r="AGU25" s="205"/>
      <c r="AGV25" s="205"/>
      <c r="AGW25" s="205"/>
      <c r="AGX25" s="205"/>
      <c r="AGY25" s="205"/>
      <c r="AGZ25" s="205"/>
      <c r="AHA25" s="205"/>
      <c r="AHB25" s="205"/>
      <c r="AHC25" s="205"/>
      <c r="AHD25" s="205"/>
      <c r="AHE25" s="205"/>
      <c r="AHF25" s="205"/>
      <c r="AHG25" s="205"/>
      <c r="AHH25" s="205"/>
      <c r="AHI25" s="205"/>
      <c r="AHJ25" s="205"/>
      <c r="AHK25" s="205"/>
      <c r="AHL25" s="205"/>
      <c r="AHM25" s="205"/>
      <c r="AHN25" s="205"/>
      <c r="AHO25" s="205"/>
      <c r="AHP25" s="205"/>
      <c r="AHQ25" s="205"/>
      <c r="AHR25" s="205"/>
      <c r="AHS25" s="205"/>
      <c r="AHT25" s="205"/>
      <c r="AHU25" s="205"/>
      <c r="AHV25" s="205"/>
      <c r="AHW25" s="205"/>
      <c r="AHX25" s="205"/>
      <c r="AHY25" s="205"/>
      <c r="AHZ25" s="205"/>
      <c r="AIA25" s="205"/>
      <c r="AIB25" s="205"/>
      <c r="AIC25" s="205"/>
      <c r="AID25" s="205"/>
      <c r="AIE25" s="205"/>
      <c r="AIF25" s="205"/>
      <c r="AIG25" s="205"/>
      <c r="AIH25" s="205"/>
      <c r="AII25" s="205"/>
      <c r="AIJ25" s="205"/>
      <c r="AIK25" s="205"/>
      <c r="AIL25" s="205"/>
      <c r="AIM25" s="205"/>
      <c r="AIN25" s="205"/>
      <c r="AIO25" s="205"/>
      <c r="AIP25" s="205"/>
      <c r="AIQ25" s="205"/>
      <c r="AIR25" s="205"/>
      <c r="AIS25" s="205"/>
      <c r="AIT25" s="205"/>
      <c r="AIU25" s="205"/>
      <c r="AIV25" s="205"/>
      <c r="AIW25" s="205"/>
      <c r="AIX25" s="205"/>
      <c r="AIY25" s="205"/>
      <c r="AIZ25" s="205"/>
      <c r="AJA25" s="205"/>
      <c r="AJB25" s="205"/>
      <c r="AJC25" s="205"/>
      <c r="AJD25" s="205"/>
      <c r="AJE25" s="205"/>
      <c r="AJF25" s="205"/>
      <c r="AJG25" s="205"/>
      <c r="AJH25" s="205"/>
      <c r="AJI25" s="205"/>
      <c r="AJJ25" s="205"/>
      <c r="AJK25" s="205"/>
      <c r="AJL25" s="205"/>
      <c r="AJM25" s="205"/>
      <c r="AJN25" s="205"/>
      <c r="AJO25" s="205"/>
      <c r="AJP25" s="205"/>
      <c r="AJQ25" s="205"/>
      <c r="AJR25" s="205"/>
      <c r="AJS25" s="205"/>
      <c r="AJT25" s="205"/>
      <c r="AJU25" s="205"/>
      <c r="AJV25" s="205"/>
      <c r="AJW25" s="205"/>
      <c r="AJX25" s="205"/>
      <c r="AJY25" s="205"/>
      <c r="AJZ25" s="205"/>
      <c r="AKA25" s="205"/>
      <c r="AKB25" s="205"/>
      <c r="AKC25" s="205"/>
      <c r="AKD25" s="205"/>
      <c r="AKE25" s="205"/>
      <c r="AKF25" s="205"/>
      <c r="AKG25" s="205"/>
      <c r="AKH25" s="205"/>
      <c r="AKI25" s="205"/>
      <c r="AKJ25" s="205"/>
      <c r="AKK25" s="205"/>
      <c r="AKL25" s="205"/>
      <c r="AKM25" s="205"/>
      <c r="AKN25" s="205"/>
      <c r="AKO25" s="205"/>
      <c r="AKP25" s="205"/>
      <c r="AKQ25" s="205"/>
      <c r="AKR25" s="205"/>
      <c r="AKS25" s="205"/>
      <c r="AKT25" s="205"/>
      <c r="AKU25" s="205"/>
      <c r="AKV25" s="205"/>
      <c r="AKW25" s="205"/>
      <c r="AKX25" s="205"/>
      <c r="AKY25" s="205"/>
      <c r="AKZ25" s="205"/>
      <c r="ALA25" s="205"/>
      <c r="ALB25" s="205"/>
      <c r="ALC25" s="205"/>
      <c r="ALD25" s="205"/>
      <c r="ALE25" s="205"/>
      <c r="ALF25" s="205"/>
      <c r="ALG25" s="205"/>
      <c r="ALH25" s="205"/>
      <c r="ALI25" s="205"/>
      <c r="ALJ25" s="205"/>
      <c r="ALK25" s="205"/>
      <c r="ALL25" s="205"/>
      <c r="ALM25" s="205"/>
      <c r="ALN25" s="205"/>
      <c r="ALO25" s="205"/>
      <c r="ALP25" s="205"/>
      <c r="ALQ25" s="205"/>
      <c r="ALR25" s="205"/>
      <c r="ALS25" s="205"/>
      <c r="ALT25" s="205"/>
      <c r="ALU25" s="205"/>
      <c r="ALV25" s="205"/>
      <c r="ALW25" s="205"/>
      <c r="ALX25" s="205"/>
      <c r="ALY25" s="205"/>
      <c r="ALZ25" s="205"/>
      <c r="AMA25" s="205"/>
      <c r="AMB25" s="205"/>
      <c r="AMC25" s="205"/>
      <c r="AMD25" s="205"/>
      <c r="AME25" s="205"/>
      <c r="AMF25" s="205"/>
      <c r="AMG25" s="205"/>
      <c r="AMH25" s="205"/>
      <c r="AMI25" s="205"/>
      <c r="AMJ25" s="205"/>
      <c r="AMK25" s="205"/>
      <c r="AML25" s="205"/>
      <c r="AMM25" s="205"/>
      <c r="AMN25" s="205"/>
      <c r="AMO25" s="205"/>
      <c r="AMP25" s="205"/>
      <c r="AMQ25" s="205"/>
      <c r="AMR25" s="205"/>
      <c r="AMS25" s="205"/>
      <c r="AMT25" s="205"/>
      <c r="AMU25" s="205"/>
      <c r="AMV25" s="205"/>
      <c r="AMW25" s="205"/>
      <c r="AMX25" s="205"/>
      <c r="AMY25" s="205"/>
      <c r="AMZ25" s="205"/>
      <c r="ANA25" s="205"/>
      <c r="ANB25" s="205"/>
      <c r="ANC25" s="205"/>
      <c r="AND25" s="205"/>
      <c r="ANE25" s="205"/>
      <c r="ANF25" s="205"/>
      <c r="ANG25" s="205"/>
      <c r="ANH25" s="205"/>
      <c r="ANI25" s="205"/>
      <c r="ANJ25" s="205"/>
      <c r="ANK25" s="205"/>
      <c r="ANL25" s="205"/>
      <c r="ANM25" s="205"/>
      <c r="ANN25" s="205"/>
      <c r="ANO25" s="205"/>
      <c r="ANP25" s="205"/>
      <c r="ANQ25" s="205"/>
      <c r="ANR25" s="205"/>
      <c r="ANS25" s="205"/>
      <c r="ANT25" s="205"/>
      <c r="ANU25" s="205"/>
      <c r="ANV25" s="205"/>
      <c r="ANW25" s="205"/>
      <c r="ANX25" s="205"/>
      <c r="ANY25" s="205"/>
      <c r="ANZ25" s="205"/>
      <c r="AOA25" s="205"/>
      <c r="AOB25" s="205"/>
      <c r="AOC25" s="205"/>
      <c r="AOD25" s="205"/>
      <c r="AOE25" s="205"/>
      <c r="AOF25" s="205"/>
      <c r="AOG25" s="205"/>
      <c r="AOH25" s="205"/>
      <c r="AOI25" s="205"/>
      <c r="AOJ25" s="205"/>
      <c r="AOK25" s="205"/>
      <c r="AOL25" s="205"/>
      <c r="AOM25" s="205"/>
      <c r="AON25" s="205"/>
      <c r="AOO25" s="205"/>
      <c r="AOP25" s="205"/>
      <c r="AOQ25" s="205"/>
      <c r="AOR25" s="205"/>
      <c r="AOS25" s="205"/>
      <c r="AOT25" s="205"/>
      <c r="AOU25" s="205"/>
      <c r="AOV25" s="205"/>
      <c r="AOW25" s="205"/>
      <c r="AOX25" s="205"/>
      <c r="AOY25" s="205"/>
      <c r="AOZ25" s="205"/>
      <c r="APA25" s="205"/>
      <c r="APB25" s="205"/>
      <c r="APC25" s="205"/>
      <c r="APD25" s="205"/>
      <c r="APE25" s="205"/>
      <c r="APF25" s="205"/>
      <c r="APG25" s="205"/>
      <c r="APH25" s="205"/>
      <c r="API25" s="205"/>
      <c r="APJ25" s="205"/>
      <c r="APK25" s="205"/>
      <c r="APL25" s="205"/>
      <c r="APM25" s="205"/>
      <c r="APN25" s="205"/>
      <c r="APO25" s="205"/>
      <c r="APP25" s="205"/>
      <c r="APQ25" s="205"/>
      <c r="APR25" s="205"/>
      <c r="APS25" s="205"/>
      <c r="APT25" s="205"/>
      <c r="APU25" s="205"/>
      <c r="APV25" s="205"/>
      <c r="APW25" s="205"/>
      <c r="APX25" s="205"/>
      <c r="APY25" s="205"/>
      <c r="APZ25" s="205"/>
      <c r="AQA25" s="205"/>
      <c r="AQB25" s="205"/>
      <c r="AQC25" s="205"/>
      <c r="AQD25" s="205"/>
      <c r="AQE25" s="205"/>
      <c r="AQF25" s="205"/>
      <c r="AQG25" s="205"/>
      <c r="AQH25" s="205"/>
      <c r="AQI25" s="205"/>
      <c r="AQJ25" s="205"/>
      <c r="AQK25" s="205"/>
      <c r="AQL25" s="205"/>
      <c r="AQM25" s="205"/>
      <c r="AQN25" s="205"/>
      <c r="AQO25" s="205"/>
      <c r="AQP25" s="205"/>
      <c r="AQQ25" s="205"/>
      <c r="AQR25" s="205"/>
      <c r="AQS25" s="205"/>
      <c r="AQT25" s="205"/>
      <c r="AQU25" s="205"/>
      <c r="AQV25" s="205"/>
      <c r="AQW25" s="205"/>
      <c r="AQX25" s="205"/>
      <c r="AQY25" s="205"/>
      <c r="AQZ25" s="205"/>
      <c r="ARA25" s="205"/>
      <c r="ARB25" s="205"/>
      <c r="ARC25" s="205"/>
      <c r="ARD25" s="205"/>
      <c r="ARE25" s="205"/>
      <c r="ARF25" s="205"/>
      <c r="ARG25" s="205"/>
      <c r="ARH25" s="205"/>
      <c r="ARI25" s="205"/>
      <c r="ARJ25" s="205"/>
      <c r="ARK25" s="205"/>
      <c r="ARL25" s="205"/>
      <c r="ARM25" s="205"/>
      <c r="ARN25" s="205"/>
      <c r="ARO25" s="205"/>
      <c r="ARP25" s="205"/>
      <c r="ARQ25" s="205"/>
      <c r="ARR25" s="205"/>
      <c r="ARS25" s="205"/>
      <c r="ART25" s="205"/>
      <c r="ARU25" s="205"/>
      <c r="ARV25" s="205"/>
      <c r="ARW25" s="205"/>
      <c r="ARX25" s="205"/>
      <c r="ARY25" s="205"/>
      <c r="ARZ25" s="205"/>
      <c r="ASA25" s="205"/>
      <c r="ASB25" s="205"/>
      <c r="ASC25" s="205"/>
      <c r="ASD25" s="205"/>
      <c r="ASE25" s="205"/>
      <c r="ASF25" s="205"/>
      <c r="ASG25" s="205"/>
      <c r="ASH25" s="205"/>
      <c r="ASI25" s="205"/>
      <c r="ASJ25" s="205"/>
      <c r="ASK25" s="205"/>
      <c r="ASL25" s="205"/>
      <c r="ASM25" s="205"/>
      <c r="ASN25" s="205"/>
      <c r="ASO25" s="205"/>
      <c r="ASP25" s="205"/>
      <c r="ASQ25" s="205"/>
      <c r="ASR25" s="205"/>
      <c r="ASS25" s="205"/>
      <c r="AST25" s="205"/>
      <c r="ASU25" s="205"/>
      <c r="ASV25" s="205"/>
      <c r="ASW25" s="205"/>
      <c r="ASX25" s="205"/>
      <c r="ASY25" s="205"/>
      <c r="ASZ25" s="205"/>
      <c r="ATA25" s="205"/>
      <c r="ATB25" s="205"/>
      <c r="ATC25" s="205"/>
      <c r="ATD25" s="205"/>
      <c r="ATE25" s="205"/>
      <c r="ATF25" s="205"/>
      <c r="ATG25" s="205"/>
      <c r="ATH25" s="205"/>
      <c r="ATI25" s="205"/>
      <c r="ATJ25" s="205"/>
      <c r="ATK25" s="205"/>
      <c r="ATL25" s="205"/>
      <c r="ATM25" s="205"/>
      <c r="ATN25" s="205"/>
      <c r="ATO25" s="205"/>
      <c r="ATP25" s="205"/>
      <c r="ATQ25" s="205"/>
      <c r="ATR25" s="205"/>
      <c r="ATS25" s="205"/>
      <c r="ATT25" s="205"/>
      <c r="ATU25" s="205"/>
      <c r="ATV25" s="205"/>
      <c r="ATW25" s="205"/>
      <c r="ATX25" s="205"/>
      <c r="ATY25" s="205"/>
      <c r="ATZ25" s="205"/>
      <c r="AUA25" s="205"/>
      <c r="AUB25" s="205"/>
      <c r="AUC25" s="205"/>
      <c r="AUD25" s="205"/>
      <c r="AUE25" s="205"/>
      <c r="AUF25" s="205"/>
      <c r="AUG25" s="205"/>
      <c r="AUH25" s="205"/>
      <c r="AUI25" s="205"/>
      <c r="AUJ25" s="205"/>
      <c r="AUK25" s="205"/>
      <c r="AUL25" s="205"/>
      <c r="AUM25" s="205"/>
      <c r="AUN25" s="205"/>
      <c r="AUO25" s="205"/>
      <c r="AUP25" s="205"/>
      <c r="AUQ25" s="205"/>
      <c r="AUR25" s="205"/>
      <c r="AUS25" s="205"/>
      <c r="AUT25" s="205"/>
      <c r="AUU25" s="205"/>
      <c r="AUV25" s="205"/>
      <c r="AUW25" s="205"/>
      <c r="AUX25" s="205"/>
      <c r="AUY25" s="205"/>
      <c r="AUZ25" s="205"/>
      <c r="AVA25" s="205"/>
      <c r="AVB25" s="205"/>
      <c r="AVC25" s="205"/>
      <c r="AVD25" s="205"/>
      <c r="AVE25" s="205"/>
      <c r="AVF25" s="205"/>
      <c r="AVG25" s="205"/>
      <c r="AVH25" s="205"/>
      <c r="AVI25" s="205"/>
      <c r="AVJ25" s="205"/>
      <c r="AVK25" s="205"/>
      <c r="AVL25" s="205"/>
      <c r="AVM25" s="205"/>
      <c r="AVN25" s="205"/>
      <c r="AVO25" s="205"/>
      <c r="AVP25" s="205"/>
      <c r="AVQ25" s="205"/>
      <c r="AVR25" s="205"/>
      <c r="AVS25" s="205"/>
      <c r="AVT25" s="205"/>
      <c r="AVU25" s="205"/>
      <c r="AVV25" s="205"/>
      <c r="AVW25" s="205"/>
      <c r="AVX25" s="205"/>
      <c r="AVY25" s="205"/>
      <c r="AVZ25" s="205"/>
      <c r="AWA25" s="205"/>
      <c r="AWB25" s="205"/>
      <c r="AWC25" s="205"/>
      <c r="AWD25" s="205"/>
      <c r="AWE25" s="205"/>
      <c r="AWF25" s="205"/>
      <c r="AWG25" s="205"/>
      <c r="AWH25" s="205"/>
      <c r="AWI25" s="205"/>
      <c r="AWJ25" s="205"/>
      <c r="AWK25" s="205"/>
      <c r="AWL25" s="205"/>
      <c r="AWM25" s="205"/>
      <c r="AWN25" s="205"/>
      <c r="AWO25" s="205"/>
      <c r="AWP25" s="205"/>
      <c r="AWQ25" s="205"/>
      <c r="AWR25" s="205"/>
      <c r="AWS25" s="205"/>
      <c r="AWT25" s="205"/>
      <c r="AWU25" s="205"/>
      <c r="AWV25" s="205"/>
      <c r="AWW25" s="205"/>
      <c r="AWX25" s="205"/>
      <c r="AWY25" s="205"/>
      <c r="AWZ25" s="205"/>
      <c r="AXA25" s="205"/>
      <c r="AXB25" s="205"/>
      <c r="AXC25" s="205"/>
      <c r="AXD25" s="205"/>
      <c r="AXE25" s="205"/>
      <c r="AXF25" s="205"/>
      <c r="AXG25" s="205"/>
      <c r="AXH25" s="205"/>
      <c r="AXI25" s="205"/>
      <c r="AXJ25" s="205"/>
      <c r="AXK25" s="205"/>
      <c r="AXL25" s="205"/>
      <c r="AXM25" s="205"/>
      <c r="AXN25" s="205"/>
      <c r="AXO25" s="205"/>
      <c r="AXP25" s="205"/>
      <c r="AXQ25" s="205"/>
      <c r="AXR25" s="205"/>
      <c r="AXS25" s="205"/>
      <c r="AXT25" s="205"/>
      <c r="AXU25" s="205"/>
      <c r="AXV25" s="205"/>
      <c r="AXW25" s="205"/>
      <c r="AXX25" s="205"/>
      <c r="AXY25" s="205"/>
      <c r="AXZ25" s="205"/>
      <c r="AYA25" s="205"/>
      <c r="AYB25" s="205"/>
      <c r="AYC25" s="205"/>
      <c r="AYD25" s="205"/>
      <c r="AYE25" s="205"/>
      <c r="AYF25" s="205"/>
      <c r="AYG25" s="205"/>
      <c r="AYH25" s="205"/>
      <c r="AYI25" s="205"/>
      <c r="AYJ25" s="205"/>
      <c r="AYK25" s="205"/>
      <c r="AYL25" s="205"/>
      <c r="AYM25" s="205"/>
      <c r="AYN25" s="205"/>
      <c r="AYO25" s="205"/>
      <c r="AYP25" s="205"/>
      <c r="AYQ25" s="205"/>
      <c r="AYR25" s="205"/>
      <c r="AYS25" s="205"/>
      <c r="AYT25" s="205"/>
      <c r="AYU25" s="205"/>
      <c r="AYV25" s="205"/>
      <c r="AYW25" s="205"/>
      <c r="AYX25" s="205"/>
      <c r="AYY25" s="205"/>
      <c r="AYZ25" s="205"/>
      <c r="AZA25" s="205"/>
      <c r="AZB25" s="205"/>
      <c r="AZC25" s="205"/>
      <c r="AZD25" s="205"/>
      <c r="AZE25" s="205"/>
      <c r="AZF25" s="205"/>
      <c r="AZG25" s="205"/>
      <c r="AZH25" s="205"/>
      <c r="AZI25" s="205"/>
      <c r="AZJ25" s="205"/>
      <c r="AZK25" s="205"/>
      <c r="AZL25" s="205"/>
      <c r="AZM25" s="205"/>
      <c r="AZN25" s="205"/>
      <c r="AZO25" s="205"/>
      <c r="AZP25" s="205"/>
      <c r="AZQ25" s="205"/>
      <c r="AZR25" s="205"/>
      <c r="AZS25" s="205"/>
      <c r="AZT25" s="205"/>
      <c r="AZU25" s="205"/>
      <c r="AZV25" s="205"/>
      <c r="AZW25" s="205"/>
      <c r="AZX25" s="205"/>
      <c r="AZY25" s="205"/>
      <c r="AZZ25" s="205"/>
      <c r="BAA25" s="205"/>
      <c r="BAB25" s="205"/>
      <c r="BAC25" s="205"/>
      <c r="BAD25" s="205"/>
      <c r="BAE25" s="205"/>
      <c r="BAF25" s="205"/>
      <c r="BAG25" s="205"/>
      <c r="BAH25" s="205"/>
      <c r="BAI25" s="205"/>
      <c r="BAJ25" s="205"/>
      <c r="BAK25" s="205"/>
      <c r="BAL25" s="205"/>
      <c r="BAM25" s="205"/>
      <c r="BAN25" s="205"/>
      <c r="BAO25" s="205"/>
      <c r="BAP25" s="205"/>
      <c r="BAQ25" s="205"/>
      <c r="BAR25" s="205"/>
      <c r="BAS25" s="205"/>
      <c r="BAT25" s="205"/>
      <c r="BAU25" s="205"/>
      <c r="BAV25" s="205"/>
      <c r="BAW25" s="205"/>
      <c r="BAX25" s="205"/>
      <c r="BAY25" s="205"/>
      <c r="BAZ25" s="205"/>
      <c r="BBA25" s="205"/>
      <c r="BBB25" s="205"/>
      <c r="BBC25" s="205"/>
      <c r="BBD25" s="205"/>
      <c r="BBE25" s="205"/>
      <c r="BBF25" s="205"/>
      <c r="BBG25" s="205"/>
      <c r="BBH25" s="205"/>
      <c r="BBI25" s="205"/>
      <c r="BBJ25" s="205"/>
      <c r="BBK25" s="205"/>
      <c r="BBL25" s="205"/>
      <c r="BBM25" s="205"/>
      <c r="BBN25" s="205"/>
      <c r="BBO25" s="205"/>
      <c r="BBP25" s="205"/>
      <c r="BBQ25" s="205"/>
      <c r="BBR25" s="205"/>
      <c r="BBS25" s="205"/>
      <c r="BBT25" s="205"/>
      <c r="BBU25" s="205"/>
      <c r="BBV25" s="205"/>
      <c r="BBW25" s="205"/>
      <c r="BBX25" s="205"/>
      <c r="BBY25" s="205"/>
      <c r="BBZ25" s="205"/>
      <c r="BCA25" s="205"/>
      <c r="BCB25" s="205"/>
      <c r="BCC25" s="205"/>
      <c r="BCD25" s="205"/>
      <c r="BCE25" s="205"/>
      <c r="BCF25" s="205"/>
      <c r="BCG25" s="205"/>
      <c r="BCH25" s="205"/>
      <c r="BCI25" s="205"/>
      <c r="BCJ25" s="205"/>
      <c r="BCK25" s="205"/>
      <c r="BCL25" s="205"/>
      <c r="BCM25" s="205"/>
      <c r="BCN25" s="205"/>
      <c r="BCO25" s="205"/>
      <c r="BCP25" s="205"/>
      <c r="BCQ25" s="205"/>
      <c r="BCR25" s="205"/>
      <c r="BCS25" s="205"/>
      <c r="BCT25" s="205"/>
      <c r="BCU25" s="205"/>
      <c r="BCV25" s="205"/>
      <c r="BCW25" s="205"/>
      <c r="BCX25" s="205"/>
      <c r="BCY25" s="205"/>
      <c r="BCZ25" s="205"/>
      <c r="BDA25" s="205"/>
      <c r="BDB25" s="205"/>
      <c r="BDC25" s="205"/>
      <c r="BDD25" s="205"/>
      <c r="BDE25" s="205"/>
      <c r="BDF25" s="205"/>
      <c r="BDG25" s="205"/>
      <c r="BDH25" s="205"/>
      <c r="BDI25" s="205"/>
      <c r="BDJ25" s="205"/>
      <c r="BDK25" s="205"/>
      <c r="BDL25" s="205"/>
      <c r="BDM25" s="205"/>
      <c r="BDN25" s="205"/>
      <c r="BDO25" s="205"/>
      <c r="BDP25" s="205"/>
      <c r="BDQ25" s="205"/>
      <c r="BDR25" s="205"/>
      <c r="BDS25" s="205"/>
      <c r="BDT25" s="205"/>
      <c r="BDU25" s="205"/>
    </row>
    <row r="26" spans="1:1477" s="73" customFormat="1">
      <c r="B26" s="71" t="s">
        <v>0</v>
      </c>
      <c r="C26" s="71" t="s">
        <v>201</v>
      </c>
      <c r="D26" s="71" t="s">
        <v>202</v>
      </c>
      <c r="E26" s="72">
        <v>41808</v>
      </c>
      <c r="F26" s="71" t="s">
        <v>475</v>
      </c>
      <c r="G26" s="71" t="s">
        <v>479</v>
      </c>
      <c r="H26" s="208">
        <v>1</v>
      </c>
      <c r="I26" s="73">
        <v>1</v>
      </c>
      <c r="J26" s="73">
        <v>120</v>
      </c>
      <c r="K26" s="73">
        <v>164</v>
      </c>
      <c r="L26" s="73">
        <v>164</v>
      </c>
      <c r="M26" s="206">
        <f t="shared" si="15"/>
        <v>1.2166666666666666</v>
      </c>
      <c r="N26" s="73">
        <f t="shared" si="16"/>
        <v>0</v>
      </c>
      <c r="O26" s="73">
        <v>0</v>
      </c>
      <c r="P26" s="73">
        <v>0</v>
      </c>
      <c r="Q26" s="73">
        <v>0</v>
      </c>
      <c r="R26" s="73">
        <v>21</v>
      </c>
      <c r="S26" s="73">
        <v>23</v>
      </c>
      <c r="T26" s="212">
        <v>1754776</v>
      </c>
      <c r="U26" s="212">
        <v>50000</v>
      </c>
      <c r="V26" s="212">
        <v>1704776</v>
      </c>
      <c r="W26" s="212">
        <v>1824298</v>
      </c>
      <c r="X26" s="212">
        <v>1779783</v>
      </c>
      <c r="Y26" s="212">
        <v>0</v>
      </c>
      <c r="Z26" s="212">
        <v>0</v>
      </c>
      <c r="AA26" s="212">
        <v>0</v>
      </c>
      <c r="AB26" s="212">
        <v>1779783</v>
      </c>
      <c r="AC26" s="212">
        <v>1779783</v>
      </c>
      <c r="AD26" s="206">
        <f t="shared" si="17"/>
        <v>1.0439981557694384</v>
      </c>
      <c r="AE26" s="73">
        <f t="shared" si="18"/>
        <v>1</v>
      </c>
      <c r="AF26" s="212">
        <v>0</v>
      </c>
      <c r="AG26" s="212">
        <v>69521</v>
      </c>
      <c r="AH26" s="73">
        <v>15</v>
      </c>
      <c r="AI26" s="73">
        <v>3</v>
      </c>
      <c r="AJ26" s="73">
        <v>0</v>
      </c>
      <c r="AK26" s="73">
        <v>0</v>
      </c>
      <c r="AL26" s="85">
        <v>160</v>
      </c>
      <c r="AM26" s="85">
        <v>0</v>
      </c>
      <c r="AN26" s="73">
        <v>0</v>
      </c>
      <c r="AO26" s="73">
        <v>23</v>
      </c>
      <c r="AP26" s="85">
        <v>73186</v>
      </c>
      <c r="AQ26" s="85">
        <v>0</v>
      </c>
      <c r="AR26" s="73">
        <v>0</v>
      </c>
      <c r="AS26" s="73">
        <v>0</v>
      </c>
      <c r="AT26" s="85">
        <v>0</v>
      </c>
      <c r="AU26" s="85">
        <v>0</v>
      </c>
      <c r="AV26" s="73">
        <v>0</v>
      </c>
      <c r="AW26" s="73">
        <v>0</v>
      </c>
      <c r="AX26" s="85">
        <v>0</v>
      </c>
      <c r="AY26" s="85">
        <v>0</v>
      </c>
      <c r="AZ26" s="73">
        <v>0</v>
      </c>
      <c r="BA26" s="73">
        <v>0</v>
      </c>
      <c r="BB26" s="85">
        <v>0</v>
      </c>
      <c r="BC26" s="85">
        <v>0</v>
      </c>
      <c r="BD26" s="73">
        <v>0</v>
      </c>
      <c r="BE26" s="73">
        <v>0</v>
      </c>
      <c r="BF26" s="85">
        <v>0</v>
      </c>
      <c r="BG26" s="85">
        <v>0</v>
      </c>
      <c r="BH26" s="73">
        <v>0</v>
      </c>
      <c r="BI26" s="73">
        <v>0</v>
      </c>
      <c r="BJ26" s="85">
        <v>0</v>
      </c>
      <c r="BK26" s="85">
        <v>0</v>
      </c>
      <c r="BL26" s="73">
        <v>0</v>
      </c>
      <c r="BM26" s="73">
        <v>0</v>
      </c>
      <c r="BN26" s="85">
        <v>0</v>
      </c>
      <c r="BO26" s="85">
        <v>0</v>
      </c>
      <c r="BP26" s="73">
        <v>0</v>
      </c>
      <c r="BQ26" s="73">
        <v>0</v>
      </c>
      <c r="BR26" s="85">
        <v>0</v>
      </c>
      <c r="BS26" s="85">
        <v>0</v>
      </c>
      <c r="BT26" s="73">
        <v>0</v>
      </c>
      <c r="BU26" s="73">
        <v>0</v>
      </c>
      <c r="BV26" s="85">
        <v>0</v>
      </c>
      <c r="BW26" s="85">
        <v>0</v>
      </c>
      <c r="BX26" s="73">
        <v>0</v>
      </c>
      <c r="BY26" s="73">
        <v>0</v>
      </c>
      <c r="BZ26" s="85">
        <v>0</v>
      </c>
      <c r="CA26" s="85">
        <v>0</v>
      </c>
      <c r="CB26" s="73">
        <v>0</v>
      </c>
      <c r="CC26" s="73">
        <v>0</v>
      </c>
      <c r="CD26" s="85">
        <v>0</v>
      </c>
      <c r="CE26" s="85">
        <v>0</v>
      </c>
      <c r="CF26" s="73">
        <v>0</v>
      </c>
      <c r="CG26" s="73">
        <v>0</v>
      </c>
      <c r="CH26" s="85">
        <v>0</v>
      </c>
      <c r="CI26" s="85">
        <v>0</v>
      </c>
      <c r="CJ26" s="73">
        <v>0</v>
      </c>
      <c r="CK26" s="73">
        <v>23</v>
      </c>
      <c r="CL26" s="85">
        <v>73346</v>
      </c>
      <c r="CM26" s="85">
        <v>0</v>
      </c>
      <c r="CN26" s="71" t="s">
        <v>371</v>
      </c>
      <c r="CO26" s="71" t="s">
        <v>372</v>
      </c>
      <c r="CP26" s="71" t="s">
        <v>321</v>
      </c>
      <c r="CQ26" s="71" t="s">
        <v>321</v>
      </c>
      <c r="CR26" s="71" t="s">
        <v>321</v>
      </c>
      <c r="CS26" s="71" t="s">
        <v>321</v>
      </c>
      <c r="CT26" s="72">
        <v>42222</v>
      </c>
      <c r="CU26" s="71" t="s">
        <v>473</v>
      </c>
      <c r="CV26" s="71" t="s">
        <v>474</v>
      </c>
      <c r="CW26" s="72" t="s">
        <v>168</v>
      </c>
      <c r="CX26" s="72">
        <v>42172</v>
      </c>
      <c r="CY26" s="71" t="s">
        <v>475</v>
      </c>
      <c r="CZ26" s="71" t="s">
        <v>478</v>
      </c>
      <c r="DA26" s="71" t="s">
        <v>483</v>
      </c>
      <c r="DB26" s="86">
        <v>1169715.46</v>
      </c>
      <c r="DC26" s="71" t="s">
        <v>326</v>
      </c>
      <c r="DD26" s="71" t="s">
        <v>327</v>
      </c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  <c r="IY26" s="205"/>
      <c r="IZ26" s="205"/>
      <c r="JA26" s="205"/>
      <c r="JB26" s="205"/>
      <c r="JC26" s="205"/>
      <c r="JD26" s="205"/>
      <c r="JE26" s="205"/>
      <c r="JF26" s="205"/>
      <c r="JG26" s="205"/>
      <c r="JH26" s="205"/>
      <c r="JI26" s="205"/>
      <c r="JJ26" s="205"/>
      <c r="JK26" s="205"/>
      <c r="JL26" s="205"/>
      <c r="JM26" s="205"/>
      <c r="JN26" s="205"/>
      <c r="JO26" s="205"/>
      <c r="JP26" s="205"/>
      <c r="JQ26" s="205"/>
      <c r="JR26" s="205"/>
      <c r="JS26" s="205"/>
      <c r="JT26" s="205"/>
      <c r="JU26" s="205"/>
      <c r="JV26" s="205"/>
      <c r="JW26" s="205"/>
      <c r="JX26" s="205"/>
      <c r="JY26" s="205"/>
      <c r="JZ26" s="205"/>
      <c r="KA26" s="205"/>
      <c r="KB26" s="205"/>
      <c r="KC26" s="205"/>
      <c r="KD26" s="205"/>
      <c r="KE26" s="205"/>
      <c r="KF26" s="205"/>
      <c r="KG26" s="205"/>
      <c r="KH26" s="205"/>
      <c r="KI26" s="205"/>
      <c r="KJ26" s="205"/>
      <c r="KK26" s="205"/>
      <c r="KL26" s="205"/>
      <c r="KM26" s="205"/>
      <c r="KN26" s="205"/>
      <c r="KO26" s="205"/>
      <c r="KP26" s="205"/>
      <c r="KQ26" s="205"/>
      <c r="KR26" s="205"/>
      <c r="KS26" s="205"/>
      <c r="KT26" s="205"/>
      <c r="KU26" s="205"/>
      <c r="KV26" s="205"/>
      <c r="KW26" s="205"/>
      <c r="KX26" s="205"/>
      <c r="KY26" s="205"/>
      <c r="KZ26" s="205"/>
      <c r="LA26" s="205"/>
      <c r="LB26" s="205"/>
      <c r="LC26" s="205"/>
      <c r="LD26" s="205"/>
      <c r="LE26" s="205"/>
      <c r="LF26" s="205"/>
      <c r="LG26" s="205"/>
      <c r="LH26" s="205"/>
      <c r="LI26" s="205"/>
      <c r="LJ26" s="205"/>
      <c r="LK26" s="205"/>
      <c r="LL26" s="205"/>
      <c r="LM26" s="205"/>
      <c r="LN26" s="205"/>
      <c r="LO26" s="205"/>
      <c r="LP26" s="205"/>
      <c r="LQ26" s="205"/>
      <c r="LR26" s="205"/>
      <c r="LS26" s="205"/>
      <c r="LT26" s="205"/>
      <c r="LU26" s="205"/>
      <c r="LV26" s="205"/>
      <c r="LW26" s="205"/>
      <c r="LX26" s="205"/>
      <c r="LY26" s="205"/>
      <c r="LZ26" s="205"/>
      <c r="MA26" s="205"/>
      <c r="MB26" s="205"/>
      <c r="MC26" s="205"/>
      <c r="MD26" s="205"/>
      <c r="ME26" s="205"/>
      <c r="MF26" s="205"/>
      <c r="MG26" s="205"/>
      <c r="MH26" s="205"/>
      <c r="MI26" s="205"/>
      <c r="MJ26" s="205"/>
      <c r="MK26" s="205"/>
      <c r="ML26" s="205"/>
      <c r="MM26" s="205"/>
      <c r="MN26" s="205"/>
      <c r="MO26" s="205"/>
      <c r="MP26" s="205"/>
      <c r="MQ26" s="205"/>
      <c r="MR26" s="205"/>
      <c r="MS26" s="205"/>
      <c r="MT26" s="205"/>
      <c r="MU26" s="205"/>
      <c r="MV26" s="205"/>
      <c r="MW26" s="205"/>
      <c r="MX26" s="205"/>
      <c r="MY26" s="205"/>
      <c r="MZ26" s="205"/>
      <c r="NA26" s="205"/>
      <c r="NB26" s="205"/>
      <c r="NC26" s="205"/>
      <c r="ND26" s="205"/>
      <c r="NE26" s="205"/>
      <c r="NF26" s="205"/>
      <c r="NG26" s="205"/>
      <c r="NH26" s="205"/>
      <c r="NI26" s="205"/>
      <c r="NJ26" s="205"/>
      <c r="NK26" s="205"/>
      <c r="NL26" s="205"/>
      <c r="NM26" s="205"/>
      <c r="NN26" s="205"/>
      <c r="NO26" s="205"/>
      <c r="NP26" s="205"/>
      <c r="NQ26" s="205"/>
      <c r="NR26" s="205"/>
      <c r="NS26" s="205"/>
      <c r="NT26" s="205"/>
      <c r="NU26" s="205"/>
      <c r="NV26" s="205"/>
      <c r="NW26" s="205"/>
      <c r="NX26" s="205"/>
      <c r="NY26" s="205"/>
      <c r="NZ26" s="205"/>
      <c r="OA26" s="205"/>
      <c r="OB26" s="205"/>
      <c r="OC26" s="205"/>
      <c r="OD26" s="205"/>
      <c r="OE26" s="205"/>
      <c r="OF26" s="205"/>
      <c r="OG26" s="205"/>
      <c r="OH26" s="205"/>
      <c r="OI26" s="205"/>
      <c r="OJ26" s="205"/>
      <c r="OK26" s="205"/>
      <c r="OL26" s="205"/>
      <c r="OM26" s="205"/>
      <c r="ON26" s="205"/>
      <c r="OO26" s="205"/>
      <c r="OP26" s="205"/>
      <c r="OQ26" s="205"/>
      <c r="OR26" s="205"/>
      <c r="OS26" s="205"/>
      <c r="OT26" s="205"/>
      <c r="OU26" s="205"/>
      <c r="OV26" s="205"/>
      <c r="OW26" s="205"/>
      <c r="OX26" s="205"/>
      <c r="OY26" s="205"/>
      <c r="OZ26" s="205"/>
      <c r="PA26" s="205"/>
      <c r="PB26" s="205"/>
      <c r="PC26" s="205"/>
      <c r="PD26" s="205"/>
      <c r="PE26" s="205"/>
      <c r="PF26" s="205"/>
      <c r="PG26" s="205"/>
      <c r="PH26" s="205"/>
      <c r="PI26" s="205"/>
      <c r="PJ26" s="205"/>
      <c r="PK26" s="205"/>
      <c r="PL26" s="205"/>
      <c r="PM26" s="205"/>
      <c r="PN26" s="205"/>
      <c r="PO26" s="205"/>
      <c r="PP26" s="205"/>
      <c r="PQ26" s="205"/>
      <c r="PR26" s="205"/>
      <c r="PS26" s="205"/>
      <c r="PT26" s="205"/>
      <c r="PU26" s="205"/>
      <c r="PV26" s="205"/>
      <c r="PW26" s="205"/>
      <c r="PX26" s="205"/>
      <c r="PY26" s="205"/>
      <c r="PZ26" s="205"/>
      <c r="QA26" s="205"/>
      <c r="QB26" s="205"/>
      <c r="QC26" s="205"/>
      <c r="QD26" s="205"/>
      <c r="QE26" s="205"/>
      <c r="QF26" s="205"/>
      <c r="QG26" s="205"/>
      <c r="QH26" s="205"/>
      <c r="QI26" s="205"/>
      <c r="QJ26" s="205"/>
      <c r="QK26" s="205"/>
      <c r="QL26" s="205"/>
      <c r="QM26" s="205"/>
      <c r="QN26" s="205"/>
      <c r="QO26" s="205"/>
      <c r="QP26" s="205"/>
      <c r="QQ26" s="205"/>
      <c r="QR26" s="205"/>
      <c r="QS26" s="205"/>
      <c r="QT26" s="205"/>
      <c r="QU26" s="205"/>
      <c r="QV26" s="205"/>
      <c r="QW26" s="205"/>
      <c r="QX26" s="205"/>
      <c r="QY26" s="205"/>
      <c r="QZ26" s="205"/>
      <c r="RA26" s="205"/>
      <c r="RB26" s="205"/>
      <c r="RC26" s="205"/>
      <c r="RD26" s="205"/>
      <c r="RE26" s="205"/>
      <c r="RF26" s="205"/>
      <c r="RG26" s="205"/>
      <c r="RH26" s="205"/>
      <c r="RI26" s="205"/>
      <c r="RJ26" s="205"/>
      <c r="RK26" s="205"/>
      <c r="RL26" s="205"/>
      <c r="RM26" s="205"/>
      <c r="RN26" s="205"/>
      <c r="RO26" s="205"/>
      <c r="RP26" s="205"/>
      <c r="RQ26" s="205"/>
      <c r="RR26" s="205"/>
      <c r="RS26" s="205"/>
      <c r="RT26" s="205"/>
      <c r="RU26" s="205"/>
      <c r="RV26" s="205"/>
      <c r="RW26" s="205"/>
      <c r="RX26" s="205"/>
      <c r="RY26" s="205"/>
      <c r="RZ26" s="205"/>
      <c r="SA26" s="205"/>
      <c r="SB26" s="205"/>
      <c r="SC26" s="205"/>
      <c r="SD26" s="205"/>
      <c r="SE26" s="205"/>
      <c r="SF26" s="205"/>
      <c r="SG26" s="205"/>
      <c r="SH26" s="205"/>
      <c r="SI26" s="205"/>
      <c r="SJ26" s="205"/>
      <c r="SK26" s="205"/>
      <c r="SL26" s="205"/>
      <c r="SM26" s="205"/>
      <c r="SN26" s="205"/>
      <c r="SO26" s="205"/>
      <c r="SP26" s="205"/>
      <c r="SQ26" s="205"/>
      <c r="SR26" s="205"/>
      <c r="SS26" s="205"/>
      <c r="ST26" s="205"/>
      <c r="SU26" s="205"/>
      <c r="SV26" s="205"/>
      <c r="SW26" s="205"/>
      <c r="SX26" s="205"/>
      <c r="SY26" s="205"/>
      <c r="SZ26" s="205"/>
      <c r="TA26" s="205"/>
      <c r="TB26" s="205"/>
      <c r="TC26" s="205"/>
      <c r="TD26" s="205"/>
      <c r="TE26" s="205"/>
      <c r="TF26" s="205"/>
      <c r="TG26" s="205"/>
      <c r="TH26" s="205"/>
      <c r="TI26" s="205"/>
      <c r="TJ26" s="205"/>
      <c r="TK26" s="205"/>
      <c r="TL26" s="205"/>
      <c r="TM26" s="205"/>
      <c r="TN26" s="205"/>
      <c r="TO26" s="205"/>
      <c r="TP26" s="205"/>
      <c r="TQ26" s="205"/>
      <c r="TR26" s="205"/>
      <c r="TS26" s="205"/>
      <c r="TT26" s="205"/>
      <c r="TU26" s="205"/>
      <c r="TV26" s="205"/>
      <c r="TW26" s="205"/>
      <c r="TX26" s="205"/>
      <c r="TY26" s="205"/>
      <c r="TZ26" s="205"/>
      <c r="UA26" s="205"/>
      <c r="UB26" s="205"/>
      <c r="UC26" s="205"/>
      <c r="UD26" s="205"/>
      <c r="UE26" s="205"/>
      <c r="UF26" s="205"/>
      <c r="UG26" s="205"/>
      <c r="UH26" s="205"/>
      <c r="UI26" s="205"/>
      <c r="UJ26" s="205"/>
      <c r="UK26" s="205"/>
      <c r="UL26" s="205"/>
      <c r="UM26" s="205"/>
      <c r="UN26" s="205"/>
      <c r="UO26" s="205"/>
      <c r="UP26" s="205"/>
      <c r="UQ26" s="205"/>
      <c r="UR26" s="205"/>
      <c r="US26" s="205"/>
      <c r="UT26" s="205"/>
      <c r="UU26" s="205"/>
      <c r="UV26" s="205"/>
      <c r="UW26" s="205"/>
      <c r="UX26" s="205"/>
      <c r="UY26" s="205"/>
      <c r="UZ26" s="205"/>
      <c r="VA26" s="205"/>
      <c r="VB26" s="205"/>
      <c r="VC26" s="205"/>
      <c r="VD26" s="205"/>
      <c r="VE26" s="205"/>
      <c r="VF26" s="205"/>
      <c r="VG26" s="205"/>
      <c r="VH26" s="205"/>
      <c r="VI26" s="205"/>
      <c r="VJ26" s="205"/>
      <c r="VK26" s="205"/>
      <c r="VL26" s="205"/>
      <c r="VM26" s="205"/>
      <c r="VN26" s="205"/>
      <c r="VO26" s="205"/>
      <c r="VP26" s="205"/>
      <c r="VQ26" s="205"/>
      <c r="VR26" s="205"/>
      <c r="VS26" s="205"/>
      <c r="VT26" s="205"/>
      <c r="VU26" s="205"/>
      <c r="VV26" s="205"/>
      <c r="VW26" s="205"/>
      <c r="VX26" s="205"/>
      <c r="VY26" s="205"/>
      <c r="VZ26" s="205"/>
      <c r="WA26" s="205"/>
      <c r="WB26" s="205"/>
      <c r="WC26" s="205"/>
      <c r="WD26" s="205"/>
      <c r="WE26" s="205"/>
      <c r="WF26" s="205"/>
      <c r="WG26" s="205"/>
      <c r="WH26" s="205"/>
      <c r="WI26" s="205"/>
      <c r="WJ26" s="205"/>
      <c r="WK26" s="205"/>
      <c r="WL26" s="205"/>
      <c r="WM26" s="205"/>
      <c r="WN26" s="205"/>
      <c r="WO26" s="205"/>
      <c r="WP26" s="205"/>
      <c r="WQ26" s="205"/>
      <c r="WR26" s="205"/>
      <c r="WS26" s="205"/>
      <c r="WT26" s="205"/>
      <c r="WU26" s="205"/>
      <c r="WV26" s="205"/>
      <c r="WW26" s="205"/>
      <c r="WX26" s="205"/>
      <c r="WY26" s="205"/>
      <c r="WZ26" s="205"/>
      <c r="XA26" s="205"/>
      <c r="XB26" s="205"/>
      <c r="XC26" s="205"/>
      <c r="XD26" s="205"/>
      <c r="XE26" s="205"/>
      <c r="XF26" s="205"/>
      <c r="XG26" s="205"/>
      <c r="XH26" s="205"/>
      <c r="XI26" s="205"/>
      <c r="XJ26" s="205"/>
      <c r="XK26" s="205"/>
      <c r="XL26" s="205"/>
      <c r="XM26" s="205"/>
      <c r="XN26" s="205"/>
      <c r="XO26" s="205"/>
      <c r="XP26" s="205"/>
      <c r="XQ26" s="205"/>
      <c r="XR26" s="205"/>
      <c r="XS26" s="205"/>
      <c r="XT26" s="205"/>
      <c r="XU26" s="205"/>
      <c r="XV26" s="205"/>
      <c r="XW26" s="205"/>
      <c r="XX26" s="205"/>
      <c r="XY26" s="205"/>
      <c r="XZ26" s="205"/>
      <c r="YA26" s="205"/>
      <c r="YB26" s="205"/>
      <c r="YC26" s="205"/>
      <c r="YD26" s="205"/>
      <c r="YE26" s="205"/>
      <c r="YF26" s="205"/>
      <c r="YG26" s="205"/>
      <c r="YH26" s="205"/>
      <c r="YI26" s="205"/>
      <c r="YJ26" s="205"/>
      <c r="YK26" s="205"/>
      <c r="YL26" s="205"/>
      <c r="YM26" s="205"/>
      <c r="YN26" s="205"/>
      <c r="YO26" s="205"/>
      <c r="YP26" s="205"/>
      <c r="YQ26" s="205"/>
      <c r="YR26" s="205"/>
      <c r="YS26" s="205"/>
      <c r="YT26" s="205"/>
      <c r="YU26" s="205"/>
      <c r="YV26" s="205"/>
      <c r="YW26" s="205"/>
      <c r="YX26" s="205"/>
      <c r="YY26" s="205"/>
      <c r="YZ26" s="205"/>
      <c r="ZA26" s="205"/>
      <c r="ZB26" s="205"/>
      <c r="ZC26" s="205"/>
      <c r="ZD26" s="205"/>
      <c r="ZE26" s="205"/>
      <c r="ZF26" s="205"/>
      <c r="ZG26" s="205"/>
      <c r="ZH26" s="205"/>
      <c r="ZI26" s="205"/>
      <c r="ZJ26" s="205"/>
      <c r="ZK26" s="205"/>
      <c r="ZL26" s="205"/>
      <c r="ZM26" s="205"/>
      <c r="ZN26" s="205"/>
      <c r="ZO26" s="205"/>
      <c r="ZP26" s="205"/>
      <c r="ZQ26" s="205"/>
      <c r="ZR26" s="205"/>
      <c r="ZS26" s="205"/>
      <c r="ZT26" s="205"/>
      <c r="ZU26" s="205"/>
      <c r="ZV26" s="205"/>
      <c r="ZW26" s="205"/>
      <c r="ZX26" s="205"/>
      <c r="ZY26" s="205"/>
      <c r="ZZ26" s="205"/>
      <c r="AAA26" s="205"/>
      <c r="AAB26" s="205"/>
      <c r="AAC26" s="205"/>
      <c r="AAD26" s="205"/>
      <c r="AAE26" s="205"/>
      <c r="AAF26" s="205"/>
      <c r="AAG26" s="205"/>
      <c r="AAH26" s="205"/>
      <c r="AAI26" s="205"/>
      <c r="AAJ26" s="205"/>
      <c r="AAK26" s="205"/>
      <c r="AAL26" s="205"/>
      <c r="AAM26" s="205"/>
      <c r="AAN26" s="205"/>
      <c r="AAO26" s="205"/>
      <c r="AAP26" s="205"/>
      <c r="AAQ26" s="205"/>
      <c r="AAR26" s="205"/>
      <c r="AAS26" s="205"/>
      <c r="AAT26" s="205"/>
      <c r="AAU26" s="205"/>
      <c r="AAV26" s="205"/>
      <c r="AAW26" s="205"/>
      <c r="AAX26" s="205"/>
      <c r="AAY26" s="205"/>
      <c r="AAZ26" s="205"/>
      <c r="ABA26" s="205"/>
      <c r="ABB26" s="205"/>
      <c r="ABC26" s="205"/>
      <c r="ABD26" s="205"/>
      <c r="ABE26" s="205"/>
      <c r="ABF26" s="205"/>
      <c r="ABG26" s="205"/>
      <c r="ABH26" s="205"/>
      <c r="ABI26" s="205"/>
      <c r="ABJ26" s="205"/>
      <c r="ABK26" s="205"/>
      <c r="ABL26" s="205"/>
      <c r="ABM26" s="205"/>
      <c r="ABN26" s="205"/>
      <c r="ABO26" s="205"/>
      <c r="ABP26" s="205"/>
      <c r="ABQ26" s="205"/>
      <c r="ABR26" s="205"/>
      <c r="ABS26" s="205"/>
      <c r="ABT26" s="205"/>
      <c r="ABU26" s="205"/>
      <c r="ABV26" s="205"/>
      <c r="ABW26" s="205"/>
      <c r="ABX26" s="205"/>
      <c r="ABY26" s="205"/>
      <c r="ABZ26" s="205"/>
      <c r="ACA26" s="205"/>
      <c r="ACB26" s="205"/>
      <c r="ACC26" s="205"/>
      <c r="ACD26" s="205"/>
      <c r="ACE26" s="205"/>
      <c r="ACF26" s="205"/>
      <c r="ACG26" s="205"/>
      <c r="ACH26" s="205"/>
      <c r="ACI26" s="205"/>
      <c r="ACJ26" s="205"/>
      <c r="ACK26" s="205"/>
      <c r="ACL26" s="205"/>
      <c r="ACM26" s="205"/>
      <c r="ACN26" s="205"/>
      <c r="ACO26" s="205"/>
      <c r="ACP26" s="205"/>
      <c r="ACQ26" s="205"/>
      <c r="ACR26" s="205"/>
      <c r="ACS26" s="205"/>
      <c r="ACT26" s="205"/>
      <c r="ACU26" s="205"/>
      <c r="ACV26" s="205"/>
      <c r="ACW26" s="205"/>
      <c r="ACX26" s="205"/>
      <c r="ACY26" s="205"/>
      <c r="ACZ26" s="205"/>
      <c r="ADA26" s="205"/>
      <c r="ADB26" s="205"/>
      <c r="ADC26" s="205"/>
      <c r="ADD26" s="205"/>
      <c r="ADE26" s="205"/>
      <c r="ADF26" s="205"/>
      <c r="ADG26" s="205"/>
      <c r="ADH26" s="205"/>
      <c r="ADI26" s="205"/>
      <c r="ADJ26" s="205"/>
      <c r="ADK26" s="205"/>
      <c r="ADL26" s="205"/>
      <c r="ADM26" s="205"/>
      <c r="ADN26" s="205"/>
      <c r="ADO26" s="205"/>
      <c r="ADP26" s="205"/>
      <c r="ADQ26" s="205"/>
      <c r="ADR26" s="205"/>
      <c r="ADS26" s="205"/>
      <c r="ADT26" s="205"/>
      <c r="ADU26" s="205"/>
      <c r="ADV26" s="205"/>
      <c r="ADW26" s="205"/>
      <c r="ADX26" s="205"/>
      <c r="ADY26" s="205"/>
      <c r="ADZ26" s="205"/>
      <c r="AEA26" s="205"/>
      <c r="AEB26" s="205"/>
      <c r="AEC26" s="205"/>
      <c r="AED26" s="205"/>
      <c r="AEE26" s="205"/>
      <c r="AEF26" s="205"/>
      <c r="AEG26" s="205"/>
      <c r="AEH26" s="205"/>
      <c r="AEI26" s="205"/>
      <c r="AEJ26" s="205"/>
      <c r="AEK26" s="205"/>
      <c r="AEL26" s="205"/>
      <c r="AEM26" s="205"/>
      <c r="AEN26" s="205"/>
      <c r="AEO26" s="205"/>
      <c r="AEP26" s="205"/>
      <c r="AEQ26" s="205"/>
      <c r="AER26" s="205"/>
      <c r="AES26" s="205"/>
      <c r="AET26" s="205"/>
      <c r="AEU26" s="205"/>
      <c r="AEV26" s="205"/>
      <c r="AEW26" s="205"/>
      <c r="AEX26" s="205"/>
      <c r="AEY26" s="205"/>
      <c r="AEZ26" s="205"/>
      <c r="AFA26" s="205"/>
      <c r="AFB26" s="205"/>
      <c r="AFC26" s="205"/>
      <c r="AFD26" s="205"/>
      <c r="AFE26" s="205"/>
      <c r="AFF26" s="205"/>
      <c r="AFG26" s="205"/>
      <c r="AFH26" s="205"/>
      <c r="AFI26" s="205"/>
      <c r="AFJ26" s="205"/>
      <c r="AFK26" s="205"/>
      <c r="AFL26" s="205"/>
      <c r="AFM26" s="205"/>
      <c r="AFN26" s="205"/>
      <c r="AFO26" s="205"/>
      <c r="AFP26" s="205"/>
      <c r="AFQ26" s="205"/>
      <c r="AFR26" s="205"/>
      <c r="AFS26" s="205"/>
      <c r="AFT26" s="205"/>
      <c r="AFU26" s="205"/>
      <c r="AFV26" s="205"/>
      <c r="AFW26" s="205"/>
      <c r="AFX26" s="205"/>
      <c r="AFY26" s="205"/>
      <c r="AFZ26" s="205"/>
      <c r="AGA26" s="205"/>
      <c r="AGB26" s="205"/>
      <c r="AGC26" s="205"/>
      <c r="AGD26" s="205"/>
      <c r="AGE26" s="205"/>
      <c r="AGF26" s="205"/>
      <c r="AGG26" s="205"/>
      <c r="AGH26" s="205"/>
      <c r="AGI26" s="205"/>
      <c r="AGJ26" s="205"/>
      <c r="AGK26" s="205"/>
      <c r="AGL26" s="205"/>
      <c r="AGM26" s="205"/>
      <c r="AGN26" s="205"/>
      <c r="AGO26" s="205"/>
      <c r="AGP26" s="205"/>
      <c r="AGQ26" s="205"/>
      <c r="AGR26" s="205"/>
      <c r="AGS26" s="205"/>
      <c r="AGT26" s="205"/>
      <c r="AGU26" s="205"/>
      <c r="AGV26" s="205"/>
      <c r="AGW26" s="205"/>
      <c r="AGX26" s="205"/>
      <c r="AGY26" s="205"/>
      <c r="AGZ26" s="205"/>
      <c r="AHA26" s="205"/>
      <c r="AHB26" s="205"/>
      <c r="AHC26" s="205"/>
      <c r="AHD26" s="205"/>
      <c r="AHE26" s="205"/>
      <c r="AHF26" s="205"/>
      <c r="AHG26" s="205"/>
      <c r="AHH26" s="205"/>
      <c r="AHI26" s="205"/>
      <c r="AHJ26" s="205"/>
      <c r="AHK26" s="205"/>
      <c r="AHL26" s="205"/>
      <c r="AHM26" s="205"/>
      <c r="AHN26" s="205"/>
      <c r="AHO26" s="205"/>
      <c r="AHP26" s="205"/>
      <c r="AHQ26" s="205"/>
      <c r="AHR26" s="205"/>
      <c r="AHS26" s="205"/>
      <c r="AHT26" s="205"/>
      <c r="AHU26" s="205"/>
      <c r="AHV26" s="205"/>
      <c r="AHW26" s="205"/>
      <c r="AHX26" s="205"/>
      <c r="AHY26" s="205"/>
      <c r="AHZ26" s="205"/>
      <c r="AIA26" s="205"/>
      <c r="AIB26" s="205"/>
      <c r="AIC26" s="205"/>
      <c r="AID26" s="205"/>
      <c r="AIE26" s="205"/>
      <c r="AIF26" s="205"/>
      <c r="AIG26" s="205"/>
      <c r="AIH26" s="205"/>
      <c r="AII26" s="205"/>
      <c r="AIJ26" s="205"/>
      <c r="AIK26" s="205"/>
      <c r="AIL26" s="205"/>
      <c r="AIM26" s="205"/>
      <c r="AIN26" s="205"/>
      <c r="AIO26" s="205"/>
      <c r="AIP26" s="205"/>
      <c r="AIQ26" s="205"/>
      <c r="AIR26" s="205"/>
      <c r="AIS26" s="205"/>
      <c r="AIT26" s="205"/>
      <c r="AIU26" s="205"/>
      <c r="AIV26" s="205"/>
      <c r="AIW26" s="205"/>
      <c r="AIX26" s="205"/>
      <c r="AIY26" s="205"/>
      <c r="AIZ26" s="205"/>
      <c r="AJA26" s="205"/>
      <c r="AJB26" s="205"/>
      <c r="AJC26" s="205"/>
      <c r="AJD26" s="205"/>
      <c r="AJE26" s="205"/>
      <c r="AJF26" s="205"/>
      <c r="AJG26" s="205"/>
      <c r="AJH26" s="205"/>
      <c r="AJI26" s="205"/>
      <c r="AJJ26" s="205"/>
      <c r="AJK26" s="205"/>
      <c r="AJL26" s="205"/>
      <c r="AJM26" s="205"/>
      <c r="AJN26" s="205"/>
      <c r="AJO26" s="205"/>
      <c r="AJP26" s="205"/>
      <c r="AJQ26" s="205"/>
      <c r="AJR26" s="205"/>
      <c r="AJS26" s="205"/>
      <c r="AJT26" s="205"/>
      <c r="AJU26" s="205"/>
      <c r="AJV26" s="205"/>
      <c r="AJW26" s="205"/>
      <c r="AJX26" s="205"/>
      <c r="AJY26" s="205"/>
      <c r="AJZ26" s="205"/>
      <c r="AKA26" s="205"/>
      <c r="AKB26" s="205"/>
      <c r="AKC26" s="205"/>
      <c r="AKD26" s="205"/>
      <c r="AKE26" s="205"/>
      <c r="AKF26" s="205"/>
      <c r="AKG26" s="205"/>
      <c r="AKH26" s="205"/>
      <c r="AKI26" s="205"/>
      <c r="AKJ26" s="205"/>
      <c r="AKK26" s="205"/>
      <c r="AKL26" s="205"/>
      <c r="AKM26" s="205"/>
      <c r="AKN26" s="205"/>
      <c r="AKO26" s="205"/>
      <c r="AKP26" s="205"/>
      <c r="AKQ26" s="205"/>
      <c r="AKR26" s="205"/>
      <c r="AKS26" s="205"/>
      <c r="AKT26" s="205"/>
      <c r="AKU26" s="205"/>
      <c r="AKV26" s="205"/>
      <c r="AKW26" s="205"/>
      <c r="AKX26" s="205"/>
      <c r="AKY26" s="205"/>
      <c r="AKZ26" s="205"/>
      <c r="ALA26" s="205"/>
      <c r="ALB26" s="205"/>
      <c r="ALC26" s="205"/>
      <c r="ALD26" s="205"/>
      <c r="ALE26" s="205"/>
      <c r="ALF26" s="205"/>
      <c r="ALG26" s="205"/>
      <c r="ALH26" s="205"/>
      <c r="ALI26" s="205"/>
      <c r="ALJ26" s="205"/>
      <c r="ALK26" s="205"/>
      <c r="ALL26" s="205"/>
      <c r="ALM26" s="205"/>
      <c r="ALN26" s="205"/>
      <c r="ALO26" s="205"/>
      <c r="ALP26" s="205"/>
      <c r="ALQ26" s="205"/>
      <c r="ALR26" s="205"/>
      <c r="ALS26" s="205"/>
      <c r="ALT26" s="205"/>
      <c r="ALU26" s="205"/>
      <c r="ALV26" s="205"/>
      <c r="ALW26" s="205"/>
      <c r="ALX26" s="205"/>
      <c r="ALY26" s="205"/>
      <c r="ALZ26" s="205"/>
      <c r="AMA26" s="205"/>
      <c r="AMB26" s="205"/>
      <c r="AMC26" s="205"/>
      <c r="AMD26" s="205"/>
      <c r="AME26" s="205"/>
      <c r="AMF26" s="205"/>
      <c r="AMG26" s="205"/>
      <c r="AMH26" s="205"/>
      <c r="AMI26" s="205"/>
      <c r="AMJ26" s="205"/>
      <c r="AMK26" s="205"/>
      <c r="AML26" s="205"/>
      <c r="AMM26" s="205"/>
      <c r="AMN26" s="205"/>
      <c r="AMO26" s="205"/>
      <c r="AMP26" s="205"/>
      <c r="AMQ26" s="205"/>
      <c r="AMR26" s="205"/>
      <c r="AMS26" s="205"/>
      <c r="AMT26" s="205"/>
      <c r="AMU26" s="205"/>
      <c r="AMV26" s="205"/>
      <c r="AMW26" s="205"/>
      <c r="AMX26" s="205"/>
      <c r="AMY26" s="205"/>
      <c r="AMZ26" s="205"/>
      <c r="ANA26" s="205"/>
      <c r="ANB26" s="205"/>
      <c r="ANC26" s="205"/>
      <c r="AND26" s="205"/>
      <c r="ANE26" s="205"/>
      <c r="ANF26" s="205"/>
      <c r="ANG26" s="205"/>
      <c r="ANH26" s="205"/>
      <c r="ANI26" s="205"/>
      <c r="ANJ26" s="205"/>
      <c r="ANK26" s="205"/>
      <c r="ANL26" s="205"/>
      <c r="ANM26" s="205"/>
      <c r="ANN26" s="205"/>
      <c r="ANO26" s="205"/>
      <c r="ANP26" s="205"/>
      <c r="ANQ26" s="205"/>
      <c r="ANR26" s="205"/>
      <c r="ANS26" s="205"/>
      <c r="ANT26" s="205"/>
      <c r="ANU26" s="205"/>
      <c r="ANV26" s="205"/>
      <c r="ANW26" s="205"/>
      <c r="ANX26" s="205"/>
      <c r="ANY26" s="205"/>
      <c r="ANZ26" s="205"/>
      <c r="AOA26" s="205"/>
      <c r="AOB26" s="205"/>
      <c r="AOC26" s="205"/>
      <c r="AOD26" s="205"/>
      <c r="AOE26" s="205"/>
      <c r="AOF26" s="205"/>
      <c r="AOG26" s="205"/>
      <c r="AOH26" s="205"/>
      <c r="AOI26" s="205"/>
      <c r="AOJ26" s="205"/>
      <c r="AOK26" s="205"/>
      <c r="AOL26" s="205"/>
      <c r="AOM26" s="205"/>
      <c r="AON26" s="205"/>
      <c r="AOO26" s="205"/>
      <c r="AOP26" s="205"/>
      <c r="AOQ26" s="205"/>
      <c r="AOR26" s="205"/>
      <c r="AOS26" s="205"/>
      <c r="AOT26" s="205"/>
      <c r="AOU26" s="205"/>
      <c r="AOV26" s="205"/>
      <c r="AOW26" s="205"/>
      <c r="AOX26" s="205"/>
      <c r="AOY26" s="205"/>
      <c r="AOZ26" s="205"/>
      <c r="APA26" s="205"/>
      <c r="APB26" s="205"/>
      <c r="APC26" s="205"/>
      <c r="APD26" s="205"/>
      <c r="APE26" s="205"/>
      <c r="APF26" s="205"/>
      <c r="APG26" s="205"/>
      <c r="APH26" s="205"/>
      <c r="API26" s="205"/>
      <c r="APJ26" s="205"/>
      <c r="APK26" s="205"/>
      <c r="APL26" s="205"/>
      <c r="APM26" s="205"/>
      <c r="APN26" s="205"/>
      <c r="APO26" s="205"/>
      <c r="APP26" s="205"/>
      <c r="APQ26" s="205"/>
      <c r="APR26" s="205"/>
      <c r="APS26" s="205"/>
      <c r="APT26" s="205"/>
      <c r="APU26" s="205"/>
      <c r="APV26" s="205"/>
      <c r="APW26" s="205"/>
      <c r="APX26" s="205"/>
      <c r="APY26" s="205"/>
      <c r="APZ26" s="205"/>
      <c r="AQA26" s="205"/>
      <c r="AQB26" s="205"/>
      <c r="AQC26" s="205"/>
      <c r="AQD26" s="205"/>
      <c r="AQE26" s="205"/>
      <c r="AQF26" s="205"/>
      <c r="AQG26" s="205"/>
      <c r="AQH26" s="205"/>
      <c r="AQI26" s="205"/>
      <c r="AQJ26" s="205"/>
      <c r="AQK26" s="205"/>
      <c r="AQL26" s="205"/>
      <c r="AQM26" s="205"/>
      <c r="AQN26" s="205"/>
      <c r="AQO26" s="205"/>
      <c r="AQP26" s="205"/>
      <c r="AQQ26" s="205"/>
      <c r="AQR26" s="205"/>
      <c r="AQS26" s="205"/>
      <c r="AQT26" s="205"/>
      <c r="AQU26" s="205"/>
      <c r="AQV26" s="205"/>
      <c r="AQW26" s="205"/>
      <c r="AQX26" s="205"/>
      <c r="AQY26" s="205"/>
      <c r="AQZ26" s="205"/>
      <c r="ARA26" s="205"/>
      <c r="ARB26" s="205"/>
      <c r="ARC26" s="205"/>
      <c r="ARD26" s="205"/>
      <c r="ARE26" s="205"/>
      <c r="ARF26" s="205"/>
      <c r="ARG26" s="205"/>
      <c r="ARH26" s="205"/>
      <c r="ARI26" s="205"/>
      <c r="ARJ26" s="205"/>
      <c r="ARK26" s="205"/>
      <c r="ARL26" s="205"/>
      <c r="ARM26" s="205"/>
      <c r="ARN26" s="205"/>
      <c r="ARO26" s="205"/>
      <c r="ARP26" s="205"/>
      <c r="ARQ26" s="205"/>
      <c r="ARR26" s="205"/>
      <c r="ARS26" s="205"/>
      <c r="ART26" s="205"/>
      <c r="ARU26" s="205"/>
      <c r="ARV26" s="205"/>
      <c r="ARW26" s="205"/>
      <c r="ARX26" s="205"/>
      <c r="ARY26" s="205"/>
      <c r="ARZ26" s="205"/>
      <c r="ASA26" s="205"/>
      <c r="ASB26" s="205"/>
      <c r="ASC26" s="205"/>
      <c r="ASD26" s="205"/>
      <c r="ASE26" s="205"/>
      <c r="ASF26" s="205"/>
      <c r="ASG26" s="205"/>
      <c r="ASH26" s="205"/>
      <c r="ASI26" s="205"/>
      <c r="ASJ26" s="205"/>
      <c r="ASK26" s="205"/>
      <c r="ASL26" s="205"/>
      <c r="ASM26" s="205"/>
      <c r="ASN26" s="205"/>
      <c r="ASO26" s="205"/>
      <c r="ASP26" s="205"/>
      <c r="ASQ26" s="205"/>
      <c r="ASR26" s="205"/>
      <c r="ASS26" s="205"/>
      <c r="AST26" s="205"/>
      <c r="ASU26" s="205"/>
      <c r="ASV26" s="205"/>
      <c r="ASW26" s="205"/>
      <c r="ASX26" s="205"/>
      <c r="ASY26" s="205"/>
      <c r="ASZ26" s="205"/>
      <c r="ATA26" s="205"/>
      <c r="ATB26" s="205"/>
      <c r="ATC26" s="205"/>
      <c r="ATD26" s="205"/>
      <c r="ATE26" s="205"/>
      <c r="ATF26" s="205"/>
      <c r="ATG26" s="205"/>
      <c r="ATH26" s="205"/>
      <c r="ATI26" s="205"/>
      <c r="ATJ26" s="205"/>
      <c r="ATK26" s="205"/>
      <c r="ATL26" s="205"/>
      <c r="ATM26" s="205"/>
      <c r="ATN26" s="205"/>
      <c r="ATO26" s="205"/>
      <c r="ATP26" s="205"/>
      <c r="ATQ26" s="205"/>
      <c r="ATR26" s="205"/>
      <c r="ATS26" s="205"/>
      <c r="ATT26" s="205"/>
      <c r="ATU26" s="205"/>
      <c r="ATV26" s="205"/>
      <c r="ATW26" s="205"/>
      <c r="ATX26" s="205"/>
      <c r="ATY26" s="205"/>
      <c r="ATZ26" s="205"/>
      <c r="AUA26" s="205"/>
      <c r="AUB26" s="205"/>
      <c r="AUC26" s="205"/>
      <c r="AUD26" s="205"/>
      <c r="AUE26" s="205"/>
      <c r="AUF26" s="205"/>
      <c r="AUG26" s="205"/>
      <c r="AUH26" s="205"/>
      <c r="AUI26" s="205"/>
      <c r="AUJ26" s="205"/>
      <c r="AUK26" s="205"/>
      <c r="AUL26" s="205"/>
      <c r="AUM26" s="205"/>
      <c r="AUN26" s="205"/>
      <c r="AUO26" s="205"/>
      <c r="AUP26" s="205"/>
      <c r="AUQ26" s="205"/>
      <c r="AUR26" s="205"/>
      <c r="AUS26" s="205"/>
      <c r="AUT26" s="205"/>
      <c r="AUU26" s="205"/>
      <c r="AUV26" s="205"/>
      <c r="AUW26" s="205"/>
      <c r="AUX26" s="205"/>
      <c r="AUY26" s="205"/>
      <c r="AUZ26" s="205"/>
      <c r="AVA26" s="205"/>
      <c r="AVB26" s="205"/>
      <c r="AVC26" s="205"/>
      <c r="AVD26" s="205"/>
      <c r="AVE26" s="205"/>
      <c r="AVF26" s="205"/>
      <c r="AVG26" s="205"/>
      <c r="AVH26" s="205"/>
      <c r="AVI26" s="205"/>
      <c r="AVJ26" s="205"/>
      <c r="AVK26" s="205"/>
      <c r="AVL26" s="205"/>
      <c r="AVM26" s="205"/>
      <c r="AVN26" s="205"/>
      <c r="AVO26" s="205"/>
      <c r="AVP26" s="205"/>
      <c r="AVQ26" s="205"/>
      <c r="AVR26" s="205"/>
      <c r="AVS26" s="205"/>
      <c r="AVT26" s="205"/>
      <c r="AVU26" s="205"/>
      <c r="AVV26" s="205"/>
      <c r="AVW26" s="205"/>
      <c r="AVX26" s="205"/>
      <c r="AVY26" s="205"/>
      <c r="AVZ26" s="205"/>
      <c r="AWA26" s="205"/>
      <c r="AWB26" s="205"/>
      <c r="AWC26" s="205"/>
      <c r="AWD26" s="205"/>
      <c r="AWE26" s="205"/>
      <c r="AWF26" s="205"/>
      <c r="AWG26" s="205"/>
      <c r="AWH26" s="205"/>
      <c r="AWI26" s="205"/>
      <c r="AWJ26" s="205"/>
      <c r="AWK26" s="205"/>
      <c r="AWL26" s="205"/>
      <c r="AWM26" s="205"/>
      <c r="AWN26" s="205"/>
      <c r="AWO26" s="205"/>
      <c r="AWP26" s="205"/>
      <c r="AWQ26" s="205"/>
      <c r="AWR26" s="205"/>
      <c r="AWS26" s="205"/>
      <c r="AWT26" s="205"/>
      <c r="AWU26" s="205"/>
      <c r="AWV26" s="205"/>
      <c r="AWW26" s="205"/>
      <c r="AWX26" s="205"/>
      <c r="AWY26" s="205"/>
      <c r="AWZ26" s="205"/>
      <c r="AXA26" s="205"/>
      <c r="AXB26" s="205"/>
      <c r="AXC26" s="205"/>
      <c r="AXD26" s="205"/>
      <c r="AXE26" s="205"/>
      <c r="AXF26" s="205"/>
      <c r="AXG26" s="205"/>
      <c r="AXH26" s="205"/>
      <c r="AXI26" s="205"/>
      <c r="AXJ26" s="205"/>
      <c r="AXK26" s="205"/>
      <c r="AXL26" s="205"/>
      <c r="AXM26" s="205"/>
      <c r="AXN26" s="205"/>
      <c r="AXO26" s="205"/>
      <c r="AXP26" s="205"/>
      <c r="AXQ26" s="205"/>
      <c r="AXR26" s="205"/>
      <c r="AXS26" s="205"/>
      <c r="AXT26" s="205"/>
      <c r="AXU26" s="205"/>
      <c r="AXV26" s="205"/>
      <c r="AXW26" s="205"/>
      <c r="AXX26" s="205"/>
      <c r="AXY26" s="205"/>
      <c r="AXZ26" s="205"/>
      <c r="AYA26" s="205"/>
      <c r="AYB26" s="205"/>
      <c r="AYC26" s="205"/>
      <c r="AYD26" s="205"/>
      <c r="AYE26" s="205"/>
      <c r="AYF26" s="205"/>
      <c r="AYG26" s="205"/>
      <c r="AYH26" s="205"/>
      <c r="AYI26" s="205"/>
      <c r="AYJ26" s="205"/>
      <c r="AYK26" s="205"/>
      <c r="AYL26" s="205"/>
      <c r="AYM26" s="205"/>
      <c r="AYN26" s="205"/>
      <c r="AYO26" s="205"/>
      <c r="AYP26" s="205"/>
      <c r="AYQ26" s="205"/>
      <c r="AYR26" s="205"/>
      <c r="AYS26" s="205"/>
      <c r="AYT26" s="205"/>
      <c r="AYU26" s="205"/>
      <c r="AYV26" s="205"/>
      <c r="AYW26" s="205"/>
      <c r="AYX26" s="205"/>
      <c r="AYY26" s="205"/>
      <c r="AYZ26" s="205"/>
      <c r="AZA26" s="205"/>
      <c r="AZB26" s="205"/>
      <c r="AZC26" s="205"/>
      <c r="AZD26" s="205"/>
      <c r="AZE26" s="205"/>
      <c r="AZF26" s="205"/>
      <c r="AZG26" s="205"/>
      <c r="AZH26" s="205"/>
      <c r="AZI26" s="205"/>
      <c r="AZJ26" s="205"/>
      <c r="AZK26" s="205"/>
      <c r="AZL26" s="205"/>
      <c r="AZM26" s="205"/>
      <c r="AZN26" s="205"/>
      <c r="AZO26" s="205"/>
      <c r="AZP26" s="205"/>
      <c r="AZQ26" s="205"/>
      <c r="AZR26" s="205"/>
      <c r="AZS26" s="205"/>
      <c r="AZT26" s="205"/>
      <c r="AZU26" s="205"/>
      <c r="AZV26" s="205"/>
      <c r="AZW26" s="205"/>
      <c r="AZX26" s="205"/>
      <c r="AZY26" s="205"/>
      <c r="AZZ26" s="205"/>
      <c r="BAA26" s="205"/>
      <c r="BAB26" s="205"/>
      <c r="BAC26" s="205"/>
      <c r="BAD26" s="205"/>
      <c r="BAE26" s="205"/>
      <c r="BAF26" s="205"/>
      <c r="BAG26" s="205"/>
      <c r="BAH26" s="205"/>
      <c r="BAI26" s="205"/>
      <c r="BAJ26" s="205"/>
      <c r="BAK26" s="205"/>
      <c r="BAL26" s="205"/>
      <c r="BAM26" s="205"/>
      <c r="BAN26" s="205"/>
      <c r="BAO26" s="205"/>
      <c r="BAP26" s="205"/>
      <c r="BAQ26" s="205"/>
      <c r="BAR26" s="205"/>
      <c r="BAS26" s="205"/>
      <c r="BAT26" s="205"/>
      <c r="BAU26" s="205"/>
      <c r="BAV26" s="205"/>
      <c r="BAW26" s="205"/>
      <c r="BAX26" s="205"/>
      <c r="BAY26" s="205"/>
      <c r="BAZ26" s="205"/>
      <c r="BBA26" s="205"/>
      <c r="BBB26" s="205"/>
      <c r="BBC26" s="205"/>
      <c r="BBD26" s="205"/>
      <c r="BBE26" s="205"/>
      <c r="BBF26" s="205"/>
      <c r="BBG26" s="205"/>
      <c r="BBH26" s="205"/>
      <c r="BBI26" s="205"/>
      <c r="BBJ26" s="205"/>
      <c r="BBK26" s="205"/>
      <c r="BBL26" s="205"/>
      <c r="BBM26" s="205"/>
      <c r="BBN26" s="205"/>
      <c r="BBO26" s="205"/>
      <c r="BBP26" s="205"/>
      <c r="BBQ26" s="205"/>
      <c r="BBR26" s="205"/>
      <c r="BBS26" s="205"/>
      <c r="BBT26" s="205"/>
      <c r="BBU26" s="205"/>
      <c r="BBV26" s="205"/>
      <c r="BBW26" s="205"/>
      <c r="BBX26" s="205"/>
      <c r="BBY26" s="205"/>
      <c r="BBZ26" s="205"/>
      <c r="BCA26" s="205"/>
      <c r="BCB26" s="205"/>
      <c r="BCC26" s="205"/>
      <c r="BCD26" s="205"/>
      <c r="BCE26" s="205"/>
      <c r="BCF26" s="205"/>
      <c r="BCG26" s="205"/>
      <c r="BCH26" s="205"/>
      <c r="BCI26" s="205"/>
      <c r="BCJ26" s="205"/>
      <c r="BCK26" s="205"/>
      <c r="BCL26" s="205"/>
      <c r="BCM26" s="205"/>
      <c r="BCN26" s="205"/>
      <c r="BCO26" s="205"/>
      <c r="BCP26" s="205"/>
      <c r="BCQ26" s="205"/>
      <c r="BCR26" s="205"/>
      <c r="BCS26" s="205"/>
      <c r="BCT26" s="205"/>
      <c r="BCU26" s="205"/>
      <c r="BCV26" s="205"/>
      <c r="BCW26" s="205"/>
      <c r="BCX26" s="205"/>
      <c r="BCY26" s="205"/>
      <c r="BCZ26" s="205"/>
      <c r="BDA26" s="205"/>
      <c r="BDB26" s="205"/>
      <c r="BDC26" s="205"/>
      <c r="BDD26" s="205"/>
      <c r="BDE26" s="205"/>
      <c r="BDF26" s="205"/>
      <c r="BDG26" s="205"/>
      <c r="BDH26" s="205"/>
      <c r="BDI26" s="205"/>
      <c r="BDJ26" s="205"/>
      <c r="BDK26" s="205"/>
      <c r="BDL26" s="205"/>
      <c r="BDM26" s="205"/>
      <c r="BDN26" s="205"/>
      <c r="BDO26" s="205"/>
      <c r="BDP26" s="205"/>
      <c r="BDQ26" s="205"/>
      <c r="BDR26" s="205"/>
      <c r="BDS26" s="205"/>
      <c r="BDT26" s="205"/>
      <c r="BDU26" s="205"/>
    </row>
    <row r="27" spans="1:1477" s="73" customFormat="1">
      <c r="B27" s="71" t="s">
        <v>0</v>
      </c>
      <c r="C27" s="71" t="s">
        <v>373</v>
      </c>
      <c r="D27" s="71" t="s">
        <v>486</v>
      </c>
      <c r="E27" s="72">
        <v>41878</v>
      </c>
      <c r="F27" s="71" t="s">
        <v>473</v>
      </c>
      <c r="G27" s="71" t="s">
        <v>478</v>
      </c>
      <c r="H27" s="208">
        <v>1</v>
      </c>
      <c r="I27" s="73">
        <v>0</v>
      </c>
      <c r="J27" s="73">
        <v>70</v>
      </c>
      <c r="K27" s="73">
        <v>93</v>
      </c>
      <c r="L27" s="73">
        <v>93</v>
      </c>
      <c r="M27" s="206">
        <f t="shared" si="15"/>
        <v>1.0142857142857142</v>
      </c>
      <c r="N27" s="73">
        <f t="shared" si="16"/>
        <v>1</v>
      </c>
      <c r="O27" s="73">
        <v>0</v>
      </c>
      <c r="P27" s="73">
        <v>0</v>
      </c>
      <c r="Q27" s="73">
        <v>0</v>
      </c>
      <c r="R27" s="73">
        <v>23</v>
      </c>
      <c r="S27" s="73">
        <v>0</v>
      </c>
      <c r="T27" s="212">
        <v>1738869</v>
      </c>
      <c r="U27" s="212">
        <v>50000</v>
      </c>
      <c r="V27" s="212">
        <v>1688869</v>
      </c>
      <c r="W27" s="212">
        <v>1738869</v>
      </c>
      <c r="X27" s="212">
        <v>1721840</v>
      </c>
      <c r="Y27" s="212">
        <v>0</v>
      </c>
      <c r="Z27" s="212">
        <v>0</v>
      </c>
      <c r="AA27" s="212">
        <v>0</v>
      </c>
      <c r="AB27" s="212">
        <v>1721840</v>
      </c>
      <c r="AC27" s="212">
        <v>1698982</v>
      </c>
      <c r="AD27" s="206">
        <f t="shared" si="17"/>
        <v>1.0059880310432603</v>
      </c>
      <c r="AE27" s="73">
        <f t="shared" si="18"/>
        <v>1</v>
      </c>
      <c r="AF27" s="212">
        <v>-22858</v>
      </c>
      <c r="AG27" s="212">
        <v>0</v>
      </c>
      <c r="AH27" s="73">
        <v>10</v>
      </c>
      <c r="AI27" s="73">
        <v>12</v>
      </c>
      <c r="AJ27" s="73">
        <v>0</v>
      </c>
      <c r="AK27" s="73">
        <v>0</v>
      </c>
      <c r="AL27" s="85">
        <v>0</v>
      </c>
      <c r="AM27" s="85">
        <v>0</v>
      </c>
      <c r="AN27" s="73">
        <v>0</v>
      </c>
      <c r="AO27" s="73">
        <v>0</v>
      </c>
      <c r="AP27" s="85">
        <v>0</v>
      </c>
      <c r="AQ27" s="85">
        <v>0</v>
      </c>
      <c r="AR27" s="73">
        <v>0</v>
      </c>
      <c r="AS27" s="73">
        <v>0</v>
      </c>
      <c r="AT27" s="85">
        <v>0</v>
      </c>
      <c r="AU27" s="85">
        <v>0</v>
      </c>
      <c r="AV27" s="73">
        <v>0</v>
      </c>
      <c r="AW27" s="73">
        <v>0</v>
      </c>
      <c r="AX27" s="85">
        <v>0</v>
      </c>
      <c r="AY27" s="85">
        <v>0</v>
      </c>
      <c r="AZ27" s="73">
        <v>0</v>
      </c>
      <c r="BA27" s="73">
        <v>0</v>
      </c>
      <c r="BB27" s="85">
        <v>0</v>
      </c>
      <c r="BC27" s="85">
        <v>0</v>
      </c>
      <c r="BD27" s="73">
        <v>0</v>
      </c>
      <c r="BE27" s="73">
        <v>0</v>
      </c>
      <c r="BF27" s="85">
        <v>0</v>
      </c>
      <c r="BG27" s="85">
        <v>0</v>
      </c>
      <c r="BH27" s="73">
        <v>0</v>
      </c>
      <c r="BI27" s="73">
        <v>0</v>
      </c>
      <c r="BJ27" s="85">
        <v>0</v>
      </c>
      <c r="BK27" s="85">
        <v>0</v>
      </c>
      <c r="BL27" s="73">
        <v>0</v>
      </c>
      <c r="BM27" s="73">
        <v>0</v>
      </c>
      <c r="BN27" s="85">
        <v>0</v>
      </c>
      <c r="BO27" s="85">
        <v>0</v>
      </c>
      <c r="BP27" s="73">
        <v>0</v>
      </c>
      <c r="BQ27" s="73">
        <v>0</v>
      </c>
      <c r="BR27" s="85">
        <v>0</v>
      </c>
      <c r="BS27" s="85">
        <v>0</v>
      </c>
      <c r="BT27" s="73">
        <v>0</v>
      </c>
      <c r="BU27" s="73">
        <v>0</v>
      </c>
      <c r="BV27" s="85">
        <v>0</v>
      </c>
      <c r="BW27" s="85">
        <v>0</v>
      </c>
      <c r="BX27" s="73">
        <v>0</v>
      </c>
      <c r="BY27" s="73">
        <v>0</v>
      </c>
      <c r="BZ27" s="85">
        <v>0</v>
      </c>
      <c r="CA27" s="85">
        <v>0</v>
      </c>
      <c r="CB27" s="73">
        <v>0</v>
      </c>
      <c r="CC27" s="73">
        <v>0</v>
      </c>
      <c r="CD27" s="85">
        <v>0</v>
      </c>
      <c r="CE27" s="85">
        <v>0</v>
      </c>
      <c r="CF27" s="73">
        <v>0</v>
      </c>
      <c r="CG27" s="73">
        <v>0</v>
      </c>
      <c r="CH27" s="85">
        <v>0</v>
      </c>
      <c r="CI27" s="85">
        <v>0</v>
      </c>
      <c r="CJ27" s="73">
        <v>0</v>
      </c>
      <c r="CK27" s="73">
        <v>0</v>
      </c>
      <c r="CL27" s="85">
        <v>0</v>
      </c>
      <c r="CM27" s="85">
        <v>0</v>
      </c>
      <c r="CN27" s="71" t="s">
        <v>360</v>
      </c>
      <c r="CO27" s="71" t="s">
        <v>361</v>
      </c>
      <c r="CP27" s="71" t="s">
        <v>321</v>
      </c>
      <c r="CQ27" s="71" t="s">
        <v>321</v>
      </c>
      <c r="CR27" s="71" t="s">
        <v>321</v>
      </c>
      <c r="CS27" s="71" t="s">
        <v>321</v>
      </c>
      <c r="CT27" s="72">
        <v>42186</v>
      </c>
      <c r="CU27" s="71" t="s">
        <v>473</v>
      </c>
      <c r="CV27" s="71" t="s">
        <v>474</v>
      </c>
      <c r="CW27" s="72" t="s">
        <v>168</v>
      </c>
      <c r="CX27" s="72">
        <v>42048</v>
      </c>
      <c r="CY27" s="71" t="s">
        <v>471</v>
      </c>
      <c r="CZ27" s="71" t="s">
        <v>478</v>
      </c>
      <c r="DA27" s="71" t="s">
        <v>483</v>
      </c>
      <c r="DB27" s="86">
        <v>1963162.15</v>
      </c>
      <c r="DC27" s="71"/>
      <c r="DD27" s="71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  <c r="IU27" s="205"/>
      <c r="IV27" s="205"/>
      <c r="IW27" s="205"/>
      <c r="IX27" s="205"/>
      <c r="IY27" s="205"/>
      <c r="IZ27" s="205"/>
      <c r="JA27" s="205"/>
      <c r="JB27" s="205"/>
      <c r="JC27" s="205"/>
      <c r="JD27" s="205"/>
      <c r="JE27" s="205"/>
      <c r="JF27" s="205"/>
      <c r="JG27" s="205"/>
      <c r="JH27" s="205"/>
      <c r="JI27" s="205"/>
      <c r="JJ27" s="205"/>
      <c r="JK27" s="205"/>
      <c r="JL27" s="205"/>
      <c r="JM27" s="205"/>
      <c r="JN27" s="205"/>
      <c r="JO27" s="205"/>
      <c r="JP27" s="205"/>
      <c r="JQ27" s="205"/>
      <c r="JR27" s="205"/>
      <c r="JS27" s="205"/>
      <c r="JT27" s="205"/>
      <c r="JU27" s="205"/>
      <c r="JV27" s="205"/>
      <c r="JW27" s="205"/>
      <c r="JX27" s="205"/>
      <c r="JY27" s="205"/>
      <c r="JZ27" s="205"/>
      <c r="KA27" s="205"/>
      <c r="KB27" s="205"/>
      <c r="KC27" s="205"/>
      <c r="KD27" s="205"/>
      <c r="KE27" s="205"/>
      <c r="KF27" s="205"/>
      <c r="KG27" s="205"/>
      <c r="KH27" s="205"/>
      <c r="KI27" s="205"/>
      <c r="KJ27" s="205"/>
      <c r="KK27" s="205"/>
      <c r="KL27" s="205"/>
      <c r="KM27" s="205"/>
      <c r="KN27" s="205"/>
      <c r="KO27" s="205"/>
      <c r="KP27" s="205"/>
      <c r="KQ27" s="205"/>
      <c r="KR27" s="205"/>
      <c r="KS27" s="205"/>
      <c r="KT27" s="205"/>
      <c r="KU27" s="205"/>
      <c r="KV27" s="205"/>
      <c r="KW27" s="205"/>
      <c r="KX27" s="205"/>
      <c r="KY27" s="205"/>
      <c r="KZ27" s="205"/>
      <c r="LA27" s="205"/>
      <c r="LB27" s="205"/>
      <c r="LC27" s="205"/>
      <c r="LD27" s="205"/>
      <c r="LE27" s="205"/>
      <c r="LF27" s="205"/>
      <c r="LG27" s="205"/>
      <c r="LH27" s="205"/>
      <c r="LI27" s="205"/>
      <c r="LJ27" s="205"/>
      <c r="LK27" s="205"/>
      <c r="LL27" s="205"/>
      <c r="LM27" s="205"/>
      <c r="LN27" s="205"/>
      <c r="LO27" s="205"/>
      <c r="LP27" s="205"/>
      <c r="LQ27" s="205"/>
      <c r="LR27" s="205"/>
      <c r="LS27" s="205"/>
      <c r="LT27" s="205"/>
      <c r="LU27" s="205"/>
      <c r="LV27" s="205"/>
      <c r="LW27" s="205"/>
      <c r="LX27" s="205"/>
      <c r="LY27" s="205"/>
      <c r="LZ27" s="205"/>
      <c r="MA27" s="205"/>
      <c r="MB27" s="205"/>
      <c r="MC27" s="205"/>
      <c r="MD27" s="205"/>
      <c r="ME27" s="205"/>
      <c r="MF27" s="205"/>
      <c r="MG27" s="205"/>
      <c r="MH27" s="205"/>
      <c r="MI27" s="205"/>
      <c r="MJ27" s="205"/>
      <c r="MK27" s="205"/>
      <c r="ML27" s="205"/>
      <c r="MM27" s="205"/>
      <c r="MN27" s="205"/>
      <c r="MO27" s="205"/>
      <c r="MP27" s="205"/>
      <c r="MQ27" s="205"/>
      <c r="MR27" s="205"/>
      <c r="MS27" s="205"/>
      <c r="MT27" s="205"/>
      <c r="MU27" s="205"/>
      <c r="MV27" s="205"/>
      <c r="MW27" s="205"/>
      <c r="MX27" s="205"/>
      <c r="MY27" s="205"/>
      <c r="MZ27" s="205"/>
      <c r="NA27" s="205"/>
      <c r="NB27" s="205"/>
      <c r="NC27" s="205"/>
      <c r="ND27" s="205"/>
      <c r="NE27" s="205"/>
      <c r="NF27" s="205"/>
      <c r="NG27" s="205"/>
      <c r="NH27" s="205"/>
      <c r="NI27" s="205"/>
      <c r="NJ27" s="205"/>
      <c r="NK27" s="205"/>
      <c r="NL27" s="205"/>
      <c r="NM27" s="205"/>
      <c r="NN27" s="205"/>
      <c r="NO27" s="205"/>
      <c r="NP27" s="205"/>
      <c r="NQ27" s="205"/>
      <c r="NR27" s="205"/>
      <c r="NS27" s="205"/>
      <c r="NT27" s="205"/>
      <c r="NU27" s="205"/>
      <c r="NV27" s="205"/>
      <c r="NW27" s="205"/>
      <c r="NX27" s="205"/>
      <c r="NY27" s="205"/>
      <c r="NZ27" s="205"/>
      <c r="OA27" s="205"/>
      <c r="OB27" s="205"/>
      <c r="OC27" s="205"/>
      <c r="OD27" s="205"/>
      <c r="OE27" s="205"/>
      <c r="OF27" s="205"/>
      <c r="OG27" s="205"/>
      <c r="OH27" s="205"/>
      <c r="OI27" s="205"/>
      <c r="OJ27" s="205"/>
      <c r="OK27" s="205"/>
      <c r="OL27" s="205"/>
      <c r="OM27" s="205"/>
      <c r="ON27" s="205"/>
      <c r="OO27" s="205"/>
      <c r="OP27" s="205"/>
      <c r="OQ27" s="205"/>
      <c r="OR27" s="205"/>
      <c r="OS27" s="205"/>
      <c r="OT27" s="205"/>
      <c r="OU27" s="205"/>
      <c r="OV27" s="205"/>
      <c r="OW27" s="205"/>
      <c r="OX27" s="205"/>
      <c r="OY27" s="205"/>
      <c r="OZ27" s="205"/>
      <c r="PA27" s="205"/>
      <c r="PB27" s="205"/>
      <c r="PC27" s="205"/>
      <c r="PD27" s="205"/>
      <c r="PE27" s="205"/>
      <c r="PF27" s="205"/>
      <c r="PG27" s="205"/>
      <c r="PH27" s="205"/>
      <c r="PI27" s="205"/>
      <c r="PJ27" s="205"/>
      <c r="PK27" s="205"/>
      <c r="PL27" s="205"/>
      <c r="PM27" s="205"/>
      <c r="PN27" s="205"/>
      <c r="PO27" s="205"/>
      <c r="PP27" s="205"/>
      <c r="PQ27" s="205"/>
      <c r="PR27" s="205"/>
      <c r="PS27" s="205"/>
      <c r="PT27" s="205"/>
      <c r="PU27" s="205"/>
      <c r="PV27" s="205"/>
      <c r="PW27" s="205"/>
      <c r="PX27" s="205"/>
      <c r="PY27" s="205"/>
      <c r="PZ27" s="205"/>
      <c r="QA27" s="205"/>
      <c r="QB27" s="205"/>
      <c r="QC27" s="205"/>
      <c r="QD27" s="205"/>
      <c r="QE27" s="205"/>
      <c r="QF27" s="205"/>
      <c r="QG27" s="205"/>
      <c r="QH27" s="205"/>
      <c r="QI27" s="205"/>
      <c r="QJ27" s="205"/>
      <c r="QK27" s="205"/>
      <c r="QL27" s="205"/>
      <c r="QM27" s="205"/>
      <c r="QN27" s="205"/>
      <c r="QO27" s="205"/>
      <c r="QP27" s="205"/>
      <c r="QQ27" s="205"/>
      <c r="QR27" s="205"/>
      <c r="QS27" s="205"/>
      <c r="QT27" s="205"/>
      <c r="QU27" s="205"/>
      <c r="QV27" s="205"/>
      <c r="QW27" s="205"/>
      <c r="QX27" s="205"/>
      <c r="QY27" s="205"/>
      <c r="QZ27" s="205"/>
      <c r="RA27" s="205"/>
      <c r="RB27" s="205"/>
      <c r="RC27" s="205"/>
      <c r="RD27" s="205"/>
      <c r="RE27" s="205"/>
      <c r="RF27" s="205"/>
      <c r="RG27" s="205"/>
      <c r="RH27" s="205"/>
      <c r="RI27" s="205"/>
      <c r="RJ27" s="205"/>
      <c r="RK27" s="205"/>
      <c r="RL27" s="205"/>
      <c r="RM27" s="205"/>
      <c r="RN27" s="205"/>
      <c r="RO27" s="205"/>
      <c r="RP27" s="205"/>
      <c r="RQ27" s="205"/>
      <c r="RR27" s="205"/>
      <c r="RS27" s="205"/>
      <c r="RT27" s="205"/>
      <c r="RU27" s="205"/>
      <c r="RV27" s="205"/>
      <c r="RW27" s="205"/>
      <c r="RX27" s="205"/>
      <c r="RY27" s="205"/>
      <c r="RZ27" s="205"/>
      <c r="SA27" s="205"/>
      <c r="SB27" s="205"/>
      <c r="SC27" s="205"/>
      <c r="SD27" s="205"/>
      <c r="SE27" s="205"/>
      <c r="SF27" s="205"/>
      <c r="SG27" s="205"/>
      <c r="SH27" s="205"/>
      <c r="SI27" s="205"/>
      <c r="SJ27" s="205"/>
      <c r="SK27" s="205"/>
      <c r="SL27" s="205"/>
      <c r="SM27" s="205"/>
      <c r="SN27" s="205"/>
      <c r="SO27" s="205"/>
      <c r="SP27" s="205"/>
      <c r="SQ27" s="205"/>
      <c r="SR27" s="205"/>
      <c r="SS27" s="205"/>
      <c r="ST27" s="205"/>
      <c r="SU27" s="205"/>
      <c r="SV27" s="205"/>
      <c r="SW27" s="205"/>
      <c r="SX27" s="205"/>
      <c r="SY27" s="205"/>
      <c r="SZ27" s="205"/>
      <c r="TA27" s="205"/>
      <c r="TB27" s="205"/>
      <c r="TC27" s="205"/>
      <c r="TD27" s="205"/>
      <c r="TE27" s="205"/>
      <c r="TF27" s="205"/>
      <c r="TG27" s="205"/>
      <c r="TH27" s="205"/>
      <c r="TI27" s="205"/>
      <c r="TJ27" s="205"/>
      <c r="TK27" s="205"/>
      <c r="TL27" s="205"/>
      <c r="TM27" s="205"/>
      <c r="TN27" s="205"/>
      <c r="TO27" s="205"/>
      <c r="TP27" s="205"/>
      <c r="TQ27" s="205"/>
      <c r="TR27" s="205"/>
      <c r="TS27" s="205"/>
      <c r="TT27" s="205"/>
      <c r="TU27" s="205"/>
      <c r="TV27" s="205"/>
      <c r="TW27" s="205"/>
      <c r="TX27" s="205"/>
      <c r="TY27" s="205"/>
      <c r="TZ27" s="205"/>
      <c r="UA27" s="205"/>
      <c r="UB27" s="205"/>
      <c r="UC27" s="205"/>
      <c r="UD27" s="205"/>
      <c r="UE27" s="205"/>
      <c r="UF27" s="205"/>
      <c r="UG27" s="205"/>
      <c r="UH27" s="205"/>
      <c r="UI27" s="205"/>
      <c r="UJ27" s="205"/>
      <c r="UK27" s="205"/>
      <c r="UL27" s="205"/>
      <c r="UM27" s="205"/>
      <c r="UN27" s="205"/>
      <c r="UO27" s="205"/>
      <c r="UP27" s="205"/>
      <c r="UQ27" s="205"/>
      <c r="UR27" s="205"/>
      <c r="US27" s="205"/>
      <c r="UT27" s="205"/>
      <c r="UU27" s="205"/>
      <c r="UV27" s="205"/>
      <c r="UW27" s="205"/>
      <c r="UX27" s="205"/>
      <c r="UY27" s="205"/>
      <c r="UZ27" s="205"/>
      <c r="VA27" s="205"/>
      <c r="VB27" s="205"/>
      <c r="VC27" s="205"/>
      <c r="VD27" s="205"/>
      <c r="VE27" s="205"/>
      <c r="VF27" s="205"/>
      <c r="VG27" s="205"/>
      <c r="VH27" s="205"/>
      <c r="VI27" s="205"/>
      <c r="VJ27" s="205"/>
      <c r="VK27" s="205"/>
      <c r="VL27" s="205"/>
      <c r="VM27" s="205"/>
      <c r="VN27" s="205"/>
      <c r="VO27" s="205"/>
      <c r="VP27" s="205"/>
      <c r="VQ27" s="205"/>
      <c r="VR27" s="205"/>
      <c r="VS27" s="205"/>
      <c r="VT27" s="205"/>
      <c r="VU27" s="205"/>
      <c r="VV27" s="205"/>
      <c r="VW27" s="205"/>
      <c r="VX27" s="205"/>
      <c r="VY27" s="205"/>
      <c r="VZ27" s="205"/>
      <c r="WA27" s="205"/>
      <c r="WB27" s="205"/>
      <c r="WC27" s="205"/>
      <c r="WD27" s="205"/>
      <c r="WE27" s="205"/>
      <c r="WF27" s="205"/>
      <c r="WG27" s="205"/>
      <c r="WH27" s="205"/>
      <c r="WI27" s="205"/>
      <c r="WJ27" s="205"/>
      <c r="WK27" s="205"/>
      <c r="WL27" s="205"/>
      <c r="WM27" s="205"/>
      <c r="WN27" s="205"/>
      <c r="WO27" s="205"/>
      <c r="WP27" s="205"/>
      <c r="WQ27" s="205"/>
      <c r="WR27" s="205"/>
      <c r="WS27" s="205"/>
      <c r="WT27" s="205"/>
      <c r="WU27" s="205"/>
      <c r="WV27" s="205"/>
      <c r="WW27" s="205"/>
      <c r="WX27" s="205"/>
      <c r="WY27" s="205"/>
      <c r="WZ27" s="205"/>
      <c r="XA27" s="205"/>
      <c r="XB27" s="205"/>
      <c r="XC27" s="205"/>
      <c r="XD27" s="205"/>
      <c r="XE27" s="205"/>
      <c r="XF27" s="205"/>
      <c r="XG27" s="205"/>
      <c r="XH27" s="205"/>
      <c r="XI27" s="205"/>
      <c r="XJ27" s="205"/>
      <c r="XK27" s="205"/>
      <c r="XL27" s="205"/>
      <c r="XM27" s="205"/>
      <c r="XN27" s="205"/>
      <c r="XO27" s="205"/>
      <c r="XP27" s="205"/>
      <c r="XQ27" s="205"/>
      <c r="XR27" s="205"/>
      <c r="XS27" s="205"/>
      <c r="XT27" s="205"/>
      <c r="XU27" s="205"/>
      <c r="XV27" s="205"/>
      <c r="XW27" s="205"/>
      <c r="XX27" s="205"/>
      <c r="XY27" s="205"/>
      <c r="XZ27" s="205"/>
      <c r="YA27" s="205"/>
      <c r="YB27" s="205"/>
      <c r="YC27" s="205"/>
      <c r="YD27" s="205"/>
      <c r="YE27" s="205"/>
      <c r="YF27" s="205"/>
      <c r="YG27" s="205"/>
      <c r="YH27" s="205"/>
      <c r="YI27" s="205"/>
      <c r="YJ27" s="205"/>
      <c r="YK27" s="205"/>
      <c r="YL27" s="205"/>
      <c r="YM27" s="205"/>
      <c r="YN27" s="205"/>
      <c r="YO27" s="205"/>
      <c r="YP27" s="205"/>
      <c r="YQ27" s="205"/>
      <c r="YR27" s="205"/>
      <c r="YS27" s="205"/>
      <c r="YT27" s="205"/>
      <c r="YU27" s="205"/>
      <c r="YV27" s="205"/>
      <c r="YW27" s="205"/>
      <c r="YX27" s="205"/>
      <c r="YY27" s="205"/>
      <c r="YZ27" s="205"/>
      <c r="ZA27" s="205"/>
      <c r="ZB27" s="205"/>
      <c r="ZC27" s="205"/>
      <c r="ZD27" s="205"/>
      <c r="ZE27" s="205"/>
      <c r="ZF27" s="205"/>
      <c r="ZG27" s="205"/>
      <c r="ZH27" s="205"/>
      <c r="ZI27" s="205"/>
      <c r="ZJ27" s="205"/>
      <c r="ZK27" s="205"/>
      <c r="ZL27" s="205"/>
      <c r="ZM27" s="205"/>
      <c r="ZN27" s="205"/>
      <c r="ZO27" s="205"/>
      <c r="ZP27" s="205"/>
      <c r="ZQ27" s="205"/>
      <c r="ZR27" s="205"/>
      <c r="ZS27" s="205"/>
      <c r="ZT27" s="205"/>
      <c r="ZU27" s="205"/>
      <c r="ZV27" s="205"/>
      <c r="ZW27" s="205"/>
      <c r="ZX27" s="205"/>
      <c r="ZY27" s="205"/>
      <c r="ZZ27" s="205"/>
      <c r="AAA27" s="205"/>
      <c r="AAB27" s="205"/>
      <c r="AAC27" s="205"/>
      <c r="AAD27" s="205"/>
      <c r="AAE27" s="205"/>
      <c r="AAF27" s="205"/>
      <c r="AAG27" s="205"/>
      <c r="AAH27" s="205"/>
      <c r="AAI27" s="205"/>
      <c r="AAJ27" s="205"/>
      <c r="AAK27" s="205"/>
      <c r="AAL27" s="205"/>
      <c r="AAM27" s="205"/>
      <c r="AAN27" s="205"/>
      <c r="AAO27" s="205"/>
      <c r="AAP27" s="205"/>
      <c r="AAQ27" s="205"/>
      <c r="AAR27" s="205"/>
      <c r="AAS27" s="205"/>
      <c r="AAT27" s="205"/>
      <c r="AAU27" s="205"/>
      <c r="AAV27" s="205"/>
      <c r="AAW27" s="205"/>
      <c r="AAX27" s="205"/>
      <c r="AAY27" s="205"/>
      <c r="AAZ27" s="205"/>
      <c r="ABA27" s="205"/>
      <c r="ABB27" s="205"/>
      <c r="ABC27" s="205"/>
      <c r="ABD27" s="205"/>
      <c r="ABE27" s="205"/>
      <c r="ABF27" s="205"/>
      <c r="ABG27" s="205"/>
      <c r="ABH27" s="205"/>
      <c r="ABI27" s="205"/>
      <c r="ABJ27" s="205"/>
      <c r="ABK27" s="205"/>
      <c r="ABL27" s="205"/>
      <c r="ABM27" s="205"/>
      <c r="ABN27" s="205"/>
      <c r="ABO27" s="205"/>
      <c r="ABP27" s="205"/>
      <c r="ABQ27" s="205"/>
      <c r="ABR27" s="205"/>
      <c r="ABS27" s="205"/>
      <c r="ABT27" s="205"/>
      <c r="ABU27" s="205"/>
      <c r="ABV27" s="205"/>
      <c r="ABW27" s="205"/>
      <c r="ABX27" s="205"/>
      <c r="ABY27" s="205"/>
      <c r="ABZ27" s="205"/>
      <c r="ACA27" s="205"/>
      <c r="ACB27" s="205"/>
      <c r="ACC27" s="205"/>
      <c r="ACD27" s="205"/>
      <c r="ACE27" s="205"/>
      <c r="ACF27" s="205"/>
      <c r="ACG27" s="205"/>
      <c r="ACH27" s="205"/>
      <c r="ACI27" s="205"/>
      <c r="ACJ27" s="205"/>
      <c r="ACK27" s="205"/>
      <c r="ACL27" s="205"/>
      <c r="ACM27" s="205"/>
      <c r="ACN27" s="205"/>
      <c r="ACO27" s="205"/>
      <c r="ACP27" s="205"/>
      <c r="ACQ27" s="205"/>
      <c r="ACR27" s="205"/>
      <c r="ACS27" s="205"/>
      <c r="ACT27" s="205"/>
      <c r="ACU27" s="205"/>
      <c r="ACV27" s="205"/>
      <c r="ACW27" s="205"/>
      <c r="ACX27" s="205"/>
      <c r="ACY27" s="205"/>
      <c r="ACZ27" s="205"/>
      <c r="ADA27" s="205"/>
      <c r="ADB27" s="205"/>
      <c r="ADC27" s="205"/>
      <c r="ADD27" s="205"/>
      <c r="ADE27" s="205"/>
      <c r="ADF27" s="205"/>
      <c r="ADG27" s="205"/>
      <c r="ADH27" s="205"/>
      <c r="ADI27" s="205"/>
      <c r="ADJ27" s="205"/>
      <c r="ADK27" s="205"/>
      <c r="ADL27" s="205"/>
      <c r="ADM27" s="205"/>
      <c r="ADN27" s="205"/>
      <c r="ADO27" s="205"/>
      <c r="ADP27" s="205"/>
      <c r="ADQ27" s="205"/>
      <c r="ADR27" s="205"/>
      <c r="ADS27" s="205"/>
      <c r="ADT27" s="205"/>
      <c r="ADU27" s="205"/>
      <c r="ADV27" s="205"/>
      <c r="ADW27" s="205"/>
      <c r="ADX27" s="205"/>
      <c r="ADY27" s="205"/>
      <c r="ADZ27" s="205"/>
      <c r="AEA27" s="205"/>
      <c r="AEB27" s="205"/>
      <c r="AEC27" s="205"/>
      <c r="AED27" s="205"/>
      <c r="AEE27" s="205"/>
      <c r="AEF27" s="205"/>
      <c r="AEG27" s="205"/>
      <c r="AEH27" s="205"/>
      <c r="AEI27" s="205"/>
      <c r="AEJ27" s="205"/>
      <c r="AEK27" s="205"/>
      <c r="AEL27" s="205"/>
      <c r="AEM27" s="205"/>
      <c r="AEN27" s="205"/>
      <c r="AEO27" s="205"/>
      <c r="AEP27" s="205"/>
      <c r="AEQ27" s="205"/>
      <c r="AER27" s="205"/>
      <c r="AES27" s="205"/>
      <c r="AET27" s="205"/>
      <c r="AEU27" s="205"/>
      <c r="AEV27" s="205"/>
      <c r="AEW27" s="205"/>
      <c r="AEX27" s="205"/>
      <c r="AEY27" s="205"/>
      <c r="AEZ27" s="205"/>
      <c r="AFA27" s="205"/>
      <c r="AFB27" s="205"/>
      <c r="AFC27" s="205"/>
      <c r="AFD27" s="205"/>
      <c r="AFE27" s="205"/>
      <c r="AFF27" s="205"/>
      <c r="AFG27" s="205"/>
      <c r="AFH27" s="205"/>
      <c r="AFI27" s="205"/>
      <c r="AFJ27" s="205"/>
      <c r="AFK27" s="205"/>
      <c r="AFL27" s="205"/>
      <c r="AFM27" s="205"/>
      <c r="AFN27" s="205"/>
      <c r="AFO27" s="205"/>
      <c r="AFP27" s="205"/>
      <c r="AFQ27" s="205"/>
      <c r="AFR27" s="205"/>
      <c r="AFS27" s="205"/>
      <c r="AFT27" s="205"/>
      <c r="AFU27" s="205"/>
      <c r="AFV27" s="205"/>
      <c r="AFW27" s="205"/>
      <c r="AFX27" s="205"/>
      <c r="AFY27" s="205"/>
      <c r="AFZ27" s="205"/>
      <c r="AGA27" s="205"/>
      <c r="AGB27" s="205"/>
      <c r="AGC27" s="205"/>
      <c r="AGD27" s="205"/>
      <c r="AGE27" s="205"/>
      <c r="AGF27" s="205"/>
      <c r="AGG27" s="205"/>
      <c r="AGH27" s="205"/>
      <c r="AGI27" s="205"/>
      <c r="AGJ27" s="205"/>
      <c r="AGK27" s="205"/>
      <c r="AGL27" s="205"/>
      <c r="AGM27" s="205"/>
      <c r="AGN27" s="205"/>
      <c r="AGO27" s="205"/>
      <c r="AGP27" s="205"/>
      <c r="AGQ27" s="205"/>
      <c r="AGR27" s="205"/>
      <c r="AGS27" s="205"/>
      <c r="AGT27" s="205"/>
      <c r="AGU27" s="205"/>
      <c r="AGV27" s="205"/>
      <c r="AGW27" s="205"/>
      <c r="AGX27" s="205"/>
      <c r="AGY27" s="205"/>
      <c r="AGZ27" s="205"/>
      <c r="AHA27" s="205"/>
      <c r="AHB27" s="205"/>
      <c r="AHC27" s="205"/>
      <c r="AHD27" s="205"/>
      <c r="AHE27" s="205"/>
      <c r="AHF27" s="205"/>
      <c r="AHG27" s="205"/>
      <c r="AHH27" s="205"/>
      <c r="AHI27" s="205"/>
      <c r="AHJ27" s="205"/>
      <c r="AHK27" s="205"/>
      <c r="AHL27" s="205"/>
      <c r="AHM27" s="205"/>
      <c r="AHN27" s="205"/>
      <c r="AHO27" s="205"/>
      <c r="AHP27" s="205"/>
      <c r="AHQ27" s="205"/>
      <c r="AHR27" s="205"/>
      <c r="AHS27" s="205"/>
      <c r="AHT27" s="205"/>
      <c r="AHU27" s="205"/>
      <c r="AHV27" s="205"/>
      <c r="AHW27" s="205"/>
      <c r="AHX27" s="205"/>
      <c r="AHY27" s="205"/>
      <c r="AHZ27" s="205"/>
      <c r="AIA27" s="205"/>
      <c r="AIB27" s="205"/>
      <c r="AIC27" s="205"/>
      <c r="AID27" s="205"/>
      <c r="AIE27" s="205"/>
      <c r="AIF27" s="205"/>
      <c r="AIG27" s="205"/>
      <c r="AIH27" s="205"/>
      <c r="AII27" s="205"/>
      <c r="AIJ27" s="205"/>
      <c r="AIK27" s="205"/>
      <c r="AIL27" s="205"/>
      <c r="AIM27" s="205"/>
      <c r="AIN27" s="205"/>
      <c r="AIO27" s="205"/>
      <c r="AIP27" s="205"/>
      <c r="AIQ27" s="205"/>
      <c r="AIR27" s="205"/>
      <c r="AIS27" s="205"/>
      <c r="AIT27" s="205"/>
      <c r="AIU27" s="205"/>
      <c r="AIV27" s="205"/>
      <c r="AIW27" s="205"/>
      <c r="AIX27" s="205"/>
      <c r="AIY27" s="205"/>
      <c r="AIZ27" s="205"/>
      <c r="AJA27" s="205"/>
      <c r="AJB27" s="205"/>
      <c r="AJC27" s="205"/>
      <c r="AJD27" s="205"/>
      <c r="AJE27" s="205"/>
      <c r="AJF27" s="205"/>
      <c r="AJG27" s="205"/>
      <c r="AJH27" s="205"/>
      <c r="AJI27" s="205"/>
      <c r="AJJ27" s="205"/>
      <c r="AJK27" s="205"/>
      <c r="AJL27" s="205"/>
      <c r="AJM27" s="205"/>
      <c r="AJN27" s="205"/>
      <c r="AJO27" s="205"/>
      <c r="AJP27" s="205"/>
      <c r="AJQ27" s="205"/>
      <c r="AJR27" s="205"/>
      <c r="AJS27" s="205"/>
      <c r="AJT27" s="205"/>
      <c r="AJU27" s="205"/>
      <c r="AJV27" s="205"/>
      <c r="AJW27" s="205"/>
      <c r="AJX27" s="205"/>
      <c r="AJY27" s="205"/>
      <c r="AJZ27" s="205"/>
      <c r="AKA27" s="205"/>
      <c r="AKB27" s="205"/>
      <c r="AKC27" s="205"/>
      <c r="AKD27" s="205"/>
      <c r="AKE27" s="205"/>
      <c r="AKF27" s="205"/>
      <c r="AKG27" s="205"/>
      <c r="AKH27" s="205"/>
      <c r="AKI27" s="205"/>
      <c r="AKJ27" s="205"/>
      <c r="AKK27" s="205"/>
      <c r="AKL27" s="205"/>
      <c r="AKM27" s="205"/>
      <c r="AKN27" s="205"/>
      <c r="AKO27" s="205"/>
      <c r="AKP27" s="205"/>
      <c r="AKQ27" s="205"/>
      <c r="AKR27" s="205"/>
      <c r="AKS27" s="205"/>
      <c r="AKT27" s="205"/>
      <c r="AKU27" s="205"/>
      <c r="AKV27" s="205"/>
      <c r="AKW27" s="205"/>
      <c r="AKX27" s="205"/>
      <c r="AKY27" s="205"/>
      <c r="AKZ27" s="205"/>
      <c r="ALA27" s="205"/>
      <c r="ALB27" s="205"/>
      <c r="ALC27" s="205"/>
      <c r="ALD27" s="205"/>
      <c r="ALE27" s="205"/>
      <c r="ALF27" s="205"/>
      <c r="ALG27" s="205"/>
      <c r="ALH27" s="205"/>
      <c r="ALI27" s="205"/>
      <c r="ALJ27" s="205"/>
      <c r="ALK27" s="205"/>
      <c r="ALL27" s="205"/>
      <c r="ALM27" s="205"/>
      <c r="ALN27" s="205"/>
      <c r="ALO27" s="205"/>
      <c r="ALP27" s="205"/>
      <c r="ALQ27" s="205"/>
      <c r="ALR27" s="205"/>
      <c r="ALS27" s="205"/>
      <c r="ALT27" s="205"/>
      <c r="ALU27" s="205"/>
      <c r="ALV27" s="205"/>
      <c r="ALW27" s="205"/>
      <c r="ALX27" s="205"/>
      <c r="ALY27" s="205"/>
      <c r="ALZ27" s="205"/>
      <c r="AMA27" s="205"/>
      <c r="AMB27" s="205"/>
      <c r="AMC27" s="205"/>
      <c r="AMD27" s="205"/>
      <c r="AME27" s="205"/>
      <c r="AMF27" s="205"/>
      <c r="AMG27" s="205"/>
      <c r="AMH27" s="205"/>
      <c r="AMI27" s="205"/>
      <c r="AMJ27" s="205"/>
      <c r="AMK27" s="205"/>
      <c r="AML27" s="205"/>
      <c r="AMM27" s="205"/>
      <c r="AMN27" s="205"/>
      <c r="AMO27" s="205"/>
      <c r="AMP27" s="205"/>
      <c r="AMQ27" s="205"/>
      <c r="AMR27" s="205"/>
      <c r="AMS27" s="205"/>
      <c r="AMT27" s="205"/>
      <c r="AMU27" s="205"/>
      <c r="AMV27" s="205"/>
      <c r="AMW27" s="205"/>
      <c r="AMX27" s="205"/>
      <c r="AMY27" s="205"/>
      <c r="AMZ27" s="205"/>
      <c r="ANA27" s="205"/>
      <c r="ANB27" s="205"/>
      <c r="ANC27" s="205"/>
      <c r="AND27" s="205"/>
      <c r="ANE27" s="205"/>
      <c r="ANF27" s="205"/>
      <c r="ANG27" s="205"/>
      <c r="ANH27" s="205"/>
      <c r="ANI27" s="205"/>
      <c r="ANJ27" s="205"/>
      <c r="ANK27" s="205"/>
      <c r="ANL27" s="205"/>
      <c r="ANM27" s="205"/>
      <c r="ANN27" s="205"/>
      <c r="ANO27" s="205"/>
      <c r="ANP27" s="205"/>
      <c r="ANQ27" s="205"/>
      <c r="ANR27" s="205"/>
      <c r="ANS27" s="205"/>
      <c r="ANT27" s="205"/>
      <c r="ANU27" s="205"/>
      <c r="ANV27" s="205"/>
      <c r="ANW27" s="205"/>
      <c r="ANX27" s="205"/>
      <c r="ANY27" s="205"/>
      <c r="ANZ27" s="205"/>
      <c r="AOA27" s="205"/>
      <c r="AOB27" s="205"/>
      <c r="AOC27" s="205"/>
      <c r="AOD27" s="205"/>
      <c r="AOE27" s="205"/>
      <c r="AOF27" s="205"/>
      <c r="AOG27" s="205"/>
      <c r="AOH27" s="205"/>
      <c r="AOI27" s="205"/>
      <c r="AOJ27" s="205"/>
      <c r="AOK27" s="205"/>
      <c r="AOL27" s="205"/>
      <c r="AOM27" s="205"/>
      <c r="AON27" s="205"/>
      <c r="AOO27" s="205"/>
      <c r="AOP27" s="205"/>
      <c r="AOQ27" s="205"/>
      <c r="AOR27" s="205"/>
      <c r="AOS27" s="205"/>
      <c r="AOT27" s="205"/>
      <c r="AOU27" s="205"/>
      <c r="AOV27" s="205"/>
      <c r="AOW27" s="205"/>
      <c r="AOX27" s="205"/>
      <c r="AOY27" s="205"/>
      <c r="AOZ27" s="205"/>
      <c r="APA27" s="205"/>
      <c r="APB27" s="205"/>
      <c r="APC27" s="205"/>
      <c r="APD27" s="205"/>
      <c r="APE27" s="205"/>
      <c r="APF27" s="205"/>
      <c r="APG27" s="205"/>
      <c r="APH27" s="205"/>
      <c r="API27" s="205"/>
      <c r="APJ27" s="205"/>
      <c r="APK27" s="205"/>
      <c r="APL27" s="205"/>
      <c r="APM27" s="205"/>
      <c r="APN27" s="205"/>
      <c r="APO27" s="205"/>
      <c r="APP27" s="205"/>
      <c r="APQ27" s="205"/>
      <c r="APR27" s="205"/>
      <c r="APS27" s="205"/>
      <c r="APT27" s="205"/>
      <c r="APU27" s="205"/>
      <c r="APV27" s="205"/>
      <c r="APW27" s="205"/>
      <c r="APX27" s="205"/>
      <c r="APY27" s="205"/>
      <c r="APZ27" s="205"/>
      <c r="AQA27" s="205"/>
      <c r="AQB27" s="205"/>
      <c r="AQC27" s="205"/>
      <c r="AQD27" s="205"/>
      <c r="AQE27" s="205"/>
      <c r="AQF27" s="205"/>
      <c r="AQG27" s="205"/>
      <c r="AQH27" s="205"/>
      <c r="AQI27" s="205"/>
      <c r="AQJ27" s="205"/>
      <c r="AQK27" s="205"/>
      <c r="AQL27" s="205"/>
      <c r="AQM27" s="205"/>
      <c r="AQN27" s="205"/>
      <c r="AQO27" s="205"/>
      <c r="AQP27" s="205"/>
      <c r="AQQ27" s="205"/>
      <c r="AQR27" s="205"/>
      <c r="AQS27" s="205"/>
      <c r="AQT27" s="205"/>
      <c r="AQU27" s="205"/>
      <c r="AQV27" s="205"/>
      <c r="AQW27" s="205"/>
      <c r="AQX27" s="205"/>
      <c r="AQY27" s="205"/>
      <c r="AQZ27" s="205"/>
      <c r="ARA27" s="205"/>
      <c r="ARB27" s="205"/>
      <c r="ARC27" s="205"/>
      <c r="ARD27" s="205"/>
      <c r="ARE27" s="205"/>
      <c r="ARF27" s="205"/>
      <c r="ARG27" s="205"/>
      <c r="ARH27" s="205"/>
      <c r="ARI27" s="205"/>
      <c r="ARJ27" s="205"/>
      <c r="ARK27" s="205"/>
      <c r="ARL27" s="205"/>
      <c r="ARM27" s="205"/>
      <c r="ARN27" s="205"/>
      <c r="ARO27" s="205"/>
      <c r="ARP27" s="205"/>
      <c r="ARQ27" s="205"/>
      <c r="ARR27" s="205"/>
      <c r="ARS27" s="205"/>
      <c r="ART27" s="205"/>
      <c r="ARU27" s="205"/>
      <c r="ARV27" s="205"/>
      <c r="ARW27" s="205"/>
      <c r="ARX27" s="205"/>
      <c r="ARY27" s="205"/>
      <c r="ARZ27" s="205"/>
      <c r="ASA27" s="205"/>
      <c r="ASB27" s="205"/>
      <c r="ASC27" s="205"/>
      <c r="ASD27" s="205"/>
      <c r="ASE27" s="205"/>
      <c r="ASF27" s="205"/>
      <c r="ASG27" s="205"/>
      <c r="ASH27" s="205"/>
      <c r="ASI27" s="205"/>
      <c r="ASJ27" s="205"/>
      <c r="ASK27" s="205"/>
      <c r="ASL27" s="205"/>
      <c r="ASM27" s="205"/>
      <c r="ASN27" s="205"/>
      <c r="ASO27" s="205"/>
      <c r="ASP27" s="205"/>
      <c r="ASQ27" s="205"/>
      <c r="ASR27" s="205"/>
      <c r="ASS27" s="205"/>
      <c r="AST27" s="205"/>
      <c r="ASU27" s="205"/>
      <c r="ASV27" s="205"/>
      <c r="ASW27" s="205"/>
      <c r="ASX27" s="205"/>
      <c r="ASY27" s="205"/>
      <c r="ASZ27" s="205"/>
      <c r="ATA27" s="205"/>
      <c r="ATB27" s="205"/>
      <c r="ATC27" s="205"/>
      <c r="ATD27" s="205"/>
      <c r="ATE27" s="205"/>
      <c r="ATF27" s="205"/>
      <c r="ATG27" s="205"/>
      <c r="ATH27" s="205"/>
      <c r="ATI27" s="205"/>
      <c r="ATJ27" s="205"/>
      <c r="ATK27" s="205"/>
      <c r="ATL27" s="205"/>
      <c r="ATM27" s="205"/>
      <c r="ATN27" s="205"/>
      <c r="ATO27" s="205"/>
      <c r="ATP27" s="205"/>
      <c r="ATQ27" s="205"/>
      <c r="ATR27" s="205"/>
      <c r="ATS27" s="205"/>
      <c r="ATT27" s="205"/>
      <c r="ATU27" s="205"/>
      <c r="ATV27" s="205"/>
      <c r="ATW27" s="205"/>
      <c r="ATX27" s="205"/>
      <c r="ATY27" s="205"/>
      <c r="ATZ27" s="205"/>
      <c r="AUA27" s="205"/>
      <c r="AUB27" s="205"/>
      <c r="AUC27" s="205"/>
      <c r="AUD27" s="205"/>
      <c r="AUE27" s="205"/>
      <c r="AUF27" s="205"/>
      <c r="AUG27" s="205"/>
      <c r="AUH27" s="205"/>
      <c r="AUI27" s="205"/>
      <c r="AUJ27" s="205"/>
      <c r="AUK27" s="205"/>
      <c r="AUL27" s="205"/>
      <c r="AUM27" s="205"/>
      <c r="AUN27" s="205"/>
      <c r="AUO27" s="205"/>
      <c r="AUP27" s="205"/>
      <c r="AUQ27" s="205"/>
      <c r="AUR27" s="205"/>
      <c r="AUS27" s="205"/>
      <c r="AUT27" s="205"/>
      <c r="AUU27" s="205"/>
      <c r="AUV27" s="205"/>
      <c r="AUW27" s="205"/>
      <c r="AUX27" s="205"/>
      <c r="AUY27" s="205"/>
      <c r="AUZ27" s="205"/>
      <c r="AVA27" s="205"/>
      <c r="AVB27" s="205"/>
      <c r="AVC27" s="205"/>
      <c r="AVD27" s="205"/>
      <c r="AVE27" s="205"/>
      <c r="AVF27" s="205"/>
      <c r="AVG27" s="205"/>
      <c r="AVH27" s="205"/>
      <c r="AVI27" s="205"/>
      <c r="AVJ27" s="205"/>
      <c r="AVK27" s="205"/>
      <c r="AVL27" s="205"/>
      <c r="AVM27" s="205"/>
      <c r="AVN27" s="205"/>
      <c r="AVO27" s="205"/>
      <c r="AVP27" s="205"/>
      <c r="AVQ27" s="205"/>
      <c r="AVR27" s="205"/>
      <c r="AVS27" s="205"/>
      <c r="AVT27" s="205"/>
      <c r="AVU27" s="205"/>
      <c r="AVV27" s="205"/>
      <c r="AVW27" s="205"/>
      <c r="AVX27" s="205"/>
      <c r="AVY27" s="205"/>
      <c r="AVZ27" s="205"/>
      <c r="AWA27" s="205"/>
      <c r="AWB27" s="205"/>
      <c r="AWC27" s="205"/>
      <c r="AWD27" s="205"/>
      <c r="AWE27" s="205"/>
      <c r="AWF27" s="205"/>
      <c r="AWG27" s="205"/>
      <c r="AWH27" s="205"/>
      <c r="AWI27" s="205"/>
      <c r="AWJ27" s="205"/>
      <c r="AWK27" s="205"/>
      <c r="AWL27" s="205"/>
      <c r="AWM27" s="205"/>
      <c r="AWN27" s="205"/>
      <c r="AWO27" s="205"/>
      <c r="AWP27" s="205"/>
      <c r="AWQ27" s="205"/>
      <c r="AWR27" s="205"/>
      <c r="AWS27" s="205"/>
      <c r="AWT27" s="205"/>
      <c r="AWU27" s="205"/>
      <c r="AWV27" s="205"/>
      <c r="AWW27" s="205"/>
      <c r="AWX27" s="205"/>
      <c r="AWY27" s="205"/>
      <c r="AWZ27" s="205"/>
      <c r="AXA27" s="205"/>
      <c r="AXB27" s="205"/>
      <c r="AXC27" s="205"/>
      <c r="AXD27" s="205"/>
      <c r="AXE27" s="205"/>
      <c r="AXF27" s="205"/>
      <c r="AXG27" s="205"/>
      <c r="AXH27" s="205"/>
      <c r="AXI27" s="205"/>
      <c r="AXJ27" s="205"/>
      <c r="AXK27" s="205"/>
      <c r="AXL27" s="205"/>
      <c r="AXM27" s="205"/>
      <c r="AXN27" s="205"/>
      <c r="AXO27" s="205"/>
      <c r="AXP27" s="205"/>
      <c r="AXQ27" s="205"/>
      <c r="AXR27" s="205"/>
      <c r="AXS27" s="205"/>
      <c r="AXT27" s="205"/>
      <c r="AXU27" s="205"/>
      <c r="AXV27" s="205"/>
      <c r="AXW27" s="205"/>
      <c r="AXX27" s="205"/>
      <c r="AXY27" s="205"/>
      <c r="AXZ27" s="205"/>
      <c r="AYA27" s="205"/>
      <c r="AYB27" s="205"/>
      <c r="AYC27" s="205"/>
      <c r="AYD27" s="205"/>
      <c r="AYE27" s="205"/>
      <c r="AYF27" s="205"/>
      <c r="AYG27" s="205"/>
      <c r="AYH27" s="205"/>
      <c r="AYI27" s="205"/>
      <c r="AYJ27" s="205"/>
      <c r="AYK27" s="205"/>
      <c r="AYL27" s="205"/>
      <c r="AYM27" s="205"/>
      <c r="AYN27" s="205"/>
      <c r="AYO27" s="205"/>
      <c r="AYP27" s="205"/>
      <c r="AYQ27" s="205"/>
      <c r="AYR27" s="205"/>
      <c r="AYS27" s="205"/>
      <c r="AYT27" s="205"/>
      <c r="AYU27" s="205"/>
      <c r="AYV27" s="205"/>
      <c r="AYW27" s="205"/>
      <c r="AYX27" s="205"/>
      <c r="AYY27" s="205"/>
      <c r="AYZ27" s="205"/>
      <c r="AZA27" s="205"/>
      <c r="AZB27" s="205"/>
      <c r="AZC27" s="205"/>
      <c r="AZD27" s="205"/>
      <c r="AZE27" s="205"/>
      <c r="AZF27" s="205"/>
      <c r="AZG27" s="205"/>
      <c r="AZH27" s="205"/>
      <c r="AZI27" s="205"/>
      <c r="AZJ27" s="205"/>
      <c r="AZK27" s="205"/>
      <c r="AZL27" s="205"/>
      <c r="AZM27" s="205"/>
      <c r="AZN27" s="205"/>
      <c r="AZO27" s="205"/>
      <c r="AZP27" s="205"/>
      <c r="AZQ27" s="205"/>
      <c r="AZR27" s="205"/>
      <c r="AZS27" s="205"/>
      <c r="AZT27" s="205"/>
      <c r="AZU27" s="205"/>
      <c r="AZV27" s="205"/>
      <c r="AZW27" s="205"/>
      <c r="AZX27" s="205"/>
      <c r="AZY27" s="205"/>
      <c r="AZZ27" s="205"/>
      <c r="BAA27" s="205"/>
      <c r="BAB27" s="205"/>
      <c r="BAC27" s="205"/>
      <c r="BAD27" s="205"/>
      <c r="BAE27" s="205"/>
      <c r="BAF27" s="205"/>
      <c r="BAG27" s="205"/>
      <c r="BAH27" s="205"/>
      <c r="BAI27" s="205"/>
      <c r="BAJ27" s="205"/>
      <c r="BAK27" s="205"/>
      <c r="BAL27" s="205"/>
      <c r="BAM27" s="205"/>
      <c r="BAN27" s="205"/>
      <c r="BAO27" s="205"/>
      <c r="BAP27" s="205"/>
      <c r="BAQ27" s="205"/>
      <c r="BAR27" s="205"/>
      <c r="BAS27" s="205"/>
      <c r="BAT27" s="205"/>
      <c r="BAU27" s="205"/>
      <c r="BAV27" s="205"/>
      <c r="BAW27" s="205"/>
      <c r="BAX27" s="205"/>
      <c r="BAY27" s="205"/>
      <c r="BAZ27" s="205"/>
      <c r="BBA27" s="205"/>
      <c r="BBB27" s="205"/>
      <c r="BBC27" s="205"/>
      <c r="BBD27" s="205"/>
      <c r="BBE27" s="205"/>
      <c r="BBF27" s="205"/>
      <c r="BBG27" s="205"/>
      <c r="BBH27" s="205"/>
      <c r="BBI27" s="205"/>
      <c r="BBJ27" s="205"/>
      <c r="BBK27" s="205"/>
      <c r="BBL27" s="205"/>
      <c r="BBM27" s="205"/>
      <c r="BBN27" s="205"/>
      <c r="BBO27" s="205"/>
      <c r="BBP27" s="205"/>
      <c r="BBQ27" s="205"/>
      <c r="BBR27" s="205"/>
      <c r="BBS27" s="205"/>
      <c r="BBT27" s="205"/>
      <c r="BBU27" s="205"/>
      <c r="BBV27" s="205"/>
      <c r="BBW27" s="205"/>
      <c r="BBX27" s="205"/>
      <c r="BBY27" s="205"/>
      <c r="BBZ27" s="205"/>
      <c r="BCA27" s="205"/>
      <c r="BCB27" s="205"/>
      <c r="BCC27" s="205"/>
      <c r="BCD27" s="205"/>
      <c r="BCE27" s="205"/>
      <c r="BCF27" s="205"/>
      <c r="BCG27" s="205"/>
      <c r="BCH27" s="205"/>
      <c r="BCI27" s="205"/>
      <c r="BCJ27" s="205"/>
      <c r="BCK27" s="205"/>
      <c r="BCL27" s="205"/>
      <c r="BCM27" s="205"/>
      <c r="BCN27" s="205"/>
      <c r="BCO27" s="205"/>
      <c r="BCP27" s="205"/>
      <c r="BCQ27" s="205"/>
      <c r="BCR27" s="205"/>
      <c r="BCS27" s="205"/>
      <c r="BCT27" s="205"/>
      <c r="BCU27" s="205"/>
      <c r="BCV27" s="205"/>
      <c r="BCW27" s="205"/>
      <c r="BCX27" s="205"/>
      <c r="BCY27" s="205"/>
      <c r="BCZ27" s="205"/>
      <c r="BDA27" s="205"/>
      <c r="BDB27" s="205"/>
      <c r="BDC27" s="205"/>
      <c r="BDD27" s="205"/>
      <c r="BDE27" s="205"/>
      <c r="BDF27" s="205"/>
      <c r="BDG27" s="205"/>
      <c r="BDH27" s="205"/>
      <c r="BDI27" s="205"/>
      <c r="BDJ27" s="205"/>
      <c r="BDK27" s="205"/>
      <c r="BDL27" s="205"/>
      <c r="BDM27" s="205"/>
      <c r="BDN27" s="205"/>
      <c r="BDO27" s="205"/>
      <c r="BDP27" s="205"/>
      <c r="BDQ27" s="205"/>
      <c r="BDR27" s="205"/>
      <c r="BDS27" s="205"/>
      <c r="BDT27" s="205"/>
      <c r="BDU27" s="205"/>
    </row>
    <row r="28" spans="1:1477" s="6" customFormat="1" ht="12" customHeight="1" thickBot="1">
      <c r="B28" s="80"/>
      <c r="C28" s="80"/>
      <c r="D28" s="80"/>
      <c r="E28" s="72"/>
      <c r="F28" s="80"/>
      <c r="G28" s="80"/>
      <c r="H28" s="208"/>
      <c r="I28" s="81"/>
      <c r="J28" s="81"/>
      <c r="K28" s="81"/>
      <c r="L28" s="81"/>
      <c r="M28" s="155"/>
      <c r="N28" s="73"/>
      <c r="O28" s="81"/>
      <c r="P28" s="81"/>
      <c r="Q28" s="81"/>
      <c r="R28" s="81"/>
      <c r="S28" s="81"/>
      <c r="T28" s="82"/>
      <c r="U28" s="82"/>
      <c r="V28" s="82"/>
      <c r="W28" s="82"/>
      <c r="X28" s="82"/>
      <c r="Y28" s="212"/>
      <c r="Z28" s="212"/>
      <c r="AA28" s="212"/>
      <c r="AB28" s="212"/>
      <c r="AC28" s="212"/>
      <c r="AD28" s="155"/>
      <c r="AE28" s="73"/>
      <c r="AF28" s="212"/>
      <c r="AG28" s="212"/>
      <c r="AH28" s="81"/>
      <c r="AI28" s="81"/>
      <c r="AJ28" s="83"/>
      <c r="AK28" s="83"/>
      <c r="AL28" s="85"/>
      <c r="AM28" s="85"/>
      <c r="AN28" s="83"/>
      <c r="AO28" s="83"/>
      <c r="AP28" s="85"/>
      <c r="AQ28" s="85"/>
      <c r="AR28" s="83"/>
      <c r="AS28" s="83"/>
      <c r="AT28" s="85"/>
      <c r="AU28" s="85"/>
      <c r="AV28" s="83"/>
      <c r="AW28" s="83"/>
      <c r="AX28" s="85"/>
      <c r="AY28" s="85"/>
      <c r="AZ28" s="83"/>
      <c r="BA28" s="83"/>
      <c r="BB28" s="85"/>
      <c r="BC28" s="85"/>
      <c r="BD28" s="83"/>
      <c r="BE28" s="83"/>
      <c r="BF28" s="85"/>
      <c r="BG28" s="85"/>
      <c r="BH28" s="83"/>
      <c r="BI28" s="83"/>
      <c r="BJ28" s="85"/>
      <c r="BK28" s="85"/>
      <c r="BL28" s="83"/>
      <c r="BM28" s="83"/>
      <c r="BN28" s="85"/>
      <c r="BO28" s="85"/>
      <c r="BP28" s="83"/>
      <c r="BQ28" s="83"/>
      <c r="BR28" s="85"/>
      <c r="BS28" s="85"/>
      <c r="BT28" s="83"/>
      <c r="BU28" s="83"/>
      <c r="BV28" s="85"/>
      <c r="BW28" s="85"/>
      <c r="BX28" s="83"/>
      <c r="BY28" s="83"/>
      <c r="BZ28" s="85"/>
      <c r="CA28" s="85"/>
      <c r="CB28" s="83"/>
      <c r="CC28" s="83"/>
      <c r="CD28" s="85"/>
      <c r="CE28" s="85"/>
      <c r="CF28" s="83"/>
      <c r="CG28" s="83"/>
      <c r="CH28" s="85"/>
      <c r="CI28" s="85"/>
      <c r="CJ28" s="83"/>
      <c r="CK28" s="83"/>
      <c r="CL28" s="85"/>
      <c r="CM28" s="85"/>
      <c r="CN28" s="84"/>
      <c r="CO28" s="84"/>
      <c r="CP28" s="84"/>
      <c r="CQ28" s="84"/>
      <c r="CR28" s="84"/>
      <c r="CS28" s="84"/>
      <c r="CT28" s="72"/>
      <c r="CU28" s="80"/>
      <c r="CV28" s="80"/>
      <c r="CW28" s="72"/>
      <c r="CX28" s="72"/>
      <c r="CY28" s="80"/>
      <c r="CZ28" s="80"/>
      <c r="DA28" s="80"/>
      <c r="DB28" s="82"/>
      <c r="DC28" s="84"/>
      <c r="DD28" s="236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  <c r="DR28" s="233"/>
      <c r="DS28" s="233"/>
      <c r="DT28" s="233"/>
      <c r="DU28" s="233"/>
      <c r="DV28" s="233"/>
      <c r="DW28" s="233"/>
      <c r="DX28" s="233"/>
      <c r="DY28" s="233"/>
      <c r="DZ28" s="233"/>
      <c r="EA28" s="233"/>
      <c r="EB28" s="233"/>
      <c r="EC28" s="233"/>
      <c r="ED28" s="233"/>
      <c r="EE28" s="233"/>
      <c r="EF28" s="233"/>
      <c r="EG28" s="233"/>
      <c r="EH28" s="233"/>
      <c r="EI28" s="233"/>
      <c r="EJ28" s="233"/>
      <c r="EK28" s="233"/>
      <c r="EL28" s="233"/>
      <c r="EM28" s="233"/>
      <c r="EN28" s="233"/>
      <c r="EO28" s="233"/>
      <c r="EP28" s="233"/>
      <c r="EQ28" s="233"/>
      <c r="ER28" s="233"/>
      <c r="ES28" s="233"/>
      <c r="ET28" s="233"/>
      <c r="EU28" s="233"/>
      <c r="EV28" s="233"/>
      <c r="EW28" s="233"/>
      <c r="EX28" s="233"/>
      <c r="EY28" s="233"/>
      <c r="EZ28" s="233"/>
      <c r="FA28" s="233"/>
      <c r="FB28" s="233"/>
      <c r="FC28" s="233"/>
      <c r="FD28" s="233"/>
      <c r="FE28" s="233"/>
      <c r="FF28" s="233"/>
      <c r="FG28" s="233"/>
      <c r="FH28" s="233"/>
      <c r="FI28" s="233"/>
      <c r="FJ28" s="233"/>
      <c r="FK28" s="233"/>
      <c r="FL28" s="233"/>
      <c r="FM28" s="233"/>
      <c r="FN28" s="233"/>
      <c r="FO28" s="233"/>
      <c r="FP28" s="233"/>
      <c r="FQ28" s="233"/>
      <c r="FR28" s="233"/>
      <c r="FS28" s="233"/>
      <c r="FT28" s="233"/>
      <c r="FU28" s="233"/>
      <c r="FV28" s="233"/>
      <c r="FW28" s="233"/>
      <c r="FX28" s="233"/>
      <c r="FY28" s="233"/>
      <c r="FZ28" s="233"/>
      <c r="GA28" s="233"/>
      <c r="GB28" s="233"/>
      <c r="GC28" s="233"/>
      <c r="GD28" s="233"/>
      <c r="GE28" s="233"/>
      <c r="GF28" s="233"/>
      <c r="GG28" s="233"/>
      <c r="GH28" s="233"/>
      <c r="GI28" s="233"/>
      <c r="GJ28" s="233"/>
      <c r="GK28" s="233"/>
      <c r="GL28" s="233"/>
      <c r="GM28" s="233"/>
      <c r="GN28" s="233"/>
      <c r="GO28" s="233"/>
      <c r="GP28" s="233"/>
      <c r="GQ28" s="233"/>
      <c r="GR28" s="233"/>
      <c r="GS28" s="233"/>
      <c r="GT28" s="233"/>
      <c r="GU28" s="233"/>
      <c r="GV28" s="233"/>
      <c r="GW28" s="233"/>
      <c r="GX28" s="233"/>
      <c r="GY28" s="233"/>
      <c r="GZ28" s="233"/>
      <c r="HA28" s="233"/>
      <c r="HB28" s="233"/>
      <c r="HC28" s="233"/>
      <c r="HD28" s="233"/>
      <c r="HE28" s="233"/>
      <c r="HF28" s="233"/>
      <c r="HG28" s="233"/>
      <c r="HH28" s="233"/>
      <c r="HI28" s="233"/>
      <c r="HJ28" s="233"/>
      <c r="HK28" s="233"/>
      <c r="HL28" s="233"/>
      <c r="HM28" s="233"/>
      <c r="HN28" s="233"/>
      <c r="HO28" s="233"/>
      <c r="HP28" s="233"/>
      <c r="HQ28" s="233"/>
      <c r="HR28" s="233"/>
      <c r="HS28" s="233"/>
      <c r="HT28" s="233"/>
      <c r="HU28" s="233"/>
      <c r="HV28" s="233"/>
      <c r="HW28" s="233"/>
      <c r="HX28" s="233"/>
      <c r="HY28" s="233"/>
      <c r="HZ28" s="233"/>
      <c r="IA28" s="233"/>
      <c r="IB28" s="233"/>
      <c r="IC28" s="233"/>
      <c r="ID28" s="233"/>
      <c r="IE28" s="233"/>
      <c r="IF28" s="233"/>
      <c r="IG28" s="233"/>
      <c r="IH28" s="233"/>
      <c r="II28" s="233"/>
      <c r="IJ28" s="233"/>
      <c r="IK28" s="233"/>
      <c r="IL28" s="233"/>
      <c r="IM28" s="233"/>
      <c r="IN28" s="233"/>
      <c r="IO28" s="233"/>
      <c r="IP28" s="233"/>
      <c r="IQ28" s="233"/>
      <c r="IR28" s="233"/>
      <c r="IS28" s="233"/>
      <c r="IT28" s="233"/>
      <c r="IU28" s="233"/>
      <c r="IV28" s="233"/>
      <c r="IW28" s="233"/>
      <c r="IX28" s="233"/>
      <c r="IY28" s="233"/>
      <c r="IZ28" s="233"/>
      <c r="JA28" s="233"/>
      <c r="JB28" s="233"/>
      <c r="JC28" s="233"/>
      <c r="JD28" s="233"/>
      <c r="JE28" s="233"/>
      <c r="JF28" s="233"/>
      <c r="JG28" s="233"/>
      <c r="JH28" s="233"/>
      <c r="JI28" s="233"/>
      <c r="JJ28" s="233"/>
      <c r="JK28" s="233"/>
      <c r="JL28" s="233"/>
      <c r="JM28" s="233"/>
      <c r="JN28" s="233"/>
      <c r="JO28" s="233"/>
      <c r="JP28" s="233"/>
      <c r="JQ28" s="233"/>
      <c r="JR28" s="233"/>
      <c r="JS28" s="233"/>
      <c r="JT28" s="233"/>
      <c r="JU28" s="233"/>
      <c r="JV28" s="233"/>
      <c r="JW28" s="233"/>
      <c r="JX28" s="233"/>
      <c r="JY28" s="233"/>
      <c r="JZ28" s="233"/>
      <c r="KA28" s="233"/>
      <c r="KB28" s="233"/>
      <c r="KC28" s="233"/>
      <c r="KD28" s="233"/>
      <c r="KE28" s="233"/>
      <c r="KF28" s="233"/>
      <c r="KG28" s="233"/>
      <c r="KH28" s="233"/>
      <c r="KI28" s="233"/>
      <c r="KJ28" s="233"/>
      <c r="KK28" s="233"/>
      <c r="KL28" s="233"/>
      <c r="KM28" s="233"/>
      <c r="KN28" s="233"/>
      <c r="KO28" s="233"/>
      <c r="KP28" s="233"/>
      <c r="KQ28" s="233"/>
      <c r="KR28" s="233"/>
      <c r="KS28" s="233"/>
      <c r="KT28" s="233"/>
      <c r="KU28" s="233"/>
      <c r="KV28" s="233"/>
      <c r="KW28" s="233"/>
      <c r="KX28" s="233"/>
      <c r="KY28" s="233"/>
      <c r="KZ28" s="233"/>
      <c r="LA28" s="233"/>
      <c r="LB28" s="233"/>
      <c r="LC28" s="233"/>
      <c r="LD28" s="233"/>
      <c r="LE28" s="233"/>
      <c r="LF28" s="233"/>
      <c r="LG28" s="233"/>
      <c r="LH28" s="233"/>
      <c r="LI28" s="233"/>
      <c r="LJ28" s="233"/>
      <c r="LK28" s="233"/>
      <c r="LL28" s="233"/>
      <c r="LM28" s="233"/>
      <c r="LN28" s="233"/>
      <c r="LO28" s="233"/>
      <c r="LP28" s="233"/>
      <c r="LQ28" s="233"/>
      <c r="LR28" s="233"/>
      <c r="LS28" s="233"/>
      <c r="LT28" s="233"/>
      <c r="LU28" s="233"/>
      <c r="LV28" s="233"/>
      <c r="LW28" s="233"/>
      <c r="LX28" s="233"/>
      <c r="LY28" s="233"/>
      <c r="LZ28" s="233"/>
      <c r="MA28" s="233"/>
      <c r="MB28" s="233"/>
      <c r="MC28" s="233"/>
      <c r="MD28" s="233"/>
      <c r="ME28" s="233"/>
      <c r="MF28" s="233"/>
      <c r="MG28" s="233"/>
      <c r="MH28" s="233"/>
      <c r="MI28" s="233"/>
      <c r="MJ28" s="233"/>
      <c r="MK28" s="233"/>
      <c r="ML28" s="233"/>
      <c r="MM28" s="233"/>
      <c r="MN28" s="233"/>
      <c r="MO28" s="233"/>
      <c r="MP28" s="233"/>
      <c r="MQ28" s="233"/>
      <c r="MR28" s="233"/>
      <c r="MS28" s="233"/>
      <c r="MT28" s="233"/>
      <c r="MU28" s="233"/>
      <c r="MV28" s="233"/>
      <c r="MW28" s="233"/>
      <c r="MX28" s="233"/>
      <c r="MY28" s="233"/>
      <c r="MZ28" s="233"/>
      <c r="NA28" s="233"/>
      <c r="NB28" s="233"/>
      <c r="NC28" s="233"/>
      <c r="ND28" s="233"/>
      <c r="NE28" s="233"/>
      <c r="NF28" s="233"/>
      <c r="NG28" s="233"/>
      <c r="NH28" s="233"/>
      <c r="NI28" s="233"/>
      <c r="NJ28" s="233"/>
      <c r="NK28" s="233"/>
      <c r="NL28" s="233"/>
      <c r="NM28" s="233"/>
      <c r="NN28" s="233"/>
      <c r="NO28" s="233"/>
      <c r="NP28" s="233"/>
      <c r="NQ28" s="233"/>
      <c r="NR28" s="233"/>
      <c r="NS28" s="233"/>
      <c r="NT28" s="233"/>
      <c r="NU28" s="233"/>
      <c r="NV28" s="233"/>
      <c r="NW28" s="233"/>
      <c r="NX28" s="233"/>
      <c r="NY28" s="233"/>
      <c r="NZ28" s="233"/>
      <c r="OA28" s="233"/>
      <c r="OB28" s="233"/>
      <c r="OC28" s="233"/>
      <c r="OD28" s="233"/>
      <c r="OE28" s="233"/>
      <c r="OF28" s="233"/>
      <c r="OG28" s="233"/>
      <c r="OH28" s="233"/>
      <c r="OI28" s="233"/>
      <c r="OJ28" s="233"/>
      <c r="OK28" s="233"/>
      <c r="OL28" s="233"/>
      <c r="OM28" s="233"/>
      <c r="ON28" s="233"/>
      <c r="OO28" s="233"/>
      <c r="OP28" s="233"/>
      <c r="OQ28" s="233"/>
      <c r="OR28" s="233"/>
      <c r="OS28" s="233"/>
      <c r="OT28" s="233"/>
      <c r="OU28" s="233"/>
      <c r="OV28" s="233"/>
      <c r="OW28" s="233"/>
      <c r="OX28" s="233"/>
      <c r="OY28" s="233"/>
      <c r="OZ28" s="233"/>
      <c r="PA28" s="233"/>
      <c r="PB28" s="233"/>
      <c r="PC28" s="233"/>
      <c r="PD28" s="233"/>
      <c r="PE28" s="233"/>
      <c r="PF28" s="233"/>
      <c r="PG28" s="233"/>
      <c r="PH28" s="233"/>
      <c r="PI28" s="233"/>
      <c r="PJ28" s="233"/>
      <c r="PK28" s="233"/>
      <c r="PL28" s="233"/>
      <c r="PM28" s="233"/>
      <c r="PN28" s="233"/>
      <c r="PO28" s="233"/>
      <c r="PP28" s="233"/>
      <c r="PQ28" s="233"/>
      <c r="PR28" s="233"/>
      <c r="PS28" s="233"/>
      <c r="PT28" s="233"/>
      <c r="PU28" s="233"/>
      <c r="PV28" s="233"/>
      <c r="PW28" s="233"/>
      <c r="PX28" s="233"/>
      <c r="PY28" s="233"/>
      <c r="PZ28" s="233"/>
      <c r="QA28" s="233"/>
      <c r="QB28" s="233"/>
      <c r="QC28" s="233"/>
      <c r="QD28" s="233"/>
      <c r="QE28" s="233"/>
      <c r="QF28" s="233"/>
      <c r="QG28" s="233"/>
      <c r="QH28" s="233"/>
      <c r="QI28" s="233"/>
      <c r="QJ28" s="233"/>
      <c r="QK28" s="233"/>
      <c r="QL28" s="233"/>
      <c r="QM28" s="233"/>
      <c r="QN28" s="233"/>
      <c r="QO28" s="233"/>
      <c r="QP28" s="233"/>
      <c r="QQ28" s="233"/>
      <c r="QR28" s="233"/>
      <c r="QS28" s="233"/>
      <c r="QT28" s="233"/>
      <c r="QU28" s="233"/>
      <c r="QV28" s="233"/>
      <c r="QW28" s="233"/>
      <c r="QX28" s="233"/>
      <c r="QY28" s="233"/>
      <c r="QZ28" s="233"/>
      <c r="RA28" s="233"/>
      <c r="RB28" s="233"/>
      <c r="RC28" s="233"/>
      <c r="RD28" s="233"/>
      <c r="RE28" s="233"/>
      <c r="RF28" s="233"/>
      <c r="RG28" s="233"/>
      <c r="RH28" s="233"/>
      <c r="RI28" s="233"/>
      <c r="RJ28" s="233"/>
      <c r="RK28" s="233"/>
      <c r="RL28" s="233"/>
      <c r="RM28" s="233"/>
      <c r="RN28" s="233"/>
      <c r="RO28" s="233"/>
      <c r="RP28" s="233"/>
      <c r="RQ28" s="233"/>
      <c r="RR28" s="233"/>
      <c r="RS28" s="233"/>
      <c r="RT28" s="233"/>
      <c r="RU28" s="233"/>
      <c r="RV28" s="233"/>
      <c r="RW28" s="233"/>
      <c r="RX28" s="233"/>
      <c r="RY28" s="233"/>
      <c r="RZ28" s="233"/>
      <c r="SA28" s="233"/>
      <c r="SB28" s="233"/>
      <c r="SC28" s="233"/>
      <c r="SD28" s="233"/>
      <c r="SE28" s="233"/>
      <c r="SF28" s="233"/>
      <c r="SG28" s="233"/>
      <c r="SH28" s="233"/>
      <c r="SI28" s="233"/>
      <c r="SJ28" s="233"/>
      <c r="SK28" s="233"/>
      <c r="SL28" s="233"/>
      <c r="SM28" s="233"/>
      <c r="SN28" s="233"/>
      <c r="SO28" s="233"/>
      <c r="SP28" s="233"/>
      <c r="SQ28" s="233"/>
      <c r="SR28" s="233"/>
      <c r="SS28" s="233"/>
      <c r="ST28" s="233"/>
      <c r="SU28" s="233"/>
      <c r="SV28" s="233"/>
      <c r="SW28" s="233"/>
      <c r="SX28" s="233"/>
      <c r="SY28" s="233"/>
      <c r="SZ28" s="233"/>
      <c r="TA28" s="233"/>
      <c r="TB28" s="233"/>
      <c r="TC28" s="233"/>
      <c r="TD28" s="233"/>
      <c r="TE28" s="233"/>
      <c r="TF28" s="233"/>
      <c r="TG28" s="233"/>
      <c r="TH28" s="233"/>
      <c r="TI28" s="233"/>
      <c r="TJ28" s="233"/>
      <c r="TK28" s="233"/>
      <c r="TL28" s="233"/>
      <c r="TM28" s="233"/>
      <c r="TN28" s="233"/>
      <c r="TO28" s="233"/>
      <c r="TP28" s="233"/>
      <c r="TQ28" s="233"/>
      <c r="TR28" s="233"/>
      <c r="TS28" s="233"/>
      <c r="TT28" s="233"/>
      <c r="TU28" s="233"/>
      <c r="TV28" s="233"/>
      <c r="TW28" s="233"/>
      <c r="TX28" s="233"/>
      <c r="TY28" s="233"/>
      <c r="TZ28" s="233"/>
      <c r="UA28" s="233"/>
      <c r="UB28" s="233"/>
      <c r="UC28" s="233"/>
      <c r="UD28" s="233"/>
      <c r="UE28" s="233"/>
      <c r="UF28" s="233"/>
      <c r="UG28" s="233"/>
      <c r="UH28" s="233"/>
      <c r="UI28" s="233"/>
      <c r="UJ28" s="233"/>
      <c r="UK28" s="233"/>
      <c r="UL28" s="233"/>
      <c r="UM28" s="233"/>
      <c r="UN28" s="233"/>
      <c r="UO28" s="233"/>
      <c r="UP28" s="233"/>
      <c r="UQ28" s="233"/>
      <c r="UR28" s="233"/>
      <c r="US28" s="233"/>
      <c r="UT28" s="233"/>
      <c r="UU28" s="233"/>
      <c r="UV28" s="233"/>
      <c r="UW28" s="233"/>
      <c r="UX28" s="233"/>
      <c r="UY28" s="233"/>
      <c r="UZ28" s="233"/>
      <c r="VA28" s="233"/>
      <c r="VB28" s="233"/>
      <c r="VC28" s="233"/>
      <c r="VD28" s="233"/>
      <c r="VE28" s="233"/>
      <c r="VF28" s="233"/>
      <c r="VG28" s="233"/>
      <c r="VH28" s="233"/>
      <c r="VI28" s="233"/>
      <c r="VJ28" s="233"/>
      <c r="VK28" s="233"/>
      <c r="VL28" s="233"/>
      <c r="VM28" s="233"/>
      <c r="VN28" s="233"/>
      <c r="VO28" s="233"/>
      <c r="VP28" s="233"/>
      <c r="VQ28" s="233"/>
      <c r="VR28" s="233"/>
      <c r="VS28" s="233"/>
      <c r="VT28" s="233"/>
      <c r="VU28" s="233"/>
      <c r="VV28" s="233"/>
      <c r="VW28" s="233"/>
      <c r="VX28" s="233"/>
      <c r="VY28" s="233"/>
      <c r="VZ28" s="233"/>
      <c r="WA28" s="233"/>
      <c r="WB28" s="233"/>
      <c r="WC28" s="233"/>
      <c r="WD28" s="233"/>
      <c r="WE28" s="233"/>
      <c r="WF28" s="233"/>
      <c r="WG28" s="233"/>
      <c r="WH28" s="233"/>
      <c r="WI28" s="233"/>
      <c r="WJ28" s="233"/>
      <c r="WK28" s="233"/>
      <c r="WL28" s="233"/>
      <c r="WM28" s="233"/>
      <c r="WN28" s="233"/>
      <c r="WO28" s="233"/>
      <c r="WP28" s="233"/>
      <c r="WQ28" s="233"/>
      <c r="WR28" s="233"/>
      <c r="WS28" s="233"/>
      <c r="WT28" s="233"/>
      <c r="WU28" s="233"/>
      <c r="WV28" s="233"/>
      <c r="WW28" s="233"/>
      <c r="WX28" s="233"/>
      <c r="WY28" s="233"/>
      <c r="WZ28" s="233"/>
      <c r="XA28" s="233"/>
      <c r="XB28" s="233"/>
      <c r="XC28" s="233"/>
      <c r="XD28" s="233"/>
      <c r="XE28" s="233"/>
      <c r="XF28" s="233"/>
      <c r="XG28" s="233"/>
      <c r="XH28" s="233"/>
      <c r="XI28" s="233"/>
      <c r="XJ28" s="233"/>
      <c r="XK28" s="233"/>
      <c r="XL28" s="233"/>
      <c r="XM28" s="233"/>
      <c r="XN28" s="233"/>
      <c r="XO28" s="233"/>
      <c r="XP28" s="233"/>
      <c r="XQ28" s="233"/>
      <c r="XR28" s="233"/>
      <c r="XS28" s="233"/>
      <c r="XT28" s="233"/>
      <c r="XU28" s="233"/>
      <c r="XV28" s="233"/>
      <c r="XW28" s="233"/>
      <c r="XX28" s="233"/>
      <c r="XY28" s="233"/>
      <c r="XZ28" s="233"/>
      <c r="YA28" s="233"/>
      <c r="YB28" s="233"/>
      <c r="YC28" s="233"/>
      <c r="YD28" s="233"/>
      <c r="YE28" s="233"/>
      <c r="YF28" s="233"/>
      <c r="YG28" s="233"/>
      <c r="YH28" s="233"/>
      <c r="YI28" s="233"/>
      <c r="YJ28" s="233"/>
      <c r="YK28" s="233"/>
      <c r="YL28" s="233"/>
      <c r="YM28" s="233"/>
      <c r="YN28" s="233"/>
      <c r="YO28" s="233"/>
      <c r="YP28" s="233"/>
      <c r="YQ28" s="233"/>
      <c r="YR28" s="233"/>
      <c r="YS28" s="233"/>
      <c r="YT28" s="233"/>
      <c r="YU28" s="233"/>
      <c r="YV28" s="233"/>
      <c r="YW28" s="233"/>
      <c r="YX28" s="233"/>
      <c r="YY28" s="233"/>
      <c r="YZ28" s="233"/>
      <c r="ZA28" s="233"/>
      <c r="ZB28" s="233"/>
      <c r="ZC28" s="233"/>
      <c r="ZD28" s="233"/>
      <c r="ZE28" s="233"/>
      <c r="ZF28" s="233"/>
      <c r="ZG28" s="233"/>
      <c r="ZH28" s="233"/>
      <c r="ZI28" s="233"/>
      <c r="ZJ28" s="233"/>
      <c r="ZK28" s="233"/>
      <c r="ZL28" s="233"/>
      <c r="ZM28" s="233"/>
      <c r="ZN28" s="233"/>
      <c r="ZO28" s="233"/>
      <c r="ZP28" s="233"/>
      <c r="ZQ28" s="233"/>
      <c r="ZR28" s="233"/>
      <c r="ZS28" s="233"/>
      <c r="ZT28" s="233"/>
      <c r="ZU28" s="233"/>
      <c r="ZV28" s="233"/>
      <c r="ZW28" s="233"/>
      <c r="ZX28" s="233"/>
      <c r="ZY28" s="233"/>
      <c r="ZZ28" s="233"/>
      <c r="AAA28" s="233"/>
      <c r="AAB28" s="233"/>
      <c r="AAC28" s="233"/>
      <c r="AAD28" s="233"/>
      <c r="AAE28" s="233"/>
      <c r="AAF28" s="233"/>
      <c r="AAG28" s="233"/>
      <c r="AAH28" s="233"/>
      <c r="AAI28" s="233"/>
      <c r="AAJ28" s="233"/>
      <c r="AAK28" s="233"/>
      <c r="AAL28" s="233"/>
      <c r="AAM28" s="233"/>
      <c r="AAN28" s="233"/>
      <c r="AAO28" s="233"/>
      <c r="AAP28" s="233"/>
      <c r="AAQ28" s="233"/>
      <c r="AAR28" s="233"/>
      <c r="AAS28" s="233"/>
      <c r="AAT28" s="233"/>
      <c r="AAU28" s="233"/>
      <c r="AAV28" s="233"/>
      <c r="AAW28" s="233"/>
      <c r="AAX28" s="233"/>
      <c r="AAY28" s="233"/>
      <c r="AAZ28" s="233"/>
      <c r="ABA28" s="233"/>
      <c r="ABB28" s="233"/>
      <c r="ABC28" s="233"/>
      <c r="ABD28" s="233"/>
      <c r="ABE28" s="233"/>
      <c r="ABF28" s="233"/>
      <c r="ABG28" s="233"/>
      <c r="ABH28" s="233"/>
      <c r="ABI28" s="233"/>
      <c r="ABJ28" s="233"/>
      <c r="ABK28" s="233"/>
      <c r="ABL28" s="233"/>
      <c r="ABM28" s="233"/>
      <c r="ABN28" s="233"/>
      <c r="ABO28" s="233"/>
      <c r="ABP28" s="233"/>
      <c r="ABQ28" s="233"/>
      <c r="ABR28" s="233"/>
      <c r="ABS28" s="233"/>
      <c r="ABT28" s="233"/>
      <c r="ABU28" s="233"/>
      <c r="ABV28" s="233"/>
      <c r="ABW28" s="233"/>
      <c r="ABX28" s="233"/>
      <c r="ABY28" s="233"/>
      <c r="ABZ28" s="233"/>
      <c r="ACA28" s="233"/>
      <c r="ACB28" s="233"/>
      <c r="ACC28" s="233"/>
      <c r="ACD28" s="233"/>
      <c r="ACE28" s="233"/>
      <c r="ACF28" s="233"/>
      <c r="ACG28" s="233"/>
      <c r="ACH28" s="233"/>
      <c r="ACI28" s="233"/>
      <c r="ACJ28" s="233"/>
      <c r="ACK28" s="233"/>
      <c r="ACL28" s="233"/>
      <c r="ACM28" s="233"/>
      <c r="ACN28" s="233"/>
      <c r="ACO28" s="233"/>
      <c r="ACP28" s="233"/>
      <c r="ACQ28" s="233"/>
      <c r="ACR28" s="233"/>
      <c r="ACS28" s="233"/>
      <c r="ACT28" s="233"/>
      <c r="ACU28" s="233"/>
      <c r="ACV28" s="233"/>
      <c r="ACW28" s="233"/>
      <c r="ACX28" s="233"/>
      <c r="ACY28" s="233"/>
      <c r="ACZ28" s="233"/>
      <c r="ADA28" s="233"/>
      <c r="ADB28" s="233"/>
      <c r="ADC28" s="233"/>
      <c r="ADD28" s="233"/>
      <c r="ADE28" s="233"/>
      <c r="ADF28" s="233"/>
      <c r="ADG28" s="233"/>
      <c r="ADH28" s="233"/>
      <c r="ADI28" s="233"/>
      <c r="ADJ28" s="233"/>
      <c r="ADK28" s="233"/>
      <c r="ADL28" s="233"/>
      <c r="ADM28" s="233"/>
      <c r="ADN28" s="233"/>
      <c r="ADO28" s="233"/>
      <c r="ADP28" s="233"/>
      <c r="ADQ28" s="233"/>
      <c r="ADR28" s="233"/>
      <c r="ADS28" s="233"/>
      <c r="ADT28" s="233"/>
      <c r="ADU28" s="233"/>
      <c r="ADV28" s="233"/>
      <c r="ADW28" s="233"/>
      <c r="ADX28" s="233"/>
      <c r="ADY28" s="233"/>
      <c r="ADZ28" s="233"/>
      <c r="AEA28" s="233"/>
      <c r="AEB28" s="233"/>
      <c r="AEC28" s="233"/>
      <c r="AED28" s="233"/>
      <c r="AEE28" s="233"/>
      <c r="AEF28" s="233"/>
      <c r="AEG28" s="233"/>
      <c r="AEH28" s="233"/>
      <c r="AEI28" s="233"/>
      <c r="AEJ28" s="233"/>
      <c r="AEK28" s="233"/>
      <c r="AEL28" s="233"/>
      <c r="AEM28" s="233"/>
      <c r="AEN28" s="233"/>
      <c r="AEO28" s="233"/>
      <c r="AEP28" s="233"/>
      <c r="AEQ28" s="233"/>
      <c r="AER28" s="233"/>
      <c r="AES28" s="233"/>
      <c r="AET28" s="233"/>
      <c r="AEU28" s="233"/>
      <c r="AEV28" s="233"/>
      <c r="AEW28" s="233"/>
      <c r="AEX28" s="233"/>
      <c r="AEY28" s="233"/>
      <c r="AEZ28" s="233"/>
      <c r="AFA28" s="233"/>
      <c r="AFB28" s="233"/>
      <c r="AFC28" s="233"/>
      <c r="AFD28" s="233"/>
      <c r="AFE28" s="233"/>
      <c r="AFF28" s="233"/>
      <c r="AFG28" s="233"/>
      <c r="AFH28" s="233"/>
      <c r="AFI28" s="233"/>
      <c r="AFJ28" s="233"/>
      <c r="AFK28" s="233"/>
      <c r="AFL28" s="233"/>
      <c r="AFM28" s="233"/>
      <c r="AFN28" s="233"/>
      <c r="AFO28" s="233"/>
      <c r="AFP28" s="233"/>
      <c r="AFQ28" s="233"/>
      <c r="AFR28" s="233"/>
      <c r="AFS28" s="233"/>
      <c r="AFT28" s="233"/>
      <c r="AFU28" s="233"/>
      <c r="AFV28" s="233"/>
      <c r="AFW28" s="233"/>
      <c r="AFX28" s="233"/>
      <c r="AFY28" s="233"/>
      <c r="AFZ28" s="233"/>
      <c r="AGA28" s="233"/>
      <c r="AGB28" s="233"/>
      <c r="AGC28" s="233"/>
      <c r="AGD28" s="233"/>
      <c r="AGE28" s="233"/>
      <c r="AGF28" s="233"/>
      <c r="AGG28" s="233"/>
      <c r="AGH28" s="233"/>
      <c r="AGI28" s="233"/>
      <c r="AGJ28" s="233"/>
      <c r="AGK28" s="233"/>
      <c r="AGL28" s="233"/>
      <c r="AGM28" s="233"/>
      <c r="AGN28" s="233"/>
      <c r="AGO28" s="233"/>
      <c r="AGP28" s="233"/>
      <c r="AGQ28" s="233"/>
      <c r="AGR28" s="233"/>
      <c r="AGS28" s="233"/>
      <c r="AGT28" s="233"/>
      <c r="AGU28" s="233"/>
      <c r="AGV28" s="233"/>
      <c r="AGW28" s="233"/>
      <c r="AGX28" s="233"/>
      <c r="AGY28" s="233"/>
      <c r="AGZ28" s="233"/>
      <c r="AHA28" s="233"/>
      <c r="AHB28" s="233"/>
      <c r="AHC28" s="233"/>
      <c r="AHD28" s="233"/>
      <c r="AHE28" s="233"/>
      <c r="AHF28" s="233"/>
      <c r="AHG28" s="233"/>
      <c r="AHH28" s="233"/>
      <c r="AHI28" s="233"/>
      <c r="AHJ28" s="233"/>
      <c r="AHK28" s="233"/>
      <c r="AHL28" s="233"/>
      <c r="AHM28" s="233"/>
      <c r="AHN28" s="233"/>
      <c r="AHO28" s="233"/>
      <c r="AHP28" s="233"/>
      <c r="AHQ28" s="233"/>
      <c r="AHR28" s="233"/>
      <c r="AHS28" s="233"/>
      <c r="AHT28" s="233"/>
      <c r="AHU28" s="233"/>
      <c r="AHV28" s="233"/>
      <c r="AHW28" s="233"/>
      <c r="AHX28" s="233"/>
      <c r="AHY28" s="233"/>
      <c r="AHZ28" s="233"/>
      <c r="AIA28" s="233"/>
      <c r="AIB28" s="233"/>
      <c r="AIC28" s="233"/>
      <c r="AID28" s="233"/>
      <c r="AIE28" s="233"/>
      <c r="AIF28" s="233"/>
      <c r="AIG28" s="233"/>
      <c r="AIH28" s="233"/>
      <c r="AII28" s="233"/>
      <c r="AIJ28" s="233"/>
      <c r="AIK28" s="233"/>
      <c r="AIL28" s="233"/>
      <c r="AIM28" s="233"/>
      <c r="AIN28" s="233"/>
      <c r="AIO28" s="233"/>
      <c r="AIP28" s="233"/>
      <c r="AIQ28" s="233"/>
      <c r="AIR28" s="233"/>
      <c r="AIS28" s="233"/>
      <c r="AIT28" s="233"/>
      <c r="AIU28" s="233"/>
      <c r="AIV28" s="233"/>
      <c r="AIW28" s="233"/>
      <c r="AIX28" s="233"/>
      <c r="AIY28" s="233"/>
      <c r="AIZ28" s="233"/>
      <c r="AJA28" s="233"/>
      <c r="AJB28" s="233"/>
      <c r="AJC28" s="233"/>
      <c r="AJD28" s="233"/>
      <c r="AJE28" s="233"/>
      <c r="AJF28" s="233"/>
      <c r="AJG28" s="233"/>
      <c r="AJH28" s="233"/>
      <c r="AJI28" s="233"/>
      <c r="AJJ28" s="233"/>
      <c r="AJK28" s="233"/>
      <c r="AJL28" s="233"/>
      <c r="AJM28" s="233"/>
      <c r="AJN28" s="233"/>
      <c r="AJO28" s="233"/>
      <c r="AJP28" s="233"/>
      <c r="AJQ28" s="233"/>
      <c r="AJR28" s="233"/>
      <c r="AJS28" s="233"/>
      <c r="AJT28" s="233"/>
      <c r="AJU28" s="233"/>
      <c r="AJV28" s="233"/>
      <c r="AJW28" s="233"/>
      <c r="AJX28" s="233"/>
      <c r="AJY28" s="233"/>
      <c r="AJZ28" s="233"/>
      <c r="AKA28" s="233"/>
      <c r="AKB28" s="233"/>
      <c r="AKC28" s="233"/>
      <c r="AKD28" s="233"/>
      <c r="AKE28" s="233"/>
      <c r="AKF28" s="233"/>
      <c r="AKG28" s="233"/>
      <c r="AKH28" s="233"/>
      <c r="AKI28" s="233"/>
      <c r="AKJ28" s="233"/>
      <c r="AKK28" s="233"/>
      <c r="AKL28" s="233"/>
      <c r="AKM28" s="233"/>
      <c r="AKN28" s="233"/>
      <c r="AKO28" s="233"/>
      <c r="AKP28" s="233"/>
      <c r="AKQ28" s="233"/>
      <c r="AKR28" s="233"/>
      <c r="AKS28" s="233"/>
      <c r="AKT28" s="233"/>
      <c r="AKU28" s="233"/>
      <c r="AKV28" s="233"/>
      <c r="AKW28" s="233"/>
      <c r="AKX28" s="233"/>
      <c r="AKY28" s="233"/>
      <c r="AKZ28" s="233"/>
      <c r="ALA28" s="233"/>
      <c r="ALB28" s="233"/>
      <c r="ALC28" s="233"/>
      <c r="ALD28" s="233"/>
      <c r="ALE28" s="233"/>
      <c r="ALF28" s="233"/>
      <c r="ALG28" s="233"/>
      <c r="ALH28" s="233"/>
      <c r="ALI28" s="233"/>
      <c r="ALJ28" s="233"/>
      <c r="ALK28" s="233"/>
      <c r="ALL28" s="233"/>
      <c r="ALM28" s="233"/>
      <c r="ALN28" s="233"/>
      <c r="ALO28" s="233"/>
      <c r="ALP28" s="233"/>
      <c r="ALQ28" s="233"/>
      <c r="ALR28" s="233"/>
      <c r="ALS28" s="233"/>
      <c r="ALT28" s="233"/>
      <c r="ALU28" s="233"/>
      <c r="ALV28" s="233"/>
      <c r="ALW28" s="233"/>
      <c r="ALX28" s="233"/>
      <c r="ALY28" s="233"/>
      <c r="ALZ28" s="233"/>
      <c r="AMA28" s="233"/>
      <c r="AMB28" s="233"/>
      <c r="AMC28" s="233"/>
      <c r="AMD28" s="233"/>
      <c r="AME28" s="233"/>
      <c r="AMF28" s="233"/>
      <c r="AMG28" s="233"/>
      <c r="AMH28" s="233"/>
      <c r="AMI28" s="233"/>
      <c r="AMJ28" s="233"/>
      <c r="AMK28" s="233"/>
      <c r="AML28" s="233"/>
      <c r="AMM28" s="233"/>
      <c r="AMN28" s="233"/>
      <c r="AMO28" s="233"/>
      <c r="AMP28" s="233"/>
      <c r="AMQ28" s="233"/>
      <c r="AMR28" s="233"/>
      <c r="AMS28" s="233"/>
      <c r="AMT28" s="233"/>
      <c r="AMU28" s="233"/>
      <c r="AMV28" s="233"/>
      <c r="AMW28" s="233"/>
      <c r="AMX28" s="233"/>
      <c r="AMY28" s="233"/>
      <c r="AMZ28" s="233"/>
      <c r="ANA28" s="233"/>
      <c r="ANB28" s="233"/>
      <c r="ANC28" s="233"/>
      <c r="AND28" s="233"/>
      <c r="ANE28" s="233"/>
      <c r="ANF28" s="233"/>
      <c r="ANG28" s="233"/>
      <c r="ANH28" s="233"/>
      <c r="ANI28" s="233"/>
      <c r="ANJ28" s="233"/>
      <c r="ANK28" s="233"/>
      <c r="ANL28" s="233"/>
      <c r="ANM28" s="233"/>
      <c r="ANN28" s="233"/>
      <c r="ANO28" s="233"/>
      <c r="ANP28" s="233"/>
      <c r="ANQ28" s="233"/>
      <c r="ANR28" s="233"/>
      <c r="ANS28" s="233"/>
      <c r="ANT28" s="233"/>
      <c r="ANU28" s="233"/>
      <c r="ANV28" s="233"/>
      <c r="ANW28" s="233"/>
      <c r="ANX28" s="233"/>
      <c r="ANY28" s="233"/>
      <c r="ANZ28" s="233"/>
      <c r="AOA28" s="233"/>
      <c r="AOB28" s="233"/>
      <c r="AOC28" s="233"/>
      <c r="AOD28" s="233"/>
      <c r="AOE28" s="233"/>
      <c r="AOF28" s="233"/>
      <c r="AOG28" s="233"/>
      <c r="AOH28" s="233"/>
      <c r="AOI28" s="233"/>
      <c r="AOJ28" s="233"/>
      <c r="AOK28" s="233"/>
      <c r="AOL28" s="233"/>
      <c r="AOM28" s="233"/>
      <c r="AON28" s="233"/>
      <c r="AOO28" s="233"/>
      <c r="AOP28" s="233"/>
      <c r="AOQ28" s="233"/>
      <c r="AOR28" s="233"/>
      <c r="AOS28" s="233"/>
      <c r="AOT28" s="233"/>
      <c r="AOU28" s="233"/>
      <c r="AOV28" s="233"/>
      <c r="AOW28" s="233"/>
      <c r="AOX28" s="233"/>
      <c r="AOY28" s="233"/>
      <c r="AOZ28" s="233"/>
      <c r="APA28" s="233"/>
      <c r="APB28" s="233"/>
      <c r="APC28" s="233"/>
      <c r="APD28" s="233"/>
      <c r="APE28" s="233"/>
      <c r="APF28" s="233"/>
      <c r="APG28" s="233"/>
      <c r="APH28" s="233"/>
      <c r="API28" s="233"/>
      <c r="APJ28" s="233"/>
      <c r="APK28" s="233"/>
      <c r="APL28" s="233"/>
      <c r="APM28" s="233"/>
      <c r="APN28" s="233"/>
      <c r="APO28" s="233"/>
      <c r="APP28" s="233"/>
      <c r="APQ28" s="233"/>
      <c r="APR28" s="233"/>
      <c r="APS28" s="233"/>
      <c r="APT28" s="233"/>
      <c r="APU28" s="233"/>
      <c r="APV28" s="233"/>
      <c r="APW28" s="233"/>
      <c r="APX28" s="233"/>
      <c r="APY28" s="233"/>
      <c r="APZ28" s="233"/>
      <c r="AQA28" s="233"/>
      <c r="AQB28" s="233"/>
      <c r="AQC28" s="233"/>
      <c r="AQD28" s="233"/>
      <c r="AQE28" s="233"/>
      <c r="AQF28" s="233"/>
      <c r="AQG28" s="233"/>
      <c r="AQH28" s="233"/>
      <c r="AQI28" s="233"/>
      <c r="AQJ28" s="233"/>
      <c r="AQK28" s="233"/>
      <c r="AQL28" s="233"/>
      <c r="AQM28" s="233"/>
      <c r="AQN28" s="233"/>
      <c r="AQO28" s="233"/>
      <c r="AQP28" s="233"/>
      <c r="AQQ28" s="233"/>
      <c r="AQR28" s="233"/>
      <c r="AQS28" s="233"/>
      <c r="AQT28" s="233"/>
      <c r="AQU28" s="233"/>
      <c r="AQV28" s="233"/>
      <c r="AQW28" s="233"/>
      <c r="AQX28" s="233"/>
      <c r="AQY28" s="233"/>
      <c r="AQZ28" s="233"/>
      <c r="ARA28" s="233"/>
      <c r="ARB28" s="233"/>
      <c r="ARC28" s="233"/>
      <c r="ARD28" s="233"/>
      <c r="ARE28" s="233"/>
      <c r="ARF28" s="233"/>
      <c r="ARG28" s="233"/>
      <c r="ARH28" s="233"/>
      <c r="ARI28" s="233"/>
      <c r="ARJ28" s="233"/>
      <c r="ARK28" s="233"/>
      <c r="ARL28" s="233"/>
      <c r="ARM28" s="233"/>
      <c r="ARN28" s="233"/>
      <c r="ARO28" s="233"/>
      <c r="ARP28" s="233"/>
      <c r="ARQ28" s="233"/>
      <c r="ARR28" s="233"/>
      <c r="ARS28" s="233"/>
      <c r="ART28" s="233"/>
      <c r="ARU28" s="233"/>
      <c r="ARV28" s="233"/>
      <c r="ARW28" s="233"/>
      <c r="ARX28" s="233"/>
      <c r="ARY28" s="233"/>
      <c r="ARZ28" s="233"/>
      <c r="ASA28" s="233"/>
      <c r="ASB28" s="233"/>
      <c r="ASC28" s="233"/>
      <c r="ASD28" s="233"/>
      <c r="ASE28" s="233"/>
      <c r="ASF28" s="233"/>
      <c r="ASG28" s="233"/>
      <c r="ASH28" s="233"/>
      <c r="ASI28" s="233"/>
      <c r="ASJ28" s="233"/>
      <c r="ASK28" s="233"/>
      <c r="ASL28" s="233"/>
      <c r="ASM28" s="233"/>
      <c r="ASN28" s="233"/>
      <c r="ASO28" s="233"/>
      <c r="ASP28" s="233"/>
      <c r="ASQ28" s="233"/>
      <c r="ASR28" s="233"/>
      <c r="ASS28" s="233"/>
      <c r="AST28" s="233"/>
      <c r="ASU28" s="233"/>
      <c r="ASV28" s="233"/>
      <c r="ASW28" s="233"/>
      <c r="ASX28" s="233"/>
      <c r="ASY28" s="233"/>
      <c r="ASZ28" s="233"/>
      <c r="ATA28" s="233"/>
      <c r="ATB28" s="233"/>
      <c r="ATC28" s="233"/>
      <c r="ATD28" s="233"/>
      <c r="ATE28" s="233"/>
      <c r="ATF28" s="233"/>
      <c r="ATG28" s="233"/>
      <c r="ATH28" s="233"/>
      <c r="ATI28" s="233"/>
      <c r="ATJ28" s="233"/>
      <c r="ATK28" s="233"/>
      <c r="ATL28" s="233"/>
      <c r="ATM28" s="233"/>
      <c r="ATN28" s="233"/>
      <c r="ATO28" s="233"/>
      <c r="ATP28" s="233"/>
      <c r="ATQ28" s="233"/>
      <c r="ATR28" s="233"/>
      <c r="ATS28" s="233"/>
      <c r="ATT28" s="233"/>
      <c r="ATU28" s="233"/>
      <c r="ATV28" s="233"/>
      <c r="ATW28" s="233"/>
      <c r="ATX28" s="233"/>
      <c r="ATY28" s="233"/>
      <c r="ATZ28" s="233"/>
      <c r="AUA28" s="233"/>
      <c r="AUB28" s="233"/>
      <c r="AUC28" s="233"/>
      <c r="AUD28" s="233"/>
      <c r="AUE28" s="233"/>
      <c r="AUF28" s="233"/>
      <c r="AUG28" s="233"/>
      <c r="AUH28" s="233"/>
      <c r="AUI28" s="233"/>
      <c r="AUJ28" s="233"/>
      <c r="AUK28" s="233"/>
      <c r="AUL28" s="233"/>
      <c r="AUM28" s="233"/>
      <c r="AUN28" s="233"/>
      <c r="AUO28" s="233"/>
      <c r="AUP28" s="233"/>
      <c r="AUQ28" s="233"/>
      <c r="AUR28" s="233"/>
      <c r="AUS28" s="233"/>
      <c r="AUT28" s="233"/>
      <c r="AUU28" s="233"/>
      <c r="AUV28" s="233"/>
      <c r="AUW28" s="233"/>
      <c r="AUX28" s="233"/>
      <c r="AUY28" s="233"/>
      <c r="AUZ28" s="233"/>
      <c r="AVA28" s="233"/>
      <c r="AVB28" s="233"/>
      <c r="AVC28" s="233"/>
      <c r="AVD28" s="233"/>
      <c r="AVE28" s="233"/>
      <c r="AVF28" s="233"/>
      <c r="AVG28" s="233"/>
      <c r="AVH28" s="233"/>
      <c r="AVI28" s="233"/>
      <c r="AVJ28" s="233"/>
      <c r="AVK28" s="233"/>
      <c r="AVL28" s="233"/>
      <c r="AVM28" s="233"/>
      <c r="AVN28" s="233"/>
      <c r="AVO28" s="233"/>
      <c r="AVP28" s="233"/>
      <c r="AVQ28" s="233"/>
      <c r="AVR28" s="233"/>
      <c r="AVS28" s="233"/>
      <c r="AVT28" s="233"/>
      <c r="AVU28" s="233"/>
      <c r="AVV28" s="233"/>
      <c r="AVW28" s="233"/>
      <c r="AVX28" s="233"/>
      <c r="AVY28" s="233"/>
      <c r="AVZ28" s="233"/>
      <c r="AWA28" s="233"/>
      <c r="AWB28" s="233"/>
      <c r="AWC28" s="233"/>
      <c r="AWD28" s="233"/>
      <c r="AWE28" s="233"/>
      <c r="AWF28" s="233"/>
      <c r="AWG28" s="233"/>
      <c r="AWH28" s="233"/>
      <c r="AWI28" s="233"/>
      <c r="AWJ28" s="233"/>
      <c r="AWK28" s="233"/>
      <c r="AWL28" s="233"/>
      <c r="AWM28" s="233"/>
      <c r="AWN28" s="233"/>
      <c r="AWO28" s="233"/>
      <c r="AWP28" s="233"/>
      <c r="AWQ28" s="233"/>
      <c r="AWR28" s="233"/>
      <c r="AWS28" s="233"/>
      <c r="AWT28" s="233"/>
      <c r="AWU28" s="233"/>
      <c r="AWV28" s="233"/>
      <c r="AWW28" s="233"/>
      <c r="AWX28" s="233"/>
      <c r="AWY28" s="233"/>
      <c r="AWZ28" s="233"/>
      <c r="AXA28" s="233"/>
      <c r="AXB28" s="233"/>
      <c r="AXC28" s="233"/>
      <c r="AXD28" s="233"/>
      <c r="AXE28" s="233"/>
      <c r="AXF28" s="233"/>
      <c r="AXG28" s="233"/>
      <c r="AXH28" s="233"/>
      <c r="AXI28" s="233"/>
      <c r="AXJ28" s="233"/>
      <c r="AXK28" s="233"/>
      <c r="AXL28" s="233"/>
      <c r="AXM28" s="233"/>
      <c r="AXN28" s="233"/>
      <c r="AXO28" s="233"/>
      <c r="AXP28" s="233"/>
      <c r="AXQ28" s="233"/>
      <c r="AXR28" s="233"/>
      <c r="AXS28" s="233"/>
      <c r="AXT28" s="233"/>
      <c r="AXU28" s="233"/>
      <c r="AXV28" s="233"/>
      <c r="AXW28" s="233"/>
      <c r="AXX28" s="233"/>
      <c r="AXY28" s="233"/>
      <c r="AXZ28" s="233"/>
      <c r="AYA28" s="233"/>
      <c r="AYB28" s="233"/>
      <c r="AYC28" s="233"/>
      <c r="AYD28" s="233"/>
      <c r="AYE28" s="233"/>
      <c r="AYF28" s="233"/>
      <c r="AYG28" s="233"/>
      <c r="AYH28" s="233"/>
      <c r="AYI28" s="233"/>
      <c r="AYJ28" s="233"/>
      <c r="AYK28" s="233"/>
      <c r="AYL28" s="233"/>
      <c r="AYM28" s="233"/>
      <c r="AYN28" s="233"/>
      <c r="AYO28" s="233"/>
      <c r="AYP28" s="233"/>
      <c r="AYQ28" s="233"/>
      <c r="AYR28" s="233"/>
      <c r="AYS28" s="233"/>
      <c r="AYT28" s="233"/>
      <c r="AYU28" s="233"/>
      <c r="AYV28" s="233"/>
      <c r="AYW28" s="233"/>
      <c r="AYX28" s="233"/>
      <c r="AYY28" s="233"/>
      <c r="AYZ28" s="233"/>
      <c r="AZA28" s="233"/>
      <c r="AZB28" s="233"/>
      <c r="AZC28" s="233"/>
      <c r="AZD28" s="233"/>
      <c r="AZE28" s="233"/>
      <c r="AZF28" s="233"/>
      <c r="AZG28" s="233"/>
      <c r="AZH28" s="233"/>
      <c r="AZI28" s="233"/>
      <c r="AZJ28" s="233"/>
      <c r="AZK28" s="233"/>
      <c r="AZL28" s="233"/>
      <c r="AZM28" s="233"/>
      <c r="AZN28" s="233"/>
      <c r="AZO28" s="233"/>
      <c r="AZP28" s="233"/>
      <c r="AZQ28" s="233"/>
      <c r="AZR28" s="233"/>
      <c r="AZS28" s="233"/>
      <c r="AZT28" s="233"/>
      <c r="AZU28" s="233"/>
      <c r="AZV28" s="233"/>
      <c r="AZW28" s="233"/>
      <c r="AZX28" s="233"/>
      <c r="AZY28" s="233"/>
      <c r="AZZ28" s="233"/>
      <c r="BAA28" s="233"/>
      <c r="BAB28" s="233"/>
      <c r="BAC28" s="233"/>
      <c r="BAD28" s="233"/>
      <c r="BAE28" s="233"/>
      <c r="BAF28" s="233"/>
      <c r="BAG28" s="233"/>
      <c r="BAH28" s="233"/>
      <c r="BAI28" s="233"/>
      <c r="BAJ28" s="233"/>
      <c r="BAK28" s="233"/>
      <c r="BAL28" s="233"/>
      <c r="BAM28" s="233"/>
      <c r="BAN28" s="233"/>
      <c r="BAO28" s="233"/>
      <c r="BAP28" s="233"/>
      <c r="BAQ28" s="233"/>
      <c r="BAR28" s="233"/>
      <c r="BAS28" s="233"/>
      <c r="BAT28" s="233"/>
      <c r="BAU28" s="233"/>
      <c r="BAV28" s="233"/>
      <c r="BAW28" s="233"/>
      <c r="BAX28" s="233"/>
      <c r="BAY28" s="233"/>
      <c r="BAZ28" s="233"/>
      <c r="BBA28" s="233"/>
      <c r="BBB28" s="233"/>
      <c r="BBC28" s="233"/>
      <c r="BBD28" s="233"/>
      <c r="BBE28" s="233"/>
      <c r="BBF28" s="233"/>
      <c r="BBG28" s="233"/>
      <c r="BBH28" s="233"/>
      <c r="BBI28" s="233"/>
      <c r="BBJ28" s="233"/>
      <c r="BBK28" s="233"/>
      <c r="BBL28" s="233"/>
      <c r="BBM28" s="233"/>
      <c r="BBN28" s="233"/>
      <c r="BBO28" s="233"/>
      <c r="BBP28" s="233"/>
      <c r="BBQ28" s="233"/>
      <c r="BBR28" s="233"/>
      <c r="BBS28" s="233"/>
      <c r="BBT28" s="233"/>
      <c r="BBU28" s="233"/>
      <c r="BBV28" s="233"/>
      <c r="BBW28" s="233"/>
      <c r="BBX28" s="233"/>
      <c r="BBY28" s="233"/>
      <c r="BBZ28" s="233"/>
      <c r="BCA28" s="233"/>
      <c r="BCB28" s="233"/>
      <c r="BCC28" s="233"/>
      <c r="BCD28" s="233"/>
      <c r="BCE28" s="233"/>
      <c r="BCF28" s="233"/>
      <c r="BCG28" s="233"/>
      <c r="BCH28" s="233"/>
      <c r="BCI28" s="233"/>
      <c r="BCJ28" s="233"/>
      <c r="BCK28" s="233"/>
      <c r="BCL28" s="233"/>
      <c r="BCM28" s="233"/>
      <c r="BCN28" s="233"/>
      <c r="BCO28" s="233"/>
      <c r="BCP28" s="233"/>
      <c r="BCQ28" s="233"/>
      <c r="BCR28" s="233"/>
      <c r="BCS28" s="233"/>
      <c r="BCT28" s="233"/>
      <c r="BCU28" s="233"/>
      <c r="BCV28" s="233"/>
      <c r="BCW28" s="233"/>
      <c r="BCX28" s="233"/>
      <c r="BCY28" s="233"/>
      <c r="BCZ28" s="233"/>
      <c r="BDA28" s="233"/>
      <c r="BDB28" s="233"/>
      <c r="BDC28" s="233"/>
      <c r="BDD28" s="233"/>
      <c r="BDE28" s="233"/>
      <c r="BDF28" s="233"/>
      <c r="BDG28" s="233"/>
      <c r="BDH28" s="233"/>
      <c r="BDI28" s="233"/>
      <c r="BDJ28" s="233"/>
      <c r="BDK28" s="233"/>
      <c r="BDL28" s="233"/>
      <c r="BDM28" s="233"/>
      <c r="BDN28" s="233"/>
      <c r="BDO28" s="233"/>
      <c r="BDP28" s="233"/>
      <c r="BDQ28" s="233"/>
      <c r="BDR28" s="233"/>
      <c r="BDS28" s="233"/>
      <c r="BDT28" s="233"/>
      <c r="BDU28" s="233"/>
    </row>
    <row r="29" spans="1:1477" s="118" customFormat="1" ht="24" customHeight="1" thickTop="1">
      <c r="B29" s="306" t="s">
        <v>521</v>
      </c>
      <c r="C29" s="307"/>
      <c r="D29" s="308"/>
      <c r="E29" s="119"/>
      <c r="F29" s="120"/>
      <c r="G29" s="176">
        <f>IF(B22="","",ROWS(B22:B28)-1)</f>
        <v>6</v>
      </c>
      <c r="H29" s="121">
        <f>SUM(H22:H28)</f>
        <v>6</v>
      </c>
      <c r="I29" s="121">
        <f>SUM(I22:I28)</f>
        <v>6</v>
      </c>
      <c r="J29" s="121">
        <f>SUM(J22:J28)</f>
        <v>945</v>
      </c>
      <c r="K29" s="121">
        <f>SUM(K22:K28)</f>
        <v>1368</v>
      </c>
      <c r="L29" s="121">
        <f>SUM(L22:L28)</f>
        <v>1356</v>
      </c>
      <c r="M29" s="157">
        <f>IF(G29="",0,N29/G29)</f>
        <v>0.83333333333333337</v>
      </c>
      <c r="N29" s="121">
        <f t="shared" ref="N29:AC29" si="19">SUM(N22:N28)</f>
        <v>5</v>
      </c>
      <c r="O29" s="121">
        <f t="shared" si="19"/>
        <v>12</v>
      </c>
      <c r="P29" s="122">
        <f t="shared" si="19"/>
        <v>0</v>
      </c>
      <c r="Q29" s="122">
        <f t="shared" si="19"/>
        <v>0</v>
      </c>
      <c r="R29" s="121">
        <f t="shared" si="19"/>
        <v>368</v>
      </c>
      <c r="S29" s="121">
        <f t="shared" si="19"/>
        <v>55</v>
      </c>
      <c r="T29" s="123">
        <f t="shared" si="19"/>
        <v>22267120</v>
      </c>
      <c r="U29" s="123">
        <f t="shared" si="19"/>
        <v>302637</v>
      </c>
      <c r="V29" s="123">
        <f t="shared" si="19"/>
        <v>21964483</v>
      </c>
      <c r="W29" s="123">
        <f t="shared" si="19"/>
        <v>22443263</v>
      </c>
      <c r="X29" s="123">
        <f t="shared" si="19"/>
        <v>22575676</v>
      </c>
      <c r="Y29" s="123">
        <f t="shared" si="19"/>
        <v>0</v>
      </c>
      <c r="Z29" s="123">
        <f t="shared" si="19"/>
        <v>0</v>
      </c>
      <c r="AA29" s="123">
        <f t="shared" si="19"/>
        <v>0</v>
      </c>
      <c r="AB29" s="123">
        <f t="shared" si="19"/>
        <v>22575676</v>
      </c>
      <c r="AC29" s="123">
        <f t="shared" si="19"/>
        <v>22311491</v>
      </c>
      <c r="AD29" s="157">
        <f>IF(G29="",0,AE29/G29)</f>
        <v>1</v>
      </c>
      <c r="AE29" s="159">
        <f t="shared" ref="AE29:CM29" si="20">SUM(AE22:AE28)</f>
        <v>6</v>
      </c>
      <c r="AF29" s="123">
        <f t="shared" si="20"/>
        <v>-264185</v>
      </c>
      <c r="AG29" s="123">
        <f t="shared" si="20"/>
        <v>176142</v>
      </c>
      <c r="AH29" s="124">
        <f t="shared" si="20"/>
        <v>241</v>
      </c>
      <c r="AI29" s="124">
        <f t="shared" si="20"/>
        <v>84</v>
      </c>
      <c r="AJ29" s="124">
        <f t="shared" si="20"/>
        <v>0</v>
      </c>
      <c r="AK29" s="124">
        <f t="shared" si="20"/>
        <v>7</v>
      </c>
      <c r="AL29" s="123">
        <f t="shared" si="20"/>
        <v>39717</v>
      </c>
      <c r="AM29" s="123">
        <f t="shared" si="20"/>
        <v>0</v>
      </c>
      <c r="AN29" s="124">
        <f t="shared" si="20"/>
        <v>0</v>
      </c>
      <c r="AO29" s="124">
        <f t="shared" si="20"/>
        <v>48</v>
      </c>
      <c r="AP29" s="123">
        <f t="shared" si="20"/>
        <v>168069</v>
      </c>
      <c r="AQ29" s="123">
        <f t="shared" si="20"/>
        <v>0</v>
      </c>
      <c r="AR29" s="124">
        <f t="shared" si="20"/>
        <v>0</v>
      </c>
      <c r="AS29" s="124">
        <f t="shared" si="20"/>
        <v>0</v>
      </c>
      <c r="AT29" s="123">
        <f t="shared" si="20"/>
        <v>0</v>
      </c>
      <c r="AU29" s="123">
        <f t="shared" si="20"/>
        <v>0</v>
      </c>
      <c r="AV29" s="124">
        <f t="shared" si="20"/>
        <v>0</v>
      </c>
      <c r="AW29" s="124">
        <f t="shared" si="20"/>
        <v>0</v>
      </c>
      <c r="AX29" s="123">
        <f t="shared" si="20"/>
        <v>0</v>
      </c>
      <c r="AY29" s="123">
        <f t="shared" si="20"/>
        <v>0</v>
      </c>
      <c r="AZ29" s="124">
        <f t="shared" si="20"/>
        <v>0</v>
      </c>
      <c r="BA29" s="124">
        <f t="shared" si="20"/>
        <v>0</v>
      </c>
      <c r="BB29" s="123">
        <f t="shared" si="20"/>
        <v>0</v>
      </c>
      <c r="BC29" s="123">
        <f t="shared" si="20"/>
        <v>0</v>
      </c>
      <c r="BD29" s="124">
        <f t="shared" si="20"/>
        <v>0</v>
      </c>
      <c r="BE29" s="124">
        <f t="shared" si="20"/>
        <v>0</v>
      </c>
      <c r="BF29" s="123">
        <f t="shared" si="20"/>
        <v>0</v>
      </c>
      <c r="BG29" s="123">
        <f t="shared" si="20"/>
        <v>0</v>
      </c>
      <c r="BH29" s="124">
        <f t="shared" si="20"/>
        <v>0</v>
      </c>
      <c r="BI29" s="124">
        <f t="shared" si="20"/>
        <v>0</v>
      </c>
      <c r="BJ29" s="123">
        <f t="shared" si="20"/>
        <v>1373</v>
      </c>
      <c r="BK29" s="123">
        <f t="shared" si="20"/>
        <v>0</v>
      </c>
      <c r="BL29" s="124">
        <f t="shared" si="20"/>
        <v>0</v>
      </c>
      <c r="BM29" s="124">
        <f t="shared" si="20"/>
        <v>0</v>
      </c>
      <c r="BN29" s="123">
        <f t="shared" si="20"/>
        <v>0</v>
      </c>
      <c r="BO29" s="123">
        <f t="shared" si="20"/>
        <v>0</v>
      </c>
      <c r="BP29" s="124">
        <f t="shared" si="20"/>
        <v>0</v>
      </c>
      <c r="BQ29" s="124">
        <f t="shared" si="20"/>
        <v>0</v>
      </c>
      <c r="BR29" s="123">
        <f t="shared" si="20"/>
        <v>0</v>
      </c>
      <c r="BS29" s="123">
        <f t="shared" si="20"/>
        <v>0</v>
      </c>
      <c r="BT29" s="124">
        <f t="shared" si="20"/>
        <v>0</v>
      </c>
      <c r="BU29" s="124">
        <f t="shared" si="20"/>
        <v>0</v>
      </c>
      <c r="BV29" s="123">
        <f t="shared" si="20"/>
        <v>0</v>
      </c>
      <c r="BW29" s="123">
        <f t="shared" si="20"/>
        <v>0</v>
      </c>
      <c r="BX29" s="124">
        <f t="shared" si="20"/>
        <v>0</v>
      </c>
      <c r="BY29" s="124">
        <f t="shared" si="20"/>
        <v>0</v>
      </c>
      <c r="BZ29" s="123">
        <f t="shared" si="20"/>
        <v>0</v>
      </c>
      <c r="CA29" s="123">
        <f t="shared" si="20"/>
        <v>0</v>
      </c>
      <c r="CB29" s="124">
        <f t="shared" si="20"/>
        <v>38</v>
      </c>
      <c r="CC29" s="124">
        <f t="shared" si="20"/>
        <v>0</v>
      </c>
      <c r="CD29" s="123">
        <f t="shared" si="20"/>
        <v>0</v>
      </c>
      <c r="CE29" s="123">
        <f t="shared" si="20"/>
        <v>0</v>
      </c>
      <c r="CF29" s="124">
        <f t="shared" si="20"/>
        <v>0</v>
      </c>
      <c r="CG29" s="124">
        <f t="shared" si="20"/>
        <v>0</v>
      </c>
      <c r="CH29" s="123">
        <f t="shared" si="20"/>
        <v>0</v>
      </c>
      <c r="CI29" s="123">
        <f t="shared" si="20"/>
        <v>0</v>
      </c>
      <c r="CJ29" s="124">
        <f t="shared" si="20"/>
        <v>38</v>
      </c>
      <c r="CK29" s="124">
        <f t="shared" si="20"/>
        <v>55</v>
      </c>
      <c r="CL29" s="123">
        <f t="shared" si="20"/>
        <v>209159</v>
      </c>
      <c r="CM29" s="123">
        <f t="shared" si="20"/>
        <v>0</v>
      </c>
      <c r="CN29" s="125"/>
      <c r="CO29" s="125"/>
      <c r="CP29" s="125"/>
      <c r="CQ29" s="125"/>
      <c r="CR29" s="125"/>
      <c r="CS29" s="125"/>
      <c r="CT29" s="119"/>
      <c r="CU29" s="120"/>
      <c r="CV29" s="120"/>
      <c r="CW29" s="119"/>
      <c r="CX29" s="119"/>
      <c r="CY29" s="120"/>
      <c r="CZ29" s="120"/>
      <c r="DA29" s="120"/>
      <c r="DB29" s="123"/>
      <c r="DC29" s="125"/>
      <c r="DD29" s="232"/>
    </row>
    <row r="30" spans="1:1477" s="73" customFormat="1">
      <c r="A30" s="126"/>
      <c r="B30" s="71" t="s">
        <v>0</v>
      </c>
      <c r="C30" s="71" t="s">
        <v>193</v>
      </c>
      <c r="D30" s="71" t="s">
        <v>194</v>
      </c>
      <c r="E30" s="72">
        <v>41417</v>
      </c>
      <c r="F30" s="71" t="s">
        <v>475</v>
      </c>
      <c r="G30" s="175" t="s">
        <v>476</v>
      </c>
      <c r="H30" s="208">
        <v>2</v>
      </c>
      <c r="I30" s="73">
        <v>2</v>
      </c>
      <c r="J30" s="73">
        <v>540</v>
      </c>
      <c r="K30" s="73">
        <v>689</v>
      </c>
      <c r="L30" s="73">
        <v>689</v>
      </c>
      <c r="M30" s="206">
        <f>IF(J30 = 0,0,(L30-AH30-AI30)/J30)</f>
        <v>1.0240740740740741</v>
      </c>
      <c r="N30" s="73">
        <f>IF(G30&lt;&gt;"",IF(M30&lt;=1.2,1,0),0)</f>
        <v>1</v>
      </c>
      <c r="O30" s="73">
        <v>0</v>
      </c>
      <c r="P30" s="73">
        <v>0</v>
      </c>
      <c r="Q30" s="73">
        <v>0</v>
      </c>
      <c r="R30" s="73">
        <v>136</v>
      </c>
      <c r="S30" s="73">
        <v>13</v>
      </c>
      <c r="T30" s="212">
        <v>8195419</v>
      </c>
      <c r="U30" s="212">
        <v>86278</v>
      </c>
      <c r="V30" s="212">
        <v>8109141</v>
      </c>
      <c r="W30" s="212">
        <v>8206705</v>
      </c>
      <c r="X30" s="212">
        <v>8178408</v>
      </c>
      <c r="Y30" s="212">
        <v>0</v>
      </c>
      <c r="Z30" s="212">
        <v>0</v>
      </c>
      <c r="AA30" s="212">
        <v>0</v>
      </c>
      <c r="AB30" s="212">
        <v>8178408</v>
      </c>
      <c r="AC30" s="212">
        <v>8124680</v>
      </c>
      <c r="AD30" s="206">
        <f>IF(V30=0,0,AC30/V30)</f>
        <v>1.001916232557801</v>
      </c>
      <c r="AE30" s="73">
        <f>IF(AD30 &lt;=1.1,1,0)</f>
        <v>1</v>
      </c>
      <c r="AF30" s="212">
        <v>-53727</v>
      </c>
      <c r="AG30" s="212">
        <v>11286</v>
      </c>
      <c r="AH30" s="73">
        <v>89</v>
      </c>
      <c r="AI30" s="73">
        <v>47</v>
      </c>
      <c r="AJ30" s="73">
        <v>0</v>
      </c>
      <c r="AK30" s="73">
        <v>0</v>
      </c>
      <c r="AL30" s="85">
        <v>43065</v>
      </c>
      <c r="AM30" s="85">
        <v>0</v>
      </c>
      <c r="AN30" s="73">
        <v>0</v>
      </c>
      <c r="AO30" s="73">
        <v>13</v>
      </c>
      <c r="AP30" s="85">
        <v>15182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0</v>
      </c>
      <c r="BF30" s="85">
        <v>0</v>
      </c>
      <c r="BG30" s="85">
        <v>0</v>
      </c>
      <c r="BH30" s="73">
        <v>0</v>
      </c>
      <c r="BI30" s="73">
        <v>0</v>
      </c>
      <c r="BJ30" s="85">
        <v>0</v>
      </c>
      <c r="BK30" s="85">
        <v>0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0</v>
      </c>
      <c r="BV30" s="85">
        <v>0</v>
      </c>
      <c r="BW30" s="85">
        <v>0</v>
      </c>
      <c r="BX30" s="73">
        <v>0</v>
      </c>
      <c r="BY30" s="73">
        <v>0</v>
      </c>
      <c r="BZ30" s="85">
        <v>23141</v>
      </c>
      <c r="CA30" s="85">
        <v>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-11855</v>
      </c>
      <c r="CI30" s="85">
        <v>0</v>
      </c>
      <c r="CJ30" s="73">
        <v>0</v>
      </c>
      <c r="CK30" s="73">
        <v>13</v>
      </c>
      <c r="CL30" s="85">
        <v>69534</v>
      </c>
      <c r="CM30" s="85">
        <v>0</v>
      </c>
      <c r="CN30" s="71" t="s">
        <v>354</v>
      </c>
      <c r="CO30" s="71" t="s">
        <v>355</v>
      </c>
      <c r="CP30" s="71" t="s">
        <v>321</v>
      </c>
      <c r="CQ30" s="71" t="s">
        <v>321</v>
      </c>
      <c r="CR30" s="71" t="s">
        <v>321</v>
      </c>
      <c r="CS30" s="71" t="s">
        <v>321</v>
      </c>
      <c r="CT30" s="72">
        <v>42234</v>
      </c>
      <c r="CU30" s="71" t="s">
        <v>473</v>
      </c>
      <c r="CV30" s="71" t="s">
        <v>474</v>
      </c>
      <c r="CW30" s="72" t="s">
        <v>168</v>
      </c>
      <c r="CX30" s="72">
        <v>42158</v>
      </c>
      <c r="CY30" s="71" t="s">
        <v>475</v>
      </c>
      <c r="CZ30" s="71" t="s">
        <v>478</v>
      </c>
      <c r="DA30" s="71" t="s">
        <v>483</v>
      </c>
      <c r="DB30" s="86">
        <v>8761555.4399999995</v>
      </c>
      <c r="DC30" s="71" t="s">
        <v>356</v>
      </c>
      <c r="DD30" s="71" t="s">
        <v>357</v>
      </c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  <c r="KP30" s="205"/>
      <c r="KQ30" s="205"/>
      <c r="KR30" s="205"/>
      <c r="KS30" s="205"/>
      <c r="KT30" s="205"/>
      <c r="KU30" s="205"/>
      <c r="KV30" s="205"/>
      <c r="KW30" s="205"/>
      <c r="KX30" s="205"/>
      <c r="KY30" s="205"/>
      <c r="KZ30" s="205"/>
      <c r="LA30" s="205"/>
      <c r="LB30" s="205"/>
      <c r="LC30" s="205"/>
      <c r="LD30" s="205"/>
      <c r="LE30" s="205"/>
      <c r="LF30" s="205"/>
      <c r="LG30" s="205"/>
      <c r="LH30" s="205"/>
      <c r="LI30" s="205"/>
      <c r="LJ30" s="205"/>
      <c r="LK30" s="205"/>
      <c r="LL30" s="205"/>
      <c r="LM30" s="205"/>
      <c r="LN30" s="205"/>
      <c r="LO30" s="205"/>
      <c r="LP30" s="205"/>
      <c r="LQ30" s="205"/>
      <c r="LR30" s="205"/>
      <c r="LS30" s="205"/>
      <c r="LT30" s="205"/>
      <c r="LU30" s="205"/>
      <c r="LV30" s="205"/>
      <c r="LW30" s="205"/>
      <c r="LX30" s="205"/>
      <c r="LY30" s="205"/>
      <c r="LZ30" s="205"/>
      <c r="MA30" s="205"/>
      <c r="MB30" s="205"/>
      <c r="MC30" s="205"/>
      <c r="MD30" s="205"/>
      <c r="ME30" s="205"/>
      <c r="MF30" s="205"/>
      <c r="MG30" s="205"/>
      <c r="MH30" s="205"/>
      <c r="MI30" s="205"/>
      <c r="MJ30" s="205"/>
      <c r="MK30" s="205"/>
      <c r="ML30" s="205"/>
      <c r="MM30" s="205"/>
      <c r="MN30" s="205"/>
      <c r="MO30" s="205"/>
      <c r="MP30" s="205"/>
      <c r="MQ30" s="205"/>
      <c r="MR30" s="205"/>
      <c r="MS30" s="205"/>
      <c r="MT30" s="205"/>
      <c r="MU30" s="205"/>
      <c r="MV30" s="205"/>
      <c r="MW30" s="205"/>
      <c r="MX30" s="205"/>
      <c r="MY30" s="205"/>
      <c r="MZ30" s="205"/>
      <c r="NA30" s="205"/>
      <c r="NB30" s="205"/>
      <c r="NC30" s="205"/>
      <c r="ND30" s="205"/>
      <c r="NE30" s="205"/>
      <c r="NF30" s="205"/>
      <c r="NG30" s="205"/>
      <c r="NH30" s="205"/>
      <c r="NI30" s="205"/>
      <c r="NJ30" s="205"/>
      <c r="NK30" s="205"/>
      <c r="NL30" s="205"/>
      <c r="NM30" s="205"/>
      <c r="NN30" s="205"/>
      <c r="NO30" s="205"/>
      <c r="NP30" s="205"/>
      <c r="NQ30" s="205"/>
      <c r="NR30" s="205"/>
      <c r="NS30" s="205"/>
      <c r="NT30" s="205"/>
      <c r="NU30" s="205"/>
      <c r="NV30" s="205"/>
      <c r="NW30" s="205"/>
      <c r="NX30" s="205"/>
      <c r="NY30" s="205"/>
      <c r="NZ30" s="205"/>
      <c r="OA30" s="205"/>
      <c r="OB30" s="205"/>
      <c r="OC30" s="205"/>
      <c r="OD30" s="205"/>
      <c r="OE30" s="205"/>
      <c r="OF30" s="205"/>
      <c r="OG30" s="205"/>
      <c r="OH30" s="205"/>
      <c r="OI30" s="205"/>
      <c r="OJ30" s="205"/>
      <c r="OK30" s="205"/>
      <c r="OL30" s="205"/>
      <c r="OM30" s="205"/>
      <c r="ON30" s="205"/>
      <c r="OO30" s="205"/>
      <c r="OP30" s="205"/>
      <c r="OQ30" s="205"/>
      <c r="OR30" s="205"/>
      <c r="OS30" s="205"/>
      <c r="OT30" s="205"/>
      <c r="OU30" s="205"/>
      <c r="OV30" s="205"/>
      <c r="OW30" s="205"/>
      <c r="OX30" s="205"/>
      <c r="OY30" s="205"/>
      <c r="OZ30" s="205"/>
      <c r="PA30" s="205"/>
      <c r="PB30" s="205"/>
      <c r="PC30" s="205"/>
      <c r="PD30" s="205"/>
      <c r="PE30" s="205"/>
      <c r="PF30" s="205"/>
      <c r="PG30" s="205"/>
      <c r="PH30" s="205"/>
      <c r="PI30" s="205"/>
      <c r="PJ30" s="205"/>
      <c r="PK30" s="205"/>
      <c r="PL30" s="205"/>
      <c r="PM30" s="205"/>
      <c r="PN30" s="205"/>
      <c r="PO30" s="205"/>
      <c r="PP30" s="205"/>
      <c r="PQ30" s="205"/>
      <c r="PR30" s="205"/>
      <c r="PS30" s="205"/>
      <c r="PT30" s="205"/>
      <c r="PU30" s="205"/>
      <c r="PV30" s="205"/>
      <c r="PW30" s="205"/>
      <c r="PX30" s="205"/>
      <c r="PY30" s="205"/>
      <c r="PZ30" s="205"/>
      <c r="QA30" s="205"/>
      <c r="QB30" s="205"/>
      <c r="QC30" s="205"/>
      <c r="QD30" s="205"/>
      <c r="QE30" s="205"/>
      <c r="QF30" s="205"/>
      <c r="QG30" s="205"/>
      <c r="QH30" s="205"/>
      <c r="QI30" s="205"/>
      <c r="QJ30" s="205"/>
      <c r="QK30" s="205"/>
      <c r="QL30" s="205"/>
      <c r="QM30" s="205"/>
      <c r="QN30" s="205"/>
      <c r="QO30" s="205"/>
      <c r="QP30" s="205"/>
      <c r="QQ30" s="205"/>
      <c r="QR30" s="205"/>
      <c r="QS30" s="205"/>
      <c r="QT30" s="205"/>
      <c r="QU30" s="205"/>
      <c r="QV30" s="205"/>
      <c r="QW30" s="205"/>
      <c r="QX30" s="205"/>
      <c r="QY30" s="205"/>
      <c r="QZ30" s="205"/>
      <c r="RA30" s="205"/>
      <c r="RB30" s="205"/>
      <c r="RC30" s="205"/>
      <c r="RD30" s="205"/>
      <c r="RE30" s="205"/>
      <c r="RF30" s="205"/>
      <c r="RG30" s="205"/>
      <c r="RH30" s="205"/>
      <c r="RI30" s="205"/>
      <c r="RJ30" s="205"/>
      <c r="RK30" s="205"/>
      <c r="RL30" s="205"/>
      <c r="RM30" s="205"/>
      <c r="RN30" s="205"/>
      <c r="RO30" s="205"/>
      <c r="RP30" s="205"/>
      <c r="RQ30" s="205"/>
      <c r="RR30" s="205"/>
      <c r="RS30" s="205"/>
      <c r="RT30" s="205"/>
      <c r="RU30" s="205"/>
      <c r="RV30" s="205"/>
      <c r="RW30" s="205"/>
      <c r="RX30" s="205"/>
      <c r="RY30" s="205"/>
      <c r="RZ30" s="205"/>
      <c r="SA30" s="205"/>
      <c r="SB30" s="205"/>
      <c r="SC30" s="205"/>
      <c r="SD30" s="205"/>
      <c r="SE30" s="205"/>
      <c r="SF30" s="205"/>
      <c r="SG30" s="205"/>
      <c r="SH30" s="205"/>
      <c r="SI30" s="205"/>
      <c r="SJ30" s="205"/>
      <c r="SK30" s="205"/>
      <c r="SL30" s="205"/>
      <c r="SM30" s="205"/>
      <c r="SN30" s="205"/>
      <c r="SO30" s="205"/>
      <c r="SP30" s="205"/>
      <c r="SQ30" s="205"/>
      <c r="SR30" s="205"/>
      <c r="SS30" s="205"/>
      <c r="ST30" s="205"/>
      <c r="SU30" s="205"/>
      <c r="SV30" s="205"/>
      <c r="SW30" s="205"/>
      <c r="SX30" s="205"/>
      <c r="SY30" s="205"/>
      <c r="SZ30" s="205"/>
      <c r="TA30" s="205"/>
      <c r="TB30" s="205"/>
      <c r="TC30" s="205"/>
      <c r="TD30" s="205"/>
      <c r="TE30" s="205"/>
      <c r="TF30" s="205"/>
      <c r="TG30" s="205"/>
      <c r="TH30" s="205"/>
      <c r="TI30" s="205"/>
      <c r="TJ30" s="205"/>
      <c r="TK30" s="205"/>
      <c r="TL30" s="205"/>
      <c r="TM30" s="205"/>
      <c r="TN30" s="205"/>
      <c r="TO30" s="205"/>
      <c r="TP30" s="205"/>
      <c r="TQ30" s="205"/>
      <c r="TR30" s="205"/>
      <c r="TS30" s="205"/>
      <c r="TT30" s="205"/>
      <c r="TU30" s="205"/>
      <c r="TV30" s="205"/>
      <c r="TW30" s="205"/>
      <c r="TX30" s="205"/>
      <c r="TY30" s="205"/>
      <c r="TZ30" s="205"/>
      <c r="UA30" s="205"/>
      <c r="UB30" s="205"/>
      <c r="UC30" s="205"/>
      <c r="UD30" s="205"/>
      <c r="UE30" s="205"/>
      <c r="UF30" s="205"/>
      <c r="UG30" s="205"/>
      <c r="UH30" s="205"/>
      <c r="UI30" s="205"/>
      <c r="UJ30" s="205"/>
      <c r="UK30" s="205"/>
      <c r="UL30" s="205"/>
      <c r="UM30" s="205"/>
      <c r="UN30" s="205"/>
      <c r="UO30" s="205"/>
      <c r="UP30" s="205"/>
      <c r="UQ30" s="205"/>
      <c r="UR30" s="205"/>
      <c r="US30" s="205"/>
      <c r="UT30" s="205"/>
      <c r="UU30" s="205"/>
      <c r="UV30" s="205"/>
      <c r="UW30" s="205"/>
      <c r="UX30" s="205"/>
      <c r="UY30" s="205"/>
      <c r="UZ30" s="205"/>
      <c r="VA30" s="205"/>
      <c r="VB30" s="205"/>
      <c r="VC30" s="205"/>
      <c r="VD30" s="205"/>
      <c r="VE30" s="205"/>
      <c r="VF30" s="205"/>
      <c r="VG30" s="205"/>
      <c r="VH30" s="205"/>
      <c r="VI30" s="205"/>
      <c r="VJ30" s="205"/>
      <c r="VK30" s="205"/>
      <c r="VL30" s="205"/>
      <c r="VM30" s="205"/>
      <c r="VN30" s="205"/>
      <c r="VO30" s="205"/>
      <c r="VP30" s="205"/>
      <c r="VQ30" s="205"/>
      <c r="VR30" s="205"/>
      <c r="VS30" s="205"/>
      <c r="VT30" s="205"/>
      <c r="VU30" s="205"/>
      <c r="VV30" s="205"/>
      <c r="VW30" s="205"/>
      <c r="VX30" s="205"/>
      <c r="VY30" s="205"/>
      <c r="VZ30" s="205"/>
      <c r="WA30" s="205"/>
      <c r="WB30" s="205"/>
      <c r="WC30" s="205"/>
      <c r="WD30" s="205"/>
      <c r="WE30" s="205"/>
      <c r="WF30" s="205"/>
      <c r="WG30" s="205"/>
      <c r="WH30" s="205"/>
      <c r="WI30" s="205"/>
      <c r="WJ30" s="205"/>
      <c r="WK30" s="205"/>
      <c r="WL30" s="205"/>
      <c r="WM30" s="205"/>
      <c r="WN30" s="205"/>
      <c r="WO30" s="205"/>
      <c r="WP30" s="205"/>
      <c r="WQ30" s="205"/>
      <c r="WR30" s="205"/>
      <c r="WS30" s="205"/>
      <c r="WT30" s="205"/>
      <c r="WU30" s="205"/>
      <c r="WV30" s="205"/>
      <c r="WW30" s="205"/>
      <c r="WX30" s="205"/>
      <c r="WY30" s="205"/>
      <c r="WZ30" s="205"/>
      <c r="XA30" s="205"/>
      <c r="XB30" s="205"/>
      <c r="XC30" s="205"/>
      <c r="XD30" s="205"/>
      <c r="XE30" s="205"/>
      <c r="XF30" s="205"/>
      <c r="XG30" s="205"/>
      <c r="XH30" s="205"/>
      <c r="XI30" s="205"/>
      <c r="XJ30" s="205"/>
      <c r="XK30" s="205"/>
      <c r="XL30" s="205"/>
      <c r="XM30" s="205"/>
      <c r="XN30" s="205"/>
      <c r="XO30" s="205"/>
      <c r="XP30" s="205"/>
      <c r="XQ30" s="205"/>
      <c r="XR30" s="205"/>
      <c r="XS30" s="205"/>
      <c r="XT30" s="205"/>
      <c r="XU30" s="205"/>
      <c r="XV30" s="205"/>
      <c r="XW30" s="205"/>
      <c r="XX30" s="205"/>
      <c r="XY30" s="205"/>
      <c r="XZ30" s="205"/>
      <c r="YA30" s="205"/>
      <c r="YB30" s="205"/>
      <c r="YC30" s="205"/>
      <c r="YD30" s="205"/>
      <c r="YE30" s="205"/>
      <c r="YF30" s="205"/>
      <c r="YG30" s="205"/>
      <c r="YH30" s="205"/>
      <c r="YI30" s="205"/>
      <c r="YJ30" s="205"/>
      <c r="YK30" s="205"/>
      <c r="YL30" s="205"/>
      <c r="YM30" s="205"/>
      <c r="YN30" s="205"/>
      <c r="YO30" s="205"/>
      <c r="YP30" s="205"/>
      <c r="YQ30" s="205"/>
      <c r="YR30" s="205"/>
      <c r="YS30" s="205"/>
      <c r="YT30" s="205"/>
      <c r="YU30" s="205"/>
      <c r="YV30" s="205"/>
      <c r="YW30" s="205"/>
      <c r="YX30" s="205"/>
      <c r="YY30" s="205"/>
      <c r="YZ30" s="205"/>
      <c r="ZA30" s="205"/>
      <c r="ZB30" s="205"/>
      <c r="ZC30" s="205"/>
      <c r="ZD30" s="205"/>
      <c r="ZE30" s="205"/>
      <c r="ZF30" s="205"/>
      <c r="ZG30" s="205"/>
      <c r="ZH30" s="205"/>
      <c r="ZI30" s="205"/>
      <c r="ZJ30" s="205"/>
      <c r="ZK30" s="205"/>
      <c r="ZL30" s="205"/>
      <c r="ZM30" s="205"/>
      <c r="ZN30" s="205"/>
      <c r="ZO30" s="205"/>
      <c r="ZP30" s="205"/>
      <c r="ZQ30" s="205"/>
      <c r="ZR30" s="205"/>
      <c r="ZS30" s="205"/>
      <c r="ZT30" s="205"/>
      <c r="ZU30" s="205"/>
      <c r="ZV30" s="205"/>
      <c r="ZW30" s="205"/>
      <c r="ZX30" s="205"/>
      <c r="ZY30" s="205"/>
      <c r="ZZ30" s="205"/>
      <c r="AAA30" s="205"/>
      <c r="AAB30" s="205"/>
      <c r="AAC30" s="205"/>
      <c r="AAD30" s="205"/>
      <c r="AAE30" s="205"/>
      <c r="AAF30" s="205"/>
      <c r="AAG30" s="205"/>
      <c r="AAH30" s="205"/>
      <c r="AAI30" s="205"/>
      <c r="AAJ30" s="205"/>
      <c r="AAK30" s="205"/>
      <c r="AAL30" s="205"/>
      <c r="AAM30" s="205"/>
      <c r="AAN30" s="205"/>
      <c r="AAO30" s="205"/>
      <c r="AAP30" s="205"/>
      <c r="AAQ30" s="205"/>
      <c r="AAR30" s="205"/>
      <c r="AAS30" s="205"/>
      <c r="AAT30" s="205"/>
      <c r="AAU30" s="205"/>
      <c r="AAV30" s="205"/>
      <c r="AAW30" s="205"/>
      <c r="AAX30" s="205"/>
      <c r="AAY30" s="205"/>
      <c r="AAZ30" s="205"/>
      <c r="ABA30" s="205"/>
      <c r="ABB30" s="205"/>
      <c r="ABC30" s="205"/>
      <c r="ABD30" s="205"/>
      <c r="ABE30" s="205"/>
      <c r="ABF30" s="205"/>
      <c r="ABG30" s="205"/>
      <c r="ABH30" s="205"/>
      <c r="ABI30" s="205"/>
      <c r="ABJ30" s="205"/>
      <c r="ABK30" s="205"/>
      <c r="ABL30" s="205"/>
      <c r="ABM30" s="205"/>
      <c r="ABN30" s="205"/>
      <c r="ABO30" s="205"/>
      <c r="ABP30" s="205"/>
      <c r="ABQ30" s="205"/>
      <c r="ABR30" s="205"/>
      <c r="ABS30" s="205"/>
      <c r="ABT30" s="205"/>
      <c r="ABU30" s="205"/>
      <c r="ABV30" s="205"/>
      <c r="ABW30" s="205"/>
      <c r="ABX30" s="205"/>
      <c r="ABY30" s="205"/>
      <c r="ABZ30" s="205"/>
      <c r="ACA30" s="205"/>
      <c r="ACB30" s="205"/>
      <c r="ACC30" s="205"/>
      <c r="ACD30" s="205"/>
      <c r="ACE30" s="205"/>
      <c r="ACF30" s="205"/>
      <c r="ACG30" s="205"/>
      <c r="ACH30" s="205"/>
      <c r="ACI30" s="205"/>
      <c r="ACJ30" s="205"/>
      <c r="ACK30" s="205"/>
      <c r="ACL30" s="205"/>
      <c r="ACM30" s="205"/>
      <c r="ACN30" s="205"/>
      <c r="ACO30" s="205"/>
      <c r="ACP30" s="205"/>
      <c r="ACQ30" s="205"/>
      <c r="ACR30" s="205"/>
      <c r="ACS30" s="205"/>
      <c r="ACT30" s="205"/>
      <c r="ACU30" s="205"/>
      <c r="ACV30" s="205"/>
      <c r="ACW30" s="205"/>
      <c r="ACX30" s="205"/>
      <c r="ACY30" s="205"/>
      <c r="ACZ30" s="205"/>
      <c r="ADA30" s="205"/>
      <c r="ADB30" s="205"/>
      <c r="ADC30" s="205"/>
      <c r="ADD30" s="205"/>
      <c r="ADE30" s="205"/>
      <c r="ADF30" s="205"/>
      <c r="ADG30" s="205"/>
      <c r="ADH30" s="205"/>
      <c r="ADI30" s="205"/>
      <c r="ADJ30" s="205"/>
      <c r="ADK30" s="205"/>
      <c r="ADL30" s="205"/>
      <c r="ADM30" s="205"/>
      <c r="ADN30" s="205"/>
      <c r="ADO30" s="205"/>
      <c r="ADP30" s="205"/>
      <c r="ADQ30" s="205"/>
      <c r="ADR30" s="205"/>
      <c r="ADS30" s="205"/>
      <c r="ADT30" s="205"/>
      <c r="ADU30" s="205"/>
      <c r="ADV30" s="205"/>
      <c r="ADW30" s="205"/>
      <c r="ADX30" s="205"/>
      <c r="ADY30" s="205"/>
      <c r="ADZ30" s="205"/>
      <c r="AEA30" s="205"/>
      <c r="AEB30" s="205"/>
      <c r="AEC30" s="205"/>
      <c r="AED30" s="205"/>
      <c r="AEE30" s="205"/>
      <c r="AEF30" s="205"/>
      <c r="AEG30" s="205"/>
      <c r="AEH30" s="205"/>
      <c r="AEI30" s="205"/>
      <c r="AEJ30" s="205"/>
      <c r="AEK30" s="205"/>
      <c r="AEL30" s="205"/>
      <c r="AEM30" s="205"/>
      <c r="AEN30" s="205"/>
      <c r="AEO30" s="205"/>
      <c r="AEP30" s="205"/>
      <c r="AEQ30" s="205"/>
      <c r="AER30" s="205"/>
      <c r="AES30" s="205"/>
      <c r="AET30" s="205"/>
      <c r="AEU30" s="205"/>
      <c r="AEV30" s="205"/>
      <c r="AEW30" s="205"/>
      <c r="AEX30" s="205"/>
      <c r="AEY30" s="205"/>
      <c r="AEZ30" s="205"/>
      <c r="AFA30" s="205"/>
      <c r="AFB30" s="205"/>
      <c r="AFC30" s="205"/>
      <c r="AFD30" s="205"/>
      <c r="AFE30" s="205"/>
      <c r="AFF30" s="205"/>
      <c r="AFG30" s="205"/>
      <c r="AFH30" s="205"/>
      <c r="AFI30" s="205"/>
      <c r="AFJ30" s="205"/>
      <c r="AFK30" s="205"/>
      <c r="AFL30" s="205"/>
      <c r="AFM30" s="205"/>
      <c r="AFN30" s="205"/>
      <c r="AFO30" s="205"/>
      <c r="AFP30" s="205"/>
      <c r="AFQ30" s="205"/>
      <c r="AFR30" s="205"/>
      <c r="AFS30" s="205"/>
      <c r="AFT30" s="205"/>
      <c r="AFU30" s="205"/>
      <c r="AFV30" s="205"/>
      <c r="AFW30" s="205"/>
      <c r="AFX30" s="205"/>
      <c r="AFY30" s="205"/>
      <c r="AFZ30" s="205"/>
      <c r="AGA30" s="205"/>
      <c r="AGB30" s="205"/>
      <c r="AGC30" s="205"/>
      <c r="AGD30" s="205"/>
      <c r="AGE30" s="205"/>
      <c r="AGF30" s="205"/>
      <c r="AGG30" s="205"/>
      <c r="AGH30" s="205"/>
      <c r="AGI30" s="205"/>
      <c r="AGJ30" s="205"/>
      <c r="AGK30" s="205"/>
      <c r="AGL30" s="205"/>
      <c r="AGM30" s="205"/>
      <c r="AGN30" s="205"/>
      <c r="AGO30" s="205"/>
      <c r="AGP30" s="205"/>
      <c r="AGQ30" s="205"/>
      <c r="AGR30" s="205"/>
      <c r="AGS30" s="205"/>
      <c r="AGT30" s="205"/>
      <c r="AGU30" s="205"/>
      <c r="AGV30" s="205"/>
      <c r="AGW30" s="205"/>
      <c r="AGX30" s="205"/>
      <c r="AGY30" s="205"/>
      <c r="AGZ30" s="205"/>
      <c r="AHA30" s="205"/>
      <c r="AHB30" s="205"/>
      <c r="AHC30" s="205"/>
      <c r="AHD30" s="205"/>
      <c r="AHE30" s="205"/>
      <c r="AHF30" s="205"/>
      <c r="AHG30" s="205"/>
      <c r="AHH30" s="205"/>
      <c r="AHI30" s="205"/>
      <c r="AHJ30" s="205"/>
      <c r="AHK30" s="205"/>
      <c r="AHL30" s="205"/>
      <c r="AHM30" s="205"/>
      <c r="AHN30" s="205"/>
      <c r="AHO30" s="205"/>
      <c r="AHP30" s="205"/>
      <c r="AHQ30" s="205"/>
      <c r="AHR30" s="205"/>
      <c r="AHS30" s="205"/>
      <c r="AHT30" s="205"/>
      <c r="AHU30" s="205"/>
      <c r="AHV30" s="205"/>
      <c r="AHW30" s="205"/>
      <c r="AHX30" s="205"/>
      <c r="AHY30" s="205"/>
      <c r="AHZ30" s="205"/>
      <c r="AIA30" s="205"/>
      <c r="AIB30" s="205"/>
      <c r="AIC30" s="205"/>
      <c r="AID30" s="205"/>
      <c r="AIE30" s="205"/>
      <c r="AIF30" s="205"/>
      <c r="AIG30" s="205"/>
      <c r="AIH30" s="205"/>
      <c r="AII30" s="205"/>
      <c r="AIJ30" s="205"/>
      <c r="AIK30" s="205"/>
      <c r="AIL30" s="205"/>
      <c r="AIM30" s="205"/>
      <c r="AIN30" s="205"/>
      <c r="AIO30" s="205"/>
      <c r="AIP30" s="205"/>
      <c r="AIQ30" s="205"/>
      <c r="AIR30" s="205"/>
      <c r="AIS30" s="205"/>
      <c r="AIT30" s="205"/>
      <c r="AIU30" s="205"/>
      <c r="AIV30" s="205"/>
      <c r="AIW30" s="205"/>
      <c r="AIX30" s="205"/>
      <c r="AIY30" s="205"/>
      <c r="AIZ30" s="205"/>
      <c r="AJA30" s="205"/>
      <c r="AJB30" s="205"/>
      <c r="AJC30" s="205"/>
      <c r="AJD30" s="205"/>
      <c r="AJE30" s="205"/>
      <c r="AJF30" s="205"/>
      <c r="AJG30" s="205"/>
      <c r="AJH30" s="205"/>
      <c r="AJI30" s="205"/>
      <c r="AJJ30" s="205"/>
      <c r="AJK30" s="205"/>
      <c r="AJL30" s="205"/>
      <c r="AJM30" s="205"/>
      <c r="AJN30" s="205"/>
      <c r="AJO30" s="205"/>
      <c r="AJP30" s="205"/>
      <c r="AJQ30" s="205"/>
      <c r="AJR30" s="205"/>
      <c r="AJS30" s="205"/>
      <c r="AJT30" s="205"/>
      <c r="AJU30" s="205"/>
      <c r="AJV30" s="205"/>
      <c r="AJW30" s="205"/>
      <c r="AJX30" s="205"/>
      <c r="AJY30" s="205"/>
      <c r="AJZ30" s="205"/>
      <c r="AKA30" s="205"/>
      <c r="AKB30" s="205"/>
      <c r="AKC30" s="205"/>
      <c r="AKD30" s="205"/>
      <c r="AKE30" s="205"/>
      <c r="AKF30" s="205"/>
      <c r="AKG30" s="205"/>
      <c r="AKH30" s="205"/>
      <c r="AKI30" s="205"/>
      <c r="AKJ30" s="205"/>
      <c r="AKK30" s="205"/>
      <c r="AKL30" s="205"/>
      <c r="AKM30" s="205"/>
      <c r="AKN30" s="205"/>
      <c r="AKO30" s="205"/>
      <c r="AKP30" s="205"/>
      <c r="AKQ30" s="205"/>
      <c r="AKR30" s="205"/>
      <c r="AKS30" s="205"/>
      <c r="AKT30" s="205"/>
      <c r="AKU30" s="205"/>
      <c r="AKV30" s="205"/>
      <c r="AKW30" s="205"/>
      <c r="AKX30" s="205"/>
      <c r="AKY30" s="205"/>
      <c r="AKZ30" s="205"/>
      <c r="ALA30" s="205"/>
      <c r="ALB30" s="205"/>
      <c r="ALC30" s="205"/>
      <c r="ALD30" s="205"/>
      <c r="ALE30" s="205"/>
      <c r="ALF30" s="205"/>
      <c r="ALG30" s="205"/>
      <c r="ALH30" s="205"/>
      <c r="ALI30" s="205"/>
      <c r="ALJ30" s="205"/>
      <c r="ALK30" s="205"/>
      <c r="ALL30" s="205"/>
      <c r="ALM30" s="205"/>
      <c r="ALN30" s="205"/>
      <c r="ALO30" s="205"/>
      <c r="ALP30" s="205"/>
      <c r="ALQ30" s="205"/>
      <c r="ALR30" s="205"/>
      <c r="ALS30" s="205"/>
      <c r="ALT30" s="205"/>
      <c r="ALU30" s="205"/>
      <c r="ALV30" s="205"/>
      <c r="ALW30" s="205"/>
      <c r="ALX30" s="205"/>
      <c r="ALY30" s="205"/>
      <c r="ALZ30" s="205"/>
      <c r="AMA30" s="205"/>
      <c r="AMB30" s="205"/>
      <c r="AMC30" s="205"/>
      <c r="AMD30" s="205"/>
      <c r="AME30" s="205"/>
      <c r="AMF30" s="205"/>
      <c r="AMG30" s="205"/>
      <c r="AMH30" s="205"/>
      <c r="AMI30" s="205"/>
      <c r="AMJ30" s="205"/>
      <c r="AMK30" s="205"/>
      <c r="AML30" s="205"/>
      <c r="AMM30" s="205"/>
      <c r="AMN30" s="205"/>
      <c r="AMO30" s="205"/>
      <c r="AMP30" s="205"/>
      <c r="AMQ30" s="205"/>
      <c r="AMR30" s="205"/>
      <c r="AMS30" s="205"/>
      <c r="AMT30" s="205"/>
      <c r="AMU30" s="205"/>
      <c r="AMV30" s="205"/>
      <c r="AMW30" s="205"/>
      <c r="AMX30" s="205"/>
      <c r="AMY30" s="205"/>
      <c r="AMZ30" s="205"/>
      <c r="ANA30" s="205"/>
      <c r="ANB30" s="205"/>
      <c r="ANC30" s="205"/>
      <c r="AND30" s="205"/>
      <c r="ANE30" s="205"/>
      <c r="ANF30" s="205"/>
      <c r="ANG30" s="205"/>
      <c r="ANH30" s="205"/>
      <c r="ANI30" s="205"/>
      <c r="ANJ30" s="205"/>
      <c r="ANK30" s="205"/>
      <c r="ANL30" s="205"/>
      <c r="ANM30" s="205"/>
      <c r="ANN30" s="205"/>
      <c r="ANO30" s="205"/>
      <c r="ANP30" s="205"/>
      <c r="ANQ30" s="205"/>
      <c r="ANR30" s="205"/>
      <c r="ANS30" s="205"/>
      <c r="ANT30" s="205"/>
      <c r="ANU30" s="205"/>
      <c r="ANV30" s="205"/>
      <c r="ANW30" s="205"/>
      <c r="ANX30" s="205"/>
      <c r="ANY30" s="205"/>
      <c r="ANZ30" s="205"/>
      <c r="AOA30" s="205"/>
      <c r="AOB30" s="205"/>
      <c r="AOC30" s="205"/>
      <c r="AOD30" s="205"/>
      <c r="AOE30" s="205"/>
      <c r="AOF30" s="205"/>
      <c r="AOG30" s="205"/>
      <c r="AOH30" s="205"/>
      <c r="AOI30" s="205"/>
      <c r="AOJ30" s="205"/>
      <c r="AOK30" s="205"/>
      <c r="AOL30" s="205"/>
      <c r="AOM30" s="205"/>
      <c r="AON30" s="205"/>
      <c r="AOO30" s="205"/>
      <c r="AOP30" s="205"/>
      <c r="AOQ30" s="205"/>
      <c r="AOR30" s="205"/>
      <c r="AOS30" s="205"/>
      <c r="AOT30" s="205"/>
      <c r="AOU30" s="205"/>
      <c r="AOV30" s="205"/>
      <c r="AOW30" s="205"/>
      <c r="AOX30" s="205"/>
      <c r="AOY30" s="205"/>
      <c r="AOZ30" s="205"/>
      <c r="APA30" s="205"/>
      <c r="APB30" s="205"/>
      <c r="APC30" s="205"/>
      <c r="APD30" s="205"/>
      <c r="APE30" s="205"/>
      <c r="APF30" s="205"/>
      <c r="APG30" s="205"/>
      <c r="APH30" s="205"/>
      <c r="API30" s="205"/>
      <c r="APJ30" s="205"/>
      <c r="APK30" s="205"/>
      <c r="APL30" s="205"/>
      <c r="APM30" s="205"/>
      <c r="APN30" s="205"/>
      <c r="APO30" s="205"/>
      <c r="APP30" s="205"/>
      <c r="APQ30" s="205"/>
      <c r="APR30" s="205"/>
      <c r="APS30" s="205"/>
      <c r="APT30" s="205"/>
      <c r="APU30" s="205"/>
      <c r="APV30" s="205"/>
      <c r="APW30" s="205"/>
      <c r="APX30" s="205"/>
      <c r="APY30" s="205"/>
      <c r="APZ30" s="205"/>
      <c r="AQA30" s="205"/>
      <c r="AQB30" s="205"/>
      <c r="AQC30" s="205"/>
      <c r="AQD30" s="205"/>
      <c r="AQE30" s="205"/>
      <c r="AQF30" s="205"/>
      <c r="AQG30" s="205"/>
      <c r="AQH30" s="205"/>
      <c r="AQI30" s="205"/>
      <c r="AQJ30" s="205"/>
      <c r="AQK30" s="205"/>
      <c r="AQL30" s="205"/>
      <c r="AQM30" s="205"/>
      <c r="AQN30" s="205"/>
      <c r="AQO30" s="205"/>
      <c r="AQP30" s="205"/>
      <c r="AQQ30" s="205"/>
      <c r="AQR30" s="205"/>
      <c r="AQS30" s="205"/>
      <c r="AQT30" s="205"/>
      <c r="AQU30" s="205"/>
      <c r="AQV30" s="205"/>
      <c r="AQW30" s="205"/>
      <c r="AQX30" s="205"/>
      <c r="AQY30" s="205"/>
      <c r="AQZ30" s="205"/>
      <c r="ARA30" s="205"/>
      <c r="ARB30" s="205"/>
      <c r="ARC30" s="205"/>
      <c r="ARD30" s="205"/>
      <c r="ARE30" s="205"/>
      <c r="ARF30" s="205"/>
      <c r="ARG30" s="205"/>
      <c r="ARH30" s="205"/>
      <c r="ARI30" s="205"/>
      <c r="ARJ30" s="205"/>
      <c r="ARK30" s="205"/>
      <c r="ARL30" s="205"/>
      <c r="ARM30" s="205"/>
      <c r="ARN30" s="205"/>
      <c r="ARO30" s="205"/>
      <c r="ARP30" s="205"/>
      <c r="ARQ30" s="205"/>
      <c r="ARR30" s="205"/>
      <c r="ARS30" s="205"/>
      <c r="ART30" s="205"/>
      <c r="ARU30" s="205"/>
      <c r="ARV30" s="205"/>
      <c r="ARW30" s="205"/>
      <c r="ARX30" s="205"/>
      <c r="ARY30" s="205"/>
      <c r="ARZ30" s="205"/>
      <c r="ASA30" s="205"/>
      <c r="ASB30" s="205"/>
      <c r="ASC30" s="205"/>
      <c r="ASD30" s="205"/>
      <c r="ASE30" s="205"/>
      <c r="ASF30" s="205"/>
      <c r="ASG30" s="205"/>
      <c r="ASH30" s="205"/>
      <c r="ASI30" s="205"/>
      <c r="ASJ30" s="205"/>
      <c r="ASK30" s="205"/>
      <c r="ASL30" s="205"/>
      <c r="ASM30" s="205"/>
      <c r="ASN30" s="205"/>
      <c r="ASO30" s="205"/>
      <c r="ASP30" s="205"/>
      <c r="ASQ30" s="205"/>
      <c r="ASR30" s="205"/>
      <c r="ASS30" s="205"/>
      <c r="AST30" s="205"/>
      <c r="ASU30" s="205"/>
      <c r="ASV30" s="205"/>
      <c r="ASW30" s="205"/>
      <c r="ASX30" s="205"/>
      <c r="ASY30" s="205"/>
      <c r="ASZ30" s="205"/>
      <c r="ATA30" s="205"/>
      <c r="ATB30" s="205"/>
      <c r="ATC30" s="205"/>
      <c r="ATD30" s="205"/>
      <c r="ATE30" s="205"/>
      <c r="ATF30" s="205"/>
      <c r="ATG30" s="205"/>
      <c r="ATH30" s="205"/>
      <c r="ATI30" s="205"/>
      <c r="ATJ30" s="205"/>
      <c r="ATK30" s="205"/>
      <c r="ATL30" s="205"/>
      <c r="ATM30" s="205"/>
      <c r="ATN30" s="205"/>
      <c r="ATO30" s="205"/>
      <c r="ATP30" s="205"/>
      <c r="ATQ30" s="205"/>
      <c r="ATR30" s="205"/>
      <c r="ATS30" s="205"/>
      <c r="ATT30" s="205"/>
      <c r="ATU30" s="205"/>
      <c r="ATV30" s="205"/>
      <c r="ATW30" s="205"/>
      <c r="ATX30" s="205"/>
      <c r="ATY30" s="205"/>
      <c r="ATZ30" s="205"/>
      <c r="AUA30" s="205"/>
      <c r="AUB30" s="205"/>
      <c r="AUC30" s="205"/>
      <c r="AUD30" s="205"/>
      <c r="AUE30" s="205"/>
      <c r="AUF30" s="205"/>
      <c r="AUG30" s="205"/>
      <c r="AUH30" s="205"/>
      <c r="AUI30" s="205"/>
      <c r="AUJ30" s="205"/>
      <c r="AUK30" s="205"/>
      <c r="AUL30" s="205"/>
      <c r="AUM30" s="205"/>
      <c r="AUN30" s="205"/>
      <c r="AUO30" s="205"/>
      <c r="AUP30" s="205"/>
      <c r="AUQ30" s="205"/>
      <c r="AUR30" s="205"/>
      <c r="AUS30" s="205"/>
      <c r="AUT30" s="205"/>
      <c r="AUU30" s="205"/>
      <c r="AUV30" s="205"/>
      <c r="AUW30" s="205"/>
      <c r="AUX30" s="205"/>
      <c r="AUY30" s="205"/>
      <c r="AUZ30" s="205"/>
      <c r="AVA30" s="205"/>
      <c r="AVB30" s="205"/>
      <c r="AVC30" s="205"/>
      <c r="AVD30" s="205"/>
      <c r="AVE30" s="205"/>
      <c r="AVF30" s="205"/>
      <c r="AVG30" s="205"/>
      <c r="AVH30" s="205"/>
      <c r="AVI30" s="205"/>
      <c r="AVJ30" s="205"/>
      <c r="AVK30" s="205"/>
      <c r="AVL30" s="205"/>
      <c r="AVM30" s="205"/>
      <c r="AVN30" s="205"/>
      <c r="AVO30" s="205"/>
      <c r="AVP30" s="205"/>
      <c r="AVQ30" s="205"/>
      <c r="AVR30" s="205"/>
      <c r="AVS30" s="205"/>
      <c r="AVT30" s="205"/>
      <c r="AVU30" s="205"/>
      <c r="AVV30" s="205"/>
      <c r="AVW30" s="205"/>
      <c r="AVX30" s="205"/>
      <c r="AVY30" s="205"/>
      <c r="AVZ30" s="205"/>
      <c r="AWA30" s="205"/>
      <c r="AWB30" s="205"/>
      <c r="AWC30" s="205"/>
      <c r="AWD30" s="205"/>
      <c r="AWE30" s="205"/>
      <c r="AWF30" s="205"/>
      <c r="AWG30" s="205"/>
      <c r="AWH30" s="205"/>
      <c r="AWI30" s="205"/>
      <c r="AWJ30" s="205"/>
      <c r="AWK30" s="205"/>
      <c r="AWL30" s="205"/>
      <c r="AWM30" s="205"/>
      <c r="AWN30" s="205"/>
      <c r="AWO30" s="205"/>
      <c r="AWP30" s="205"/>
      <c r="AWQ30" s="205"/>
      <c r="AWR30" s="205"/>
      <c r="AWS30" s="205"/>
      <c r="AWT30" s="205"/>
      <c r="AWU30" s="205"/>
      <c r="AWV30" s="205"/>
      <c r="AWW30" s="205"/>
      <c r="AWX30" s="205"/>
      <c r="AWY30" s="205"/>
      <c r="AWZ30" s="205"/>
      <c r="AXA30" s="205"/>
      <c r="AXB30" s="205"/>
      <c r="AXC30" s="205"/>
      <c r="AXD30" s="205"/>
      <c r="AXE30" s="205"/>
      <c r="AXF30" s="205"/>
      <c r="AXG30" s="205"/>
      <c r="AXH30" s="205"/>
      <c r="AXI30" s="205"/>
      <c r="AXJ30" s="205"/>
      <c r="AXK30" s="205"/>
      <c r="AXL30" s="205"/>
      <c r="AXM30" s="205"/>
      <c r="AXN30" s="205"/>
      <c r="AXO30" s="205"/>
      <c r="AXP30" s="205"/>
      <c r="AXQ30" s="205"/>
      <c r="AXR30" s="205"/>
      <c r="AXS30" s="205"/>
      <c r="AXT30" s="205"/>
      <c r="AXU30" s="205"/>
      <c r="AXV30" s="205"/>
      <c r="AXW30" s="205"/>
      <c r="AXX30" s="205"/>
      <c r="AXY30" s="205"/>
      <c r="AXZ30" s="205"/>
      <c r="AYA30" s="205"/>
      <c r="AYB30" s="205"/>
      <c r="AYC30" s="205"/>
      <c r="AYD30" s="205"/>
      <c r="AYE30" s="205"/>
      <c r="AYF30" s="205"/>
      <c r="AYG30" s="205"/>
      <c r="AYH30" s="205"/>
      <c r="AYI30" s="205"/>
      <c r="AYJ30" s="205"/>
      <c r="AYK30" s="205"/>
      <c r="AYL30" s="205"/>
      <c r="AYM30" s="205"/>
      <c r="AYN30" s="205"/>
      <c r="AYO30" s="205"/>
      <c r="AYP30" s="205"/>
      <c r="AYQ30" s="205"/>
      <c r="AYR30" s="205"/>
      <c r="AYS30" s="205"/>
      <c r="AYT30" s="205"/>
      <c r="AYU30" s="205"/>
      <c r="AYV30" s="205"/>
      <c r="AYW30" s="205"/>
      <c r="AYX30" s="205"/>
      <c r="AYY30" s="205"/>
      <c r="AYZ30" s="205"/>
      <c r="AZA30" s="205"/>
      <c r="AZB30" s="205"/>
      <c r="AZC30" s="205"/>
      <c r="AZD30" s="205"/>
      <c r="AZE30" s="205"/>
      <c r="AZF30" s="205"/>
      <c r="AZG30" s="205"/>
      <c r="AZH30" s="205"/>
      <c r="AZI30" s="205"/>
      <c r="AZJ30" s="205"/>
      <c r="AZK30" s="205"/>
      <c r="AZL30" s="205"/>
      <c r="AZM30" s="205"/>
      <c r="AZN30" s="205"/>
      <c r="AZO30" s="205"/>
      <c r="AZP30" s="205"/>
      <c r="AZQ30" s="205"/>
      <c r="AZR30" s="205"/>
      <c r="AZS30" s="205"/>
      <c r="AZT30" s="205"/>
      <c r="AZU30" s="205"/>
      <c r="AZV30" s="205"/>
      <c r="AZW30" s="205"/>
      <c r="AZX30" s="205"/>
      <c r="AZY30" s="205"/>
      <c r="AZZ30" s="205"/>
      <c r="BAA30" s="205"/>
      <c r="BAB30" s="205"/>
      <c r="BAC30" s="205"/>
      <c r="BAD30" s="205"/>
      <c r="BAE30" s="205"/>
      <c r="BAF30" s="205"/>
      <c r="BAG30" s="205"/>
      <c r="BAH30" s="205"/>
      <c r="BAI30" s="205"/>
      <c r="BAJ30" s="205"/>
      <c r="BAK30" s="205"/>
      <c r="BAL30" s="205"/>
      <c r="BAM30" s="205"/>
      <c r="BAN30" s="205"/>
      <c r="BAO30" s="205"/>
      <c r="BAP30" s="205"/>
      <c r="BAQ30" s="205"/>
      <c r="BAR30" s="205"/>
      <c r="BAS30" s="205"/>
      <c r="BAT30" s="205"/>
      <c r="BAU30" s="205"/>
      <c r="BAV30" s="205"/>
      <c r="BAW30" s="205"/>
      <c r="BAX30" s="205"/>
      <c r="BAY30" s="205"/>
      <c r="BAZ30" s="205"/>
      <c r="BBA30" s="205"/>
      <c r="BBB30" s="205"/>
      <c r="BBC30" s="205"/>
      <c r="BBD30" s="205"/>
      <c r="BBE30" s="205"/>
      <c r="BBF30" s="205"/>
      <c r="BBG30" s="205"/>
      <c r="BBH30" s="205"/>
      <c r="BBI30" s="205"/>
      <c r="BBJ30" s="205"/>
      <c r="BBK30" s="205"/>
      <c r="BBL30" s="205"/>
      <c r="BBM30" s="205"/>
      <c r="BBN30" s="205"/>
      <c r="BBO30" s="205"/>
      <c r="BBP30" s="205"/>
      <c r="BBQ30" s="205"/>
      <c r="BBR30" s="205"/>
      <c r="BBS30" s="205"/>
      <c r="BBT30" s="205"/>
      <c r="BBU30" s="205"/>
      <c r="BBV30" s="205"/>
      <c r="BBW30" s="205"/>
      <c r="BBX30" s="205"/>
      <c r="BBY30" s="205"/>
      <c r="BBZ30" s="205"/>
      <c r="BCA30" s="205"/>
      <c r="BCB30" s="205"/>
      <c r="BCC30" s="205"/>
      <c r="BCD30" s="205"/>
      <c r="BCE30" s="205"/>
      <c r="BCF30" s="205"/>
      <c r="BCG30" s="205"/>
      <c r="BCH30" s="205"/>
      <c r="BCI30" s="205"/>
      <c r="BCJ30" s="205"/>
      <c r="BCK30" s="205"/>
      <c r="BCL30" s="205"/>
      <c r="BCM30" s="205"/>
      <c r="BCN30" s="205"/>
      <c r="BCO30" s="205"/>
      <c r="BCP30" s="205"/>
      <c r="BCQ30" s="205"/>
      <c r="BCR30" s="205"/>
      <c r="BCS30" s="205"/>
      <c r="BCT30" s="205"/>
      <c r="BCU30" s="205"/>
      <c r="BCV30" s="205"/>
      <c r="BCW30" s="205"/>
      <c r="BCX30" s="205"/>
      <c r="BCY30" s="205"/>
      <c r="BCZ30" s="205"/>
      <c r="BDA30" s="205"/>
      <c r="BDB30" s="205"/>
      <c r="BDC30" s="205"/>
      <c r="BDD30" s="205"/>
      <c r="BDE30" s="205"/>
      <c r="BDF30" s="205"/>
      <c r="BDG30" s="205"/>
      <c r="BDH30" s="205"/>
      <c r="BDI30" s="205"/>
      <c r="BDJ30" s="205"/>
      <c r="BDK30" s="205"/>
      <c r="BDL30" s="205"/>
      <c r="BDM30" s="205"/>
      <c r="BDN30" s="205"/>
      <c r="BDO30" s="205"/>
      <c r="BDP30" s="205"/>
      <c r="BDQ30" s="205"/>
      <c r="BDR30" s="205"/>
      <c r="BDS30" s="205"/>
      <c r="BDT30" s="205"/>
      <c r="BDU30" s="205"/>
    </row>
    <row r="31" spans="1:1477" s="73" customFormat="1">
      <c r="A31" s="126"/>
      <c r="B31" s="71" t="s">
        <v>0</v>
      </c>
      <c r="C31" s="71" t="s">
        <v>259</v>
      </c>
      <c r="D31" s="71" t="s">
        <v>260</v>
      </c>
      <c r="E31" s="72">
        <v>41507</v>
      </c>
      <c r="F31" s="71" t="s">
        <v>473</v>
      </c>
      <c r="G31" s="175" t="s">
        <v>479</v>
      </c>
      <c r="H31" s="208">
        <v>1</v>
      </c>
      <c r="I31" s="73">
        <v>0</v>
      </c>
      <c r="J31" s="73">
        <v>469</v>
      </c>
      <c r="K31" s="73">
        <v>536</v>
      </c>
      <c r="L31" s="73">
        <v>533</v>
      </c>
      <c r="M31" s="206">
        <f t="shared" ref="M31:M33" si="21">IF(J31 = 0,0,(L31-AH31-AI31)/J31)</f>
        <v>1.0618336886993602</v>
      </c>
      <c r="N31" s="73">
        <f t="shared" ref="N31:N33" si="22">IF(G31&lt;&gt;"",IF(M31&lt;=1.2,1,0),0)</f>
        <v>1</v>
      </c>
      <c r="O31" s="73">
        <v>3</v>
      </c>
      <c r="P31" s="73">
        <v>0</v>
      </c>
      <c r="Q31" s="73">
        <v>0</v>
      </c>
      <c r="R31" s="73">
        <v>35</v>
      </c>
      <c r="S31" s="73">
        <v>32</v>
      </c>
      <c r="T31" s="212">
        <v>2445796</v>
      </c>
      <c r="U31" s="212">
        <v>50000</v>
      </c>
      <c r="V31" s="212">
        <v>2395796</v>
      </c>
      <c r="W31" s="212">
        <v>2445796</v>
      </c>
      <c r="X31" s="212">
        <v>2450466</v>
      </c>
      <c r="Y31" s="212">
        <v>0</v>
      </c>
      <c r="Z31" s="212">
        <v>0</v>
      </c>
      <c r="AA31" s="212">
        <v>0</v>
      </c>
      <c r="AB31" s="212">
        <v>2450466</v>
      </c>
      <c r="AC31" s="212">
        <v>2449755</v>
      </c>
      <c r="AD31" s="206">
        <f t="shared" ref="AD31:AD33" si="23">IF(V31=0,0,AC31/V31)</f>
        <v>1.0225223683485571</v>
      </c>
      <c r="AE31" s="73">
        <f t="shared" ref="AE31:AE33" si="24">IF(AD31 &lt;=1.1,1,0)</f>
        <v>1</v>
      </c>
      <c r="AF31" s="212">
        <v>-711</v>
      </c>
      <c r="AG31" s="212">
        <v>0</v>
      </c>
      <c r="AH31" s="73">
        <v>13</v>
      </c>
      <c r="AI31" s="73">
        <v>22</v>
      </c>
      <c r="AJ31" s="73">
        <v>0</v>
      </c>
      <c r="AK31" s="73">
        <v>0</v>
      </c>
      <c r="AL31" s="85">
        <v>20184</v>
      </c>
      <c r="AM31" s="85">
        <v>0</v>
      </c>
      <c r="AN31" s="73">
        <v>0</v>
      </c>
      <c r="AO31" s="73">
        <v>32</v>
      </c>
      <c r="AP31" s="85">
        <v>14554</v>
      </c>
      <c r="AQ31" s="85">
        <v>0</v>
      </c>
      <c r="AR31" s="73">
        <v>0</v>
      </c>
      <c r="AS31" s="73">
        <v>0</v>
      </c>
      <c r="AT31" s="85">
        <v>0</v>
      </c>
      <c r="AU31" s="85">
        <v>0</v>
      </c>
      <c r="AV31" s="73">
        <v>0</v>
      </c>
      <c r="AW31" s="73">
        <v>0</v>
      </c>
      <c r="AX31" s="85">
        <v>0</v>
      </c>
      <c r="AY31" s="85">
        <v>0</v>
      </c>
      <c r="AZ31" s="73">
        <v>0</v>
      </c>
      <c r="BA31" s="73">
        <v>0</v>
      </c>
      <c r="BB31" s="85">
        <v>0</v>
      </c>
      <c r="BC31" s="85">
        <v>0</v>
      </c>
      <c r="BD31" s="73">
        <v>0</v>
      </c>
      <c r="BE31" s="73">
        <v>0</v>
      </c>
      <c r="BF31" s="85">
        <v>15157</v>
      </c>
      <c r="BG31" s="85">
        <v>0</v>
      </c>
      <c r="BH31" s="73">
        <v>0</v>
      </c>
      <c r="BI31" s="73">
        <v>0</v>
      </c>
      <c r="BJ31" s="85">
        <v>0</v>
      </c>
      <c r="BK31" s="85">
        <v>0</v>
      </c>
      <c r="BL31" s="73">
        <v>0</v>
      </c>
      <c r="BM31" s="73">
        <v>0</v>
      </c>
      <c r="BN31" s="85">
        <v>0</v>
      </c>
      <c r="BO31" s="85">
        <v>0</v>
      </c>
      <c r="BP31" s="73">
        <v>0</v>
      </c>
      <c r="BQ31" s="73">
        <v>0</v>
      </c>
      <c r="BR31" s="85">
        <v>0</v>
      </c>
      <c r="BS31" s="85">
        <v>0</v>
      </c>
      <c r="BT31" s="73">
        <v>0</v>
      </c>
      <c r="BU31" s="73">
        <v>0</v>
      </c>
      <c r="BV31" s="85">
        <v>0</v>
      </c>
      <c r="BW31" s="85">
        <v>0</v>
      </c>
      <c r="BX31" s="73">
        <v>0</v>
      </c>
      <c r="BY31" s="73">
        <v>0</v>
      </c>
      <c r="BZ31" s="85">
        <v>0</v>
      </c>
      <c r="CA31" s="85">
        <v>0</v>
      </c>
      <c r="CB31" s="73">
        <v>0</v>
      </c>
      <c r="CC31" s="73">
        <v>0</v>
      </c>
      <c r="CD31" s="85">
        <v>0</v>
      </c>
      <c r="CE31" s="85">
        <v>0</v>
      </c>
      <c r="CF31" s="73">
        <v>0</v>
      </c>
      <c r="CG31" s="73">
        <v>0</v>
      </c>
      <c r="CH31" s="85">
        <v>0</v>
      </c>
      <c r="CI31" s="85">
        <v>0</v>
      </c>
      <c r="CJ31" s="73">
        <v>0</v>
      </c>
      <c r="CK31" s="73">
        <v>32</v>
      </c>
      <c r="CL31" s="85">
        <v>49896</v>
      </c>
      <c r="CM31" s="85">
        <v>0</v>
      </c>
      <c r="CN31" s="71" t="s">
        <v>358</v>
      </c>
      <c r="CO31" s="71" t="s">
        <v>359</v>
      </c>
      <c r="CP31" s="71" t="s">
        <v>321</v>
      </c>
      <c r="CQ31" s="71" t="s">
        <v>321</v>
      </c>
      <c r="CR31" s="71" t="s">
        <v>321</v>
      </c>
      <c r="CS31" s="71" t="s">
        <v>321</v>
      </c>
      <c r="CT31" s="72">
        <v>42202</v>
      </c>
      <c r="CU31" s="71" t="s">
        <v>473</v>
      </c>
      <c r="CV31" s="71" t="s">
        <v>474</v>
      </c>
      <c r="CW31" s="72" t="s">
        <v>168</v>
      </c>
      <c r="CX31" s="72">
        <v>42167</v>
      </c>
      <c r="CY31" s="71" t="s">
        <v>475</v>
      </c>
      <c r="CZ31" s="71" t="s">
        <v>478</v>
      </c>
      <c r="DA31" s="71" t="s">
        <v>485</v>
      </c>
      <c r="DB31" s="86">
        <v>2404678.02</v>
      </c>
      <c r="DC31" s="71"/>
      <c r="DD31" s="71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  <c r="IU31" s="205"/>
      <c r="IV31" s="205"/>
      <c r="IW31" s="205"/>
      <c r="IX31" s="205"/>
      <c r="IY31" s="205"/>
      <c r="IZ31" s="205"/>
      <c r="JA31" s="205"/>
      <c r="JB31" s="205"/>
      <c r="JC31" s="205"/>
      <c r="JD31" s="205"/>
      <c r="JE31" s="205"/>
      <c r="JF31" s="205"/>
      <c r="JG31" s="205"/>
      <c r="JH31" s="205"/>
      <c r="JI31" s="205"/>
      <c r="JJ31" s="205"/>
      <c r="JK31" s="205"/>
      <c r="JL31" s="205"/>
      <c r="JM31" s="205"/>
      <c r="JN31" s="205"/>
      <c r="JO31" s="205"/>
      <c r="JP31" s="205"/>
      <c r="JQ31" s="205"/>
      <c r="JR31" s="205"/>
      <c r="JS31" s="205"/>
      <c r="JT31" s="205"/>
      <c r="JU31" s="205"/>
      <c r="JV31" s="205"/>
      <c r="JW31" s="205"/>
      <c r="JX31" s="205"/>
      <c r="JY31" s="205"/>
      <c r="JZ31" s="205"/>
      <c r="KA31" s="205"/>
      <c r="KB31" s="205"/>
      <c r="KC31" s="205"/>
      <c r="KD31" s="205"/>
      <c r="KE31" s="205"/>
      <c r="KF31" s="205"/>
      <c r="KG31" s="205"/>
      <c r="KH31" s="205"/>
      <c r="KI31" s="205"/>
      <c r="KJ31" s="205"/>
      <c r="KK31" s="205"/>
      <c r="KL31" s="205"/>
      <c r="KM31" s="205"/>
      <c r="KN31" s="205"/>
      <c r="KO31" s="205"/>
      <c r="KP31" s="205"/>
      <c r="KQ31" s="205"/>
      <c r="KR31" s="205"/>
      <c r="KS31" s="205"/>
      <c r="KT31" s="205"/>
      <c r="KU31" s="205"/>
      <c r="KV31" s="205"/>
      <c r="KW31" s="205"/>
      <c r="KX31" s="205"/>
      <c r="KY31" s="205"/>
      <c r="KZ31" s="205"/>
      <c r="LA31" s="205"/>
      <c r="LB31" s="205"/>
      <c r="LC31" s="205"/>
      <c r="LD31" s="205"/>
      <c r="LE31" s="205"/>
      <c r="LF31" s="205"/>
      <c r="LG31" s="205"/>
      <c r="LH31" s="205"/>
      <c r="LI31" s="205"/>
      <c r="LJ31" s="205"/>
      <c r="LK31" s="205"/>
      <c r="LL31" s="205"/>
      <c r="LM31" s="205"/>
      <c r="LN31" s="205"/>
      <c r="LO31" s="205"/>
      <c r="LP31" s="205"/>
      <c r="LQ31" s="205"/>
      <c r="LR31" s="205"/>
      <c r="LS31" s="205"/>
      <c r="LT31" s="205"/>
      <c r="LU31" s="205"/>
      <c r="LV31" s="205"/>
      <c r="LW31" s="205"/>
      <c r="LX31" s="205"/>
      <c r="LY31" s="205"/>
      <c r="LZ31" s="205"/>
      <c r="MA31" s="205"/>
      <c r="MB31" s="205"/>
      <c r="MC31" s="205"/>
      <c r="MD31" s="205"/>
      <c r="ME31" s="205"/>
      <c r="MF31" s="205"/>
      <c r="MG31" s="205"/>
      <c r="MH31" s="205"/>
      <c r="MI31" s="205"/>
      <c r="MJ31" s="205"/>
      <c r="MK31" s="205"/>
      <c r="ML31" s="205"/>
      <c r="MM31" s="205"/>
      <c r="MN31" s="205"/>
      <c r="MO31" s="205"/>
      <c r="MP31" s="205"/>
      <c r="MQ31" s="205"/>
      <c r="MR31" s="205"/>
      <c r="MS31" s="205"/>
      <c r="MT31" s="205"/>
      <c r="MU31" s="205"/>
      <c r="MV31" s="205"/>
      <c r="MW31" s="205"/>
      <c r="MX31" s="205"/>
      <c r="MY31" s="205"/>
      <c r="MZ31" s="205"/>
      <c r="NA31" s="205"/>
      <c r="NB31" s="205"/>
      <c r="NC31" s="205"/>
      <c r="ND31" s="205"/>
      <c r="NE31" s="205"/>
      <c r="NF31" s="205"/>
      <c r="NG31" s="205"/>
      <c r="NH31" s="205"/>
      <c r="NI31" s="205"/>
      <c r="NJ31" s="205"/>
      <c r="NK31" s="205"/>
      <c r="NL31" s="205"/>
      <c r="NM31" s="205"/>
      <c r="NN31" s="205"/>
      <c r="NO31" s="205"/>
      <c r="NP31" s="205"/>
      <c r="NQ31" s="205"/>
      <c r="NR31" s="205"/>
      <c r="NS31" s="205"/>
      <c r="NT31" s="205"/>
      <c r="NU31" s="205"/>
      <c r="NV31" s="205"/>
      <c r="NW31" s="205"/>
      <c r="NX31" s="205"/>
      <c r="NY31" s="205"/>
      <c r="NZ31" s="205"/>
      <c r="OA31" s="205"/>
      <c r="OB31" s="205"/>
      <c r="OC31" s="205"/>
      <c r="OD31" s="205"/>
      <c r="OE31" s="205"/>
      <c r="OF31" s="205"/>
      <c r="OG31" s="205"/>
      <c r="OH31" s="205"/>
      <c r="OI31" s="205"/>
      <c r="OJ31" s="205"/>
      <c r="OK31" s="205"/>
      <c r="OL31" s="205"/>
      <c r="OM31" s="205"/>
      <c r="ON31" s="205"/>
      <c r="OO31" s="205"/>
      <c r="OP31" s="205"/>
      <c r="OQ31" s="205"/>
      <c r="OR31" s="205"/>
      <c r="OS31" s="205"/>
      <c r="OT31" s="205"/>
      <c r="OU31" s="205"/>
      <c r="OV31" s="205"/>
      <c r="OW31" s="205"/>
      <c r="OX31" s="205"/>
      <c r="OY31" s="205"/>
      <c r="OZ31" s="205"/>
      <c r="PA31" s="205"/>
      <c r="PB31" s="205"/>
      <c r="PC31" s="205"/>
      <c r="PD31" s="205"/>
      <c r="PE31" s="205"/>
      <c r="PF31" s="205"/>
      <c r="PG31" s="205"/>
      <c r="PH31" s="205"/>
      <c r="PI31" s="205"/>
      <c r="PJ31" s="205"/>
      <c r="PK31" s="205"/>
      <c r="PL31" s="205"/>
      <c r="PM31" s="205"/>
      <c r="PN31" s="205"/>
      <c r="PO31" s="205"/>
      <c r="PP31" s="205"/>
      <c r="PQ31" s="205"/>
      <c r="PR31" s="205"/>
      <c r="PS31" s="205"/>
      <c r="PT31" s="205"/>
      <c r="PU31" s="205"/>
      <c r="PV31" s="205"/>
      <c r="PW31" s="205"/>
      <c r="PX31" s="205"/>
      <c r="PY31" s="205"/>
      <c r="PZ31" s="205"/>
      <c r="QA31" s="205"/>
      <c r="QB31" s="205"/>
      <c r="QC31" s="205"/>
      <c r="QD31" s="205"/>
      <c r="QE31" s="205"/>
      <c r="QF31" s="205"/>
      <c r="QG31" s="205"/>
      <c r="QH31" s="205"/>
      <c r="QI31" s="205"/>
      <c r="QJ31" s="205"/>
      <c r="QK31" s="205"/>
      <c r="QL31" s="205"/>
      <c r="QM31" s="205"/>
      <c r="QN31" s="205"/>
      <c r="QO31" s="205"/>
      <c r="QP31" s="205"/>
      <c r="QQ31" s="205"/>
      <c r="QR31" s="205"/>
      <c r="QS31" s="205"/>
      <c r="QT31" s="205"/>
      <c r="QU31" s="205"/>
      <c r="QV31" s="205"/>
      <c r="QW31" s="205"/>
      <c r="QX31" s="205"/>
      <c r="QY31" s="205"/>
      <c r="QZ31" s="205"/>
      <c r="RA31" s="205"/>
      <c r="RB31" s="205"/>
      <c r="RC31" s="205"/>
      <c r="RD31" s="205"/>
      <c r="RE31" s="205"/>
      <c r="RF31" s="205"/>
      <c r="RG31" s="205"/>
      <c r="RH31" s="205"/>
      <c r="RI31" s="205"/>
      <c r="RJ31" s="205"/>
      <c r="RK31" s="205"/>
      <c r="RL31" s="205"/>
      <c r="RM31" s="205"/>
      <c r="RN31" s="205"/>
      <c r="RO31" s="205"/>
      <c r="RP31" s="205"/>
      <c r="RQ31" s="205"/>
      <c r="RR31" s="205"/>
      <c r="RS31" s="205"/>
      <c r="RT31" s="205"/>
      <c r="RU31" s="205"/>
      <c r="RV31" s="205"/>
      <c r="RW31" s="205"/>
      <c r="RX31" s="205"/>
      <c r="RY31" s="205"/>
      <c r="RZ31" s="205"/>
      <c r="SA31" s="205"/>
      <c r="SB31" s="205"/>
      <c r="SC31" s="205"/>
      <c r="SD31" s="205"/>
      <c r="SE31" s="205"/>
      <c r="SF31" s="205"/>
      <c r="SG31" s="205"/>
      <c r="SH31" s="205"/>
      <c r="SI31" s="205"/>
      <c r="SJ31" s="205"/>
      <c r="SK31" s="205"/>
      <c r="SL31" s="205"/>
      <c r="SM31" s="205"/>
      <c r="SN31" s="205"/>
      <c r="SO31" s="205"/>
      <c r="SP31" s="205"/>
      <c r="SQ31" s="205"/>
      <c r="SR31" s="205"/>
      <c r="SS31" s="205"/>
      <c r="ST31" s="205"/>
      <c r="SU31" s="205"/>
      <c r="SV31" s="205"/>
      <c r="SW31" s="205"/>
      <c r="SX31" s="205"/>
      <c r="SY31" s="205"/>
      <c r="SZ31" s="205"/>
      <c r="TA31" s="205"/>
      <c r="TB31" s="205"/>
      <c r="TC31" s="205"/>
      <c r="TD31" s="205"/>
      <c r="TE31" s="205"/>
      <c r="TF31" s="205"/>
      <c r="TG31" s="205"/>
      <c r="TH31" s="205"/>
      <c r="TI31" s="205"/>
      <c r="TJ31" s="205"/>
      <c r="TK31" s="205"/>
      <c r="TL31" s="205"/>
      <c r="TM31" s="205"/>
      <c r="TN31" s="205"/>
      <c r="TO31" s="205"/>
      <c r="TP31" s="205"/>
      <c r="TQ31" s="205"/>
      <c r="TR31" s="205"/>
      <c r="TS31" s="205"/>
      <c r="TT31" s="205"/>
      <c r="TU31" s="205"/>
      <c r="TV31" s="205"/>
      <c r="TW31" s="205"/>
      <c r="TX31" s="205"/>
      <c r="TY31" s="205"/>
      <c r="TZ31" s="205"/>
      <c r="UA31" s="205"/>
      <c r="UB31" s="205"/>
      <c r="UC31" s="205"/>
      <c r="UD31" s="205"/>
      <c r="UE31" s="205"/>
      <c r="UF31" s="205"/>
      <c r="UG31" s="205"/>
      <c r="UH31" s="205"/>
      <c r="UI31" s="205"/>
      <c r="UJ31" s="205"/>
      <c r="UK31" s="205"/>
      <c r="UL31" s="205"/>
      <c r="UM31" s="205"/>
      <c r="UN31" s="205"/>
      <c r="UO31" s="205"/>
      <c r="UP31" s="205"/>
      <c r="UQ31" s="205"/>
      <c r="UR31" s="205"/>
      <c r="US31" s="205"/>
      <c r="UT31" s="205"/>
      <c r="UU31" s="205"/>
      <c r="UV31" s="205"/>
      <c r="UW31" s="205"/>
      <c r="UX31" s="205"/>
      <c r="UY31" s="205"/>
      <c r="UZ31" s="205"/>
      <c r="VA31" s="205"/>
      <c r="VB31" s="205"/>
      <c r="VC31" s="205"/>
      <c r="VD31" s="205"/>
      <c r="VE31" s="205"/>
      <c r="VF31" s="205"/>
      <c r="VG31" s="205"/>
      <c r="VH31" s="205"/>
      <c r="VI31" s="205"/>
      <c r="VJ31" s="205"/>
      <c r="VK31" s="205"/>
      <c r="VL31" s="205"/>
      <c r="VM31" s="205"/>
      <c r="VN31" s="205"/>
      <c r="VO31" s="205"/>
      <c r="VP31" s="205"/>
      <c r="VQ31" s="205"/>
      <c r="VR31" s="205"/>
      <c r="VS31" s="205"/>
      <c r="VT31" s="205"/>
      <c r="VU31" s="205"/>
      <c r="VV31" s="205"/>
      <c r="VW31" s="205"/>
      <c r="VX31" s="205"/>
      <c r="VY31" s="205"/>
      <c r="VZ31" s="205"/>
      <c r="WA31" s="205"/>
      <c r="WB31" s="205"/>
      <c r="WC31" s="205"/>
      <c r="WD31" s="205"/>
      <c r="WE31" s="205"/>
      <c r="WF31" s="205"/>
      <c r="WG31" s="205"/>
      <c r="WH31" s="205"/>
      <c r="WI31" s="205"/>
      <c r="WJ31" s="205"/>
      <c r="WK31" s="205"/>
      <c r="WL31" s="205"/>
      <c r="WM31" s="205"/>
      <c r="WN31" s="205"/>
      <c r="WO31" s="205"/>
      <c r="WP31" s="205"/>
      <c r="WQ31" s="205"/>
      <c r="WR31" s="205"/>
      <c r="WS31" s="205"/>
      <c r="WT31" s="205"/>
      <c r="WU31" s="205"/>
      <c r="WV31" s="205"/>
      <c r="WW31" s="205"/>
      <c r="WX31" s="205"/>
      <c r="WY31" s="205"/>
      <c r="WZ31" s="205"/>
      <c r="XA31" s="205"/>
      <c r="XB31" s="205"/>
      <c r="XC31" s="205"/>
      <c r="XD31" s="205"/>
      <c r="XE31" s="205"/>
      <c r="XF31" s="205"/>
      <c r="XG31" s="205"/>
      <c r="XH31" s="205"/>
      <c r="XI31" s="205"/>
      <c r="XJ31" s="205"/>
      <c r="XK31" s="205"/>
      <c r="XL31" s="205"/>
      <c r="XM31" s="205"/>
      <c r="XN31" s="205"/>
      <c r="XO31" s="205"/>
      <c r="XP31" s="205"/>
      <c r="XQ31" s="205"/>
      <c r="XR31" s="205"/>
      <c r="XS31" s="205"/>
      <c r="XT31" s="205"/>
      <c r="XU31" s="205"/>
      <c r="XV31" s="205"/>
      <c r="XW31" s="205"/>
      <c r="XX31" s="205"/>
      <c r="XY31" s="205"/>
      <c r="XZ31" s="205"/>
      <c r="YA31" s="205"/>
      <c r="YB31" s="205"/>
      <c r="YC31" s="205"/>
      <c r="YD31" s="205"/>
      <c r="YE31" s="205"/>
      <c r="YF31" s="205"/>
      <c r="YG31" s="205"/>
      <c r="YH31" s="205"/>
      <c r="YI31" s="205"/>
      <c r="YJ31" s="205"/>
      <c r="YK31" s="205"/>
      <c r="YL31" s="205"/>
      <c r="YM31" s="205"/>
      <c r="YN31" s="205"/>
      <c r="YO31" s="205"/>
      <c r="YP31" s="205"/>
      <c r="YQ31" s="205"/>
      <c r="YR31" s="205"/>
      <c r="YS31" s="205"/>
      <c r="YT31" s="205"/>
      <c r="YU31" s="205"/>
      <c r="YV31" s="205"/>
      <c r="YW31" s="205"/>
      <c r="YX31" s="205"/>
      <c r="YY31" s="205"/>
      <c r="YZ31" s="205"/>
      <c r="ZA31" s="205"/>
      <c r="ZB31" s="205"/>
      <c r="ZC31" s="205"/>
      <c r="ZD31" s="205"/>
      <c r="ZE31" s="205"/>
      <c r="ZF31" s="205"/>
      <c r="ZG31" s="205"/>
      <c r="ZH31" s="205"/>
      <c r="ZI31" s="205"/>
      <c r="ZJ31" s="205"/>
      <c r="ZK31" s="205"/>
      <c r="ZL31" s="205"/>
      <c r="ZM31" s="205"/>
      <c r="ZN31" s="205"/>
      <c r="ZO31" s="205"/>
      <c r="ZP31" s="205"/>
      <c r="ZQ31" s="205"/>
      <c r="ZR31" s="205"/>
      <c r="ZS31" s="205"/>
      <c r="ZT31" s="205"/>
      <c r="ZU31" s="205"/>
      <c r="ZV31" s="205"/>
      <c r="ZW31" s="205"/>
      <c r="ZX31" s="205"/>
      <c r="ZY31" s="205"/>
      <c r="ZZ31" s="205"/>
      <c r="AAA31" s="205"/>
      <c r="AAB31" s="205"/>
      <c r="AAC31" s="205"/>
      <c r="AAD31" s="205"/>
      <c r="AAE31" s="205"/>
      <c r="AAF31" s="205"/>
      <c r="AAG31" s="205"/>
      <c r="AAH31" s="205"/>
      <c r="AAI31" s="205"/>
      <c r="AAJ31" s="205"/>
      <c r="AAK31" s="205"/>
      <c r="AAL31" s="205"/>
      <c r="AAM31" s="205"/>
      <c r="AAN31" s="205"/>
      <c r="AAO31" s="205"/>
      <c r="AAP31" s="205"/>
      <c r="AAQ31" s="205"/>
      <c r="AAR31" s="205"/>
      <c r="AAS31" s="205"/>
      <c r="AAT31" s="205"/>
      <c r="AAU31" s="205"/>
      <c r="AAV31" s="205"/>
      <c r="AAW31" s="205"/>
      <c r="AAX31" s="205"/>
      <c r="AAY31" s="205"/>
      <c r="AAZ31" s="205"/>
      <c r="ABA31" s="205"/>
      <c r="ABB31" s="205"/>
      <c r="ABC31" s="205"/>
      <c r="ABD31" s="205"/>
      <c r="ABE31" s="205"/>
      <c r="ABF31" s="205"/>
      <c r="ABG31" s="205"/>
      <c r="ABH31" s="205"/>
      <c r="ABI31" s="205"/>
      <c r="ABJ31" s="205"/>
      <c r="ABK31" s="205"/>
      <c r="ABL31" s="205"/>
      <c r="ABM31" s="205"/>
      <c r="ABN31" s="205"/>
      <c r="ABO31" s="205"/>
      <c r="ABP31" s="205"/>
      <c r="ABQ31" s="205"/>
      <c r="ABR31" s="205"/>
      <c r="ABS31" s="205"/>
      <c r="ABT31" s="205"/>
      <c r="ABU31" s="205"/>
      <c r="ABV31" s="205"/>
      <c r="ABW31" s="205"/>
      <c r="ABX31" s="205"/>
      <c r="ABY31" s="205"/>
      <c r="ABZ31" s="205"/>
      <c r="ACA31" s="205"/>
      <c r="ACB31" s="205"/>
      <c r="ACC31" s="205"/>
      <c r="ACD31" s="205"/>
      <c r="ACE31" s="205"/>
      <c r="ACF31" s="205"/>
      <c r="ACG31" s="205"/>
      <c r="ACH31" s="205"/>
      <c r="ACI31" s="205"/>
      <c r="ACJ31" s="205"/>
      <c r="ACK31" s="205"/>
      <c r="ACL31" s="205"/>
      <c r="ACM31" s="205"/>
      <c r="ACN31" s="205"/>
      <c r="ACO31" s="205"/>
      <c r="ACP31" s="205"/>
      <c r="ACQ31" s="205"/>
      <c r="ACR31" s="205"/>
      <c r="ACS31" s="205"/>
      <c r="ACT31" s="205"/>
      <c r="ACU31" s="205"/>
      <c r="ACV31" s="205"/>
      <c r="ACW31" s="205"/>
      <c r="ACX31" s="205"/>
      <c r="ACY31" s="205"/>
      <c r="ACZ31" s="205"/>
      <c r="ADA31" s="205"/>
      <c r="ADB31" s="205"/>
      <c r="ADC31" s="205"/>
      <c r="ADD31" s="205"/>
      <c r="ADE31" s="205"/>
      <c r="ADF31" s="205"/>
      <c r="ADG31" s="205"/>
      <c r="ADH31" s="205"/>
      <c r="ADI31" s="205"/>
      <c r="ADJ31" s="205"/>
      <c r="ADK31" s="205"/>
      <c r="ADL31" s="205"/>
      <c r="ADM31" s="205"/>
      <c r="ADN31" s="205"/>
      <c r="ADO31" s="205"/>
      <c r="ADP31" s="205"/>
      <c r="ADQ31" s="205"/>
      <c r="ADR31" s="205"/>
      <c r="ADS31" s="205"/>
      <c r="ADT31" s="205"/>
      <c r="ADU31" s="205"/>
      <c r="ADV31" s="205"/>
      <c r="ADW31" s="205"/>
      <c r="ADX31" s="205"/>
      <c r="ADY31" s="205"/>
      <c r="ADZ31" s="205"/>
      <c r="AEA31" s="205"/>
      <c r="AEB31" s="205"/>
      <c r="AEC31" s="205"/>
      <c r="AED31" s="205"/>
      <c r="AEE31" s="205"/>
      <c r="AEF31" s="205"/>
      <c r="AEG31" s="205"/>
      <c r="AEH31" s="205"/>
      <c r="AEI31" s="205"/>
      <c r="AEJ31" s="205"/>
      <c r="AEK31" s="205"/>
      <c r="AEL31" s="205"/>
      <c r="AEM31" s="205"/>
      <c r="AEN31" s="205"/>
      <c r="AEO31" s="205"/>
      <c r="AEP31" s="205"/>
      <c r="AEQ31" s="205"/>
      <c r="AER31" s="205"/>
      <c r="AES31" s="205"/>
      <c r="AET31" s="205"/>
      <c r="AEU31" s="205"/>
      <c r="AEV31" s="205"/>
      <c r="AEW31" s="205"/>
      <c r="AEX31" s="205"/>
      <c r="AEY31" s="205"/>
      <c r="AEZ31" s="205"/>
      <c r="AFA31" s="205"/>
      <c r="AFB31" s="205"/>
      <c r="AFC31" s="205"/>
      <c r="AFD31" s="205"/>
      <c r="AFE31" s="205"/>
      <c r="AFF31" s="205"/>
      <c r="AFG31" s="205"/>
      <c r="AFH31" s="205"/>
      <c r="AFI31" s="205"/>
      <c r="AFJ31" s="205"/>
      <c r="AFK31" s="205"/>
      <c r="AFL31" s="205"/>
      <c r="AFM31" s="205"/>
      <c r="AFN31" s="205"/>
      <c r="AFO31" s="205"/>
      <c r="AFP31" s="205"/>
      <c r="AFQ31" s="205"/>
      <c r="AFR31" s="205"/>
      <c r="AFS31" s="205"/>
      <c r="AFT31" s="205"/>
      <c r="AFU31" s="205"/>
      <c r="AFV31" s="205"/>
      <c r="AFW31" s="205"/>
      <c r="AFX31" s="205"/>
      <c r="AFY31" s="205"/>
      <c r="AFZ31" s="205"/>
      <c r="AGA31" s="205"/>
      <c r="AGB31" s="205"/>
      <c r="AGC31" s="205"/>
      <c r="AGD31" s="205"/>
      <c r="AGE31" s="205"/>
      <c r="AGF31" s="205"/>
      <c r="AGG31" s="205"/>
      <c r="AGH31" s="205"/>
      <c r="AGI31" s="205"/>
      <c r="AGJ31" s="205"/>
      <c r="AGK31" s="205"/>
      <c r="AGL31" s="205"/>
      <c r="AGM31" s="205"/>
      <c r="AGN31" s="205"/>
      <c r="AGO31" s="205"/>
      <c r="AGP31" s="205"/>
      <c r="AGQ31" s="205"/>
      <c r="AGR31" s="205"/>
      <c r="AGS31" s="205"/>
      <c r="AGT31" s="205"/>
      <c r="AGU31" s="205"/>
      <c r="AGV31" s="205"/>
      <c r="AGW31" s="205"/>
      <c r="AGX31" s="205"/>
      <c r="AGY31" s="205"/>
      <c r="AGZ31" s="205"/>
      <c r="AHA31" s="205"/>
      <c r="AHB31" s="205"/>
      <c r="AHC31" s="205"/>
      <c r="AHD31" s="205"/>
      <c r="AHE31" s="205"/>
      <c r="AHF31" s="205"/>
      <c r="AHG31" s="205"/>
      <c r="AHH31" s="205"/>
      <c r="AHI31" s="205"/>
      <c r="AHJ31" s="205"/>
      <c r="AHK31" s="205"/>
      <c r="AHL31" s="205"/>
      <c r="AHM31" s="205"/>
      <c r="AHN31" s="205"/>
      <c r="AHO31" s="205"/>
      <c r="AHP31" s="205"/>
      <c r="AHQ31" s="205"/>
      <c r="AHR31" s="205"/>
      <c r="AHS31" s="205"/>
      <c r="AHT31" s="205"/>
      <c r="AHU31" s="205"/>
      <c r="AHV31" s="205"/>
      <c r="AHW31" s="205"/>
      <c r="AHX31" s="205"/>
      <c r="AHY31" s="205"/>
      <c r="AHZ31" s="205"/>
      <c r="AIA31" s="205"/>
      <c r="AIB31" s="205"/>
      <c r="AIC31" s="205"/>
      <c r="AID31" s="205"/>
      <c r="AIE31" s="205"/>
      <c r="AIF31" s="205"/>
      <c r="AIG31" s="205"/>
      <c r="AIH31" s="205"/>
      <c r="AII31" s="205"/>
      <c r="AIJ31" s="205"/>
      <c r="AIK31" s="205"/>
      <c r="AIL31" s="205"/>
      <c r="AIM31" s="205"/>
      <c r="AIN31" s="205"/>
      <c r="AIO31" s="205"/>
      <c r="AIP31" s="205"/>
      <c r="AIQ31" s="205"/>
      <c r="AIR31" s="205"/>
      <c r="AIS31" s="205"/>
      <c r="AIT31" s="205"/>
      <c r="AIU31" s="205"/>
      <c r="AIV31" s="205"/>
      <c r="AIW31" s="205"/>
      <c r="AIX31" s="205"/>
      <c r="AIY31" s="205"/>
      <c r="AIZ31" s="205"/>
      <c r="AJA31" s="205"/>
      <c r="AJB31" s="205"/>
      <c r="AJC31" s="205"/>
      <c r="AJD31" s="205"/>
      <c r="AJE31" s="205"/>
      <c r="AJF31" s="205"/>
      <c r="AJG31" s="205"/>
      <c r="AJH31" s="205"/>
      <c r="AJI31" s="205"/>
      <c r="AJJ31" s="205"/>
      <c r="AJK31" s="205"/>
      <c r="AJL31" s="205"/>
      <c r="AJM31" s="205"/>
      <c r="AJN31" s="205"/>
      <c r="AJO31" s="205"/>
      <c r="AJP31" s="205"/>
      <c r="AJQ31" s="205"/>
      <c r="AJR31" s="205"/>
      <c r="AJS31" s="205"/>
      <c r="AJT31" s="205"/>
      <c r="AJU31" s="205"/>
      <c r="AJV31" s="205"/>
      <c r="AJW31" s="205"/>
      <c r="AJX31" s="205"/>
      <c r="AJY31" s="205"/>
      <c r="AJZ31" s="205"/>
      <c r="AKA31" s="205"/>
      <c r="AKB31" s="205"/>
      <c r="AKC31" s="205"/>
      <c r="AKD31" s="205"/>
      <c r="AKE31" s="205"/>
      <c r="AKF31" s="205"/>
      <c r="AKG31" s="205"/>
      <c r="AKH31" s="205"/>
      <c r="AKI31" s="205"/>
      <c r="AKJ31" s="205"/>
      <c r="AKK31" s="205"/>
      <c r="AKL31" s="205"/>
      <c r="AKM31" s="205"/>
      <c r="AKN31" s="205"/>
      <c r="AKO31" s="205"/>
      <c r="AKP31" s="205"/>
      <c r="AKQ31" s="205"/>
      <c r="AKR31" s="205"/>
      <c r="AKS31" s="205"/>
      <c r="AKT31" s="205"/>
      <c r="AKU31" s="205"/>
      <c r="AKV31" s="205"/>
      <c r="AKW31" s="205"/>
      <c r="AKX31" s="205"/>
      <c r="AKY31" s="205"/>
      <c r="AKZ31" s="205"/>
      <c r="ALA31" s="205"/>
      <c r="ALB31" s="205"/>
      <c r="ALC31" s="205"/>
      <c r="ALD31" s="205"/>
      <c r="ALE31" s="205"/>
      <c r="ALF31" s="205"/>
      <c r="ALG31" s="205"/>
      <c r="ALH31" s="205"/>
      <c r="ALI31" s="205"/>
      <c r="ALJ31" s="205"/>
      <c r="ALK31" s="205"/>
      <c r="ALL31" s="205"/>
      <c r="ALM31" s="205"/>
      <c r="ALN31" s="205"/>
      <c r="ALO31" s="205"/>
      <c r="ALP31" s="205"/>
      <c r="ALQ31" s="205"/>
      <c r="ALR31" s="205"/>
      <c r="ALS31" s="205"/>
      <c r="ALT31" s="205"/>
      <c r="ALU31" s="205"/>
      <c r="ALV31" s="205"/>
      <c r="ALW31" s="205"/>
      <c r="ALX31" s="205"/>
      <c r="ALY31" s="205"/>
      <c r="ALZ31" s="205"/>
      <c r="AMA31" s="205"/>
      <c r="AMB31" s="205"/>
      <c r="AMC31" s="205"/>
      <c r="AMD31" s="205"/>
      <c r="AME31" s="205"/>
      <c r="AMF31" s="205"/>
      <c r="AMG31" s="205"/>
      <c r="AMH31" s="205"/>
      <c r="AMI31" s="205"/>
      <c r="AMJ31" s="205"/>
      <c r="AMK31" s="205"/>
      <c r="AML31" s="205"/>
      <c r="AMM31" s="205"/>
      <c r="AMN31" s="205"/>
      <c r="AMO31" s="205"/>
      <c r="AMP31" s="205"/>
      <c r="AMQ31" s="205"/>
      <c r="AMR31" s="205"/>
      <c r="AMS31" s="205"/>
      <c r="AMT31" s="205"/>
      <c r="AMU31" s="205"/>
      <c r="AMV31" s="205"/>
      <c r="AMW31" s="205"/>
      <c r="AMX31" s="205"/>
      <c r="AMY31" s="205"/>
      <c r="AMZ31" s="205"/>
      <c r="ANA31" s="205"/>
      <c r="ANB31" s="205"/>
      <c r="ANC31" s="205"/>
      <c r="AND31" s="205"/>
      <c r="ANE31" s="205"/>
      <c r="ANF31" s="205"/>
      <c r="ANG31" s="205"/>
      <c r="ANH31" s="205"/>
      <c r="ANI31" s="205"/>
      <c r="ANJ31" s="205"/>
      <c r="ANK31" s="205"/>
      <c r="ANL31" s="205"/>
      <c r="ANM31" s="205"/>
      <c r="ANN31" s="205"/>
      <c r="ANO31" s="205"/>
      <c r="ANP31" s="205"/>
      <c r="ANQ31" s="205"/>
      <c r="ANR31" s="205"/>
      <c r="ANS31" s="205"/>
      <c r="ANT31" s="205"/>
      <c r="ANU31" s="205"/>
      <c r="ANV31" s="205"/>
      <c r="ANW31" s="205"/>
      <c r="ANX31" s="205"/>
      <c r="ANY31" s="205"/>
      <c r="ANZ31" s="205"/>
      <c r="AOA31" s="205"/>
      <c r="AOB31" s="205"/>
      <c r="AOC31" s="205"/>
      <c r="AOD31" s="205"/>
      <c r="AOE31" s="205"/>
      <c r="AOF31" s="205"/>
      <c r="AOG31" s="205"/>
      <c r="AOH31" s="205"/>
      <c r="AOI31" s="205"/>
      <c r="AOJ31" s="205"/>
      <c r="AOK31" s="205"/>
      <c r="AOL31" s="205"/>
      <c r="AOM31" s="205"/>
      <c r="AON31" s="205"/>
      <c r="AOO31" s="205"/>
      <c r="AOP31" s="205"/>
      <c r="AOQ31" s="205"/>
      <c r="AOR31" s="205"/>
      <c r="AOS31" s="205"/>
      <c r="AOT31" s="205"/>
      <c r="AOU31" s="205"/>
      <c r="AOV31" s="205"/>
      <c r="AOW31" s="205"/>
      <c r="AOX31" s="205"/>
      <c r="AOY31" s="205"/>
      <c r="AOZ31" s="205"/>
      <c r="APA31" s="205"/>
      <c r="APB31" s="205"/>
      <c r="APC31" s="205"/>
      <c r="APD31" s="205"/>
      <c r="APE31" s="205"/>
      <c r="APF31" s="205"/>
      <c r="APG31" s="205"/>
      <c r="APH31" s="205"/>
      <c r="API31" s="205"/>
      <c r="APJ31" s="205"/>
      <c r="APK31" s="205"/>
      <c r="APL31" s="205"/>
      <c r="APM31" s="205"/>
      <c r="APN31" s="205"/>
      <c r="APO31" s="205"/>
      <c r="APP31" s="205"/>
      <c r="APQ31" s="205"/>
      <c r="APR31" s="205"/>
      <c r="APS31" s="205"/>
      <c r="APT31" s="205"/>
      <c r="APU31" s="205"/>
      <c r="APV31" s="205"/>
      <c r="APW31" s="205"/>
      <c r="APX31" s="205"/>
      <c r="APY31" s="205"/>
      <c r="APZ31" s="205"/>
      <c r="AQA31" s="205"/>
      <c r="AQB31" s="205"/>
      <c r="AQC31" s="205"/>
      <c r="AQD31" s="205"/>
      <c r="AQE31" s="205"/>
      <c r="AQF31" s="205"/>
      <c r="AQG31" s="205"/>
      <c r="AQH31" s="205"/>
      <c r="AQI31" s="205"/>
      <c r="AQJ31" s="205"/>
      <c r="AQK31" s="205"/>
      <c r="AQL31" s="205"/>
      <c r="AQM31" s="205"/>
      <c r="AQN31" s="205"/>
      <c r="AQO31" s="205"/>
      <c r="AQP31" s="205"/>
      <c r="AQQ31" s="205"/>
      <c r="AQR31" s="205"/>
      <c r="AQS31" s="205"/>
      <c r="AQT31" s="205"/>
      <c r="AQU31" s="205"/>
      <c r="AQV31" s="205"/>
      <c r="AQW31" s="205"/>
      <c r="AQX31" s="205"/>
      <c r="AQY31" s="205"/>
      <c r="AQZ31" s="205"/>
      <c r="ARA31" s="205"/>
      <c r="ARB31" s="205"/>
      <c r="ARC31" s="205"/>
      <c r="ARD31" s="205"/>
      <c r="ARE31" s="205"/>
      <c r="ARF31" s="205"/>
      <c r="ARG31" s="205"/>
      <c r="ARH31" s="205"/>
      <c r="ARI31" s="205"/>
      <c r="ARJ31" s="205"/>
      <c r="ARK31" s="205"/>
      <c r="ARL31" s="205"/>
      <c r="ARM31" s="205"/>
      <c r="ARN31" s="205"/>
      <c r="ARO31" s="205"/>
      <c r="ARP31" s="205"/>
      <c r="ARQ31" s="205"/>
      <c r="ARR31" s="205"/>
      <c r="ARS31" s="205"/>
      <c r="ART31" s="205"/>
      <c r="ARU31" s="205"/>
      <c r="ARV31" s="205"/>
      <c r="ARW31" s="205"/>
      <c r="ARX31" s="205"/>
      <c r="ARY31" s="205"/>
      <c r="ARZ31" s="205"/>
      <c r="ASA31" s="205"/>
      <c r="ASB31" s="205"/>
      <c r="ASC31" s="205"/>
      <c r="ASD31" s="205"/>
      <c r="ASE31" s="205"/>
      <c r="ASF31" s="205"/>
      <c r="ASG31" s="205"/>
      <c r="ASH31" s="205"/>
      <c r="ASI31" s="205"/>
      <c r="ASJ31" s="205"/>
      <c r="ASK31" s="205"/>
      <c r="ASL31" s="205"/>
      <c r="ASM31" s="205"/>
      <c r="ASN31" s="205"/>
      <c r="ASO31" s="205"/>
      <c r="ASP31" s="205"/>
      <c r="ASQ31" s="205"/>
      <c r="ASR31" s="205"/>
      <c r="ASS31" s="205"/>
      <c r="AST31" s="205"/>
      <c r="ASU31" s="205"/>
      <c r="ASV31" s="205"/>
      <c r="ASW31" s="205"/>
      <c r="ASX31" s="205"/>
      <c r="ASY31" s="205"/>
      <c r="ASZ31" s="205"/>
      <c r="ATA31" s="205"/>
      <c r="ATB31" s="205"/>
      <c r="ATC31" s="205"/>
      <c r="ATD31" s="205"/>
      <c r="ATE31" s="205"/>
      <c r="ATF31" s="205"/>
      <c r="ATG31" s="205"/>
      <c r="ATH31" s="205"/>
      <c r="ATI31" s="205"/>
      <c r="ATJ31" s="205"/>
      <c r="ATK31" s="205"/>
      <c r="ATL31" s="205"/>
      <c r="ATM31" s="205"/>
      <c r="ATN31" s="205"/>
      <c r="ATO31" s="205"/>
      <c r="ATP31" s="205"/>
      <c r="ATQ31" s="205"/>
      <c r="ATR31" s="205"/>
      <c r="ATS31" s="205"/>
      <c r="ATT31" s="205"/>
      <c r="ATU31" s="205"/>
      <c r="ATV31" s="205"/>
      <c r="ATW31" s="205"/>
      <c r="ATX31" s="205"/>
      <c r="ATY31" s="205"/>
      <c r="ATZ31" s="205"/>
      <c r="AUA31" s="205"/>
      <c r="AUB31" s="205"/>
      <c r="AUC31" s="205"/>
      <c r="AUD31" s="205"/>
      <c r="AUE31" s="205"/>
      <c r="AUF31" s="205"/>
      <c r="AUG31" s="205"/>
      <c r="AUH31" s="205"/>
      <c r="AUI31" s="205"/>
      <c r="AUJ31" s="205"/>
      <c r="AUK31" s="205"/>
      <c r="AUL31" s="205"/>
      <c r="AUM31" s="205"/>
      <c r="AUN31" s="205"/>
      <c r="AUO31" s="205"/>
      <c r="AUP31" s="205"/>
      <c r="AUQ31" s="205"/>
      <c r="AUR31" s="205"/>
      <c r="AUS31" s="205"/>
      <c r="AUT31" s="205"/>
      <c r="AUU31" s="205"/>
      <c r="AUV31" s="205"/>
      <c r="AUW31" s="205"/>
      <c r="AUX31" s="205"/>
      <c r="AUY31" s="205"/>
      <c r="AUZ31" s="205"/>
      <c r="AVA31" s="205"/>
      <c r="AVB31" s="205"/>
      <c r="AVC31" s="205"/>
      <c r="AVD31" s="205"/>
      <c r="AVE31" s="205"/>
      <c r="AVF31" s="205"/>
      <c r="AVG31" s="205"/>
      <c r="AVH31" s="205"/>
      <c r="AVI31" s="205"/>
      <c r="AVJ31" s="205"/>
      <c r="AVK31" s="205"/>
      <c r="AVL31" s="205"/>
      <c r="AVM31" s="205"/>
      <c r="AVN31" s="205"/>
      <c r="AVO31" s="205"/>
      <c r="AVP31" s="205"/>
      <c r="AVQ31" s="205"/>
      <c r="AVR31" s="205"/>
      <c r="AVS31" s="205"/>
      <c r="AVT31" s="205"/>
      <c r="AVU31" s="205"/>
      <c r="AVV31" s="205"/>
      <c r="AVW31" s="205"/>
      <c r="AVX31" s="205"/>
      <c r="AVY31" s="205"/>
      <c r="AVZ31" s="205"/>
      <c r="AWA31" s="205"/>
      <c r="AWB31" s="205"/>
      <c r="AWC31" s="205"/>
      <c r="AWD31" s="205"/>
      <c r="AWE31" s="205"/>
      <c r="AWF31" s="205"/>
      <c r="AWG31" s="205"/>
      <c r="AWH31" s="205"/>
      <c r="AWI31" s="205"/>
      <c r="AWJ31" s="205"/>
      <c r="AWK31" s="205"/>
      <c r="AWL31" s="205"/>
      <c r="AWM31" s="205"/>
      <c r="AWN31" s="205"/>
      <c r="AWO31" s="205"/>
      <c r="AWP31" s="205"/>
      <c r="AWQ31" s="205"/>
      <c r="AWR31" s="205"/>
      <c r="AWS31" s="205"/>
      <c r="AWT31" s="205"/>
      <c r="AWU31" s="205"/>
      <c r="AWV31" s="205"/>
      <c r="AWW31" s="205"/>
      <c r="AWX31" s="205"/>
      <c r="AWY31" s="205"/>
      <c r="AWZ31" s="205"/>
      <c r="AXA31" s="205"/>
      <c r="AXB31" s="205"/>
      <c r="AXC31" s="205"/>
      <c r="AXD31" s="205"/>
      <c r="AXE31" s="205"/>
      <c r="AXF31" s="205"/>
      <c r="AXG31" s="205"/>
      <c r="AXH31" s="205"/>
      <c r="AXI31" s="205"/>
      <c r="AXJ31" s="205"/>
      <c r="AXK31" s="205"/>
      <c r="AXL31" s="205"/>
      <c r="AXM31" s="205"/>
      <c r="AXN31" s="205"/>
      <c r="AXO31" s="205"/>
      <c r="AXP31" s="205"/>
      <c r="AXQ31" s="205"/>
      <c r="AXR31" s="205"/>
      <c r="AXS31" s="205"/>
      <c r="AXT31" s="205"/>
      <c r="AXU31" s="205"/>
      <c r="AXV31" s="205"/>
      <c r="AXW31" s="205"/>
      <c r="AXX31" s="205"/>
      <c r="AXY31" s="205"/>
      <c r="AXZ31" s="205"/>
      <c r="AYA31" s="205"/>
      <c r="AYB31" s="205"/>
      <c r="AYC31" s="205"/>
      <c r="AYD31" s="205"/>
      <c r="AYE31" s="205"/>
      <c r="AYF31" s="205"/>
      <c r="AYG31" s="205"/>
      <c r="AYH31" s="205"/>
      <c r="AYI31" s="205"/>
      <c r="AYJ31" s="205"/>
      <c r="AYK31" s="205"/>
      <c r="AYL31" s="205"/>
      <c r="AYM31" s="205"/>
      <c r="AYN31" s="205"/>
      <c r="AYO31" s="205"/>
      <c r="AYP31" s="205"/>
      <c r="AYQ31" s="205"/>
      <c r="AYR31" s="205"/>
      <c r="AYS31" s="205"/>
      <c r="AYT31" s="205"/>
      <c r="AYU31" s="205"/>
      <c r="AYV31" s="205"/>
      <c r="AYW31" s="205"/>
      <c r="AYX31" s="205"/>
      <c r="AYY31" s="205"/>
      <c r="AYZ31" s="205"/>
      <c r="AZA31" s="205"/>
      <c r="AZB31" s="205"/>
      <c r="AZC31" s="205"/>
      <c r="AZD31" s="205"/>
      <c r="AZE31" s="205"/>
      <c r="AZF31" s="205"/>
      <c r="AZG31" s="205"/>
      <c r="AZH31" s="205"/>
      <c r="AZI31" s="205"/>
      <c r="AZJ31" s="205"/>
      <c r="AZK31" s="205"/>
      <c r="AZL31" s="205"/>
      <c r="AZM31" s="205"/>
      <c r="AZN31" s="205"/>
      <c r="AZO31" s="205"/>
      <c r="AZP31" s="205"/>
      <c r="AZQ31" s="205"/>
      <c r="AZR31" s="205"/>
      <c r="AZS31" s="205"/>
      <c r="AZT31" s="205"/>
      <c r="AZU31" s="205"/>
      <c r="AZV31" s="205"/>
      <c r="AZW31" s="205"/>
      <c r="AZX31" s="205"/>
      <c r="AZY31" s="205"/>
      <c r="AZZ31" s="205"/>
      <c r="BAA31" s="205"/>
      <c r="BAB31" s="205"/>
      <c r="BAC31" s="205"/>
      <c r="BAD31" s="205"/>
      <c r="BAE31" s="205"/>
      <c r="BAF31" s="205"/>
      <c r="BAG31" s="205"/>
      <c r="BAH31" s="205"/>
      <c r="BAI31" s="205"/>
      <c r="BAJ31" s="205"/>
      <c r="BAK31" s="205"/>
      <c r="BAL31" s="205"/>
      <c r="BAM31" s="205"/>
      <c r="BAN31" s="205"/>
      <c r="BAO31" s="205"/>
      <c r="BAP31" s="205"/>
      <c r="BAQ31" s="205"/>
      <c r="BAR31" s="205"/>
      <c r="BAS31" s="205"/>
      <c r="BAT31" s="205"/>
      <c r="BAU31" s="205"/>
      <c r="BAV31" s="205"/>
      <c r="BAW31" s="205"/>
      <c r="BAX31" s="205"/>
      <c r="BAY31" s="205"/>
      <c r="BAZ31" s="205"/>
      <c r="BBA31" s="205"/>
      <c r="BBB31" s="205"/>
      <c r="BBC31" s="205"/>
      <c r="BBD31" s="205"/>
      <c r="BBE31" s="205"/>
      <c r="BBF31" s="205"/>
      <c r="BBG31" s="205"/>
      <c r="BBH31" s="205"/>
      <c r="BBI31" s="205"/>
      <c r="BBJ31" s="205"/>
      <c r="BBK31" s="205"/>
      <c r="BBL31" s="205"/>
      <c r="BBM31" s="205"/>
      <c r="BBN31" s="205"/>
      <c r="BBO31" s="205"/>
      <c r="BBP31" s="205"/>
      <c r="BBQ31" s="205"/>
      <c r="BBR31" s="205"/>
      <c r="BBS31" s="205"/>
      <c r="BBT31" s="205"/>
      <c r="BBU31" s="205"/>
      <c r="BBV31" s="205"/>
      <c r="BBW31" s="205"/>
      <c r="BBX31" s="205"/>
      <c r="BBY31" s="205"/>
      <c r="BBZ31" s="205"/>
      <c r="BCA31" s="205"/>
      <c r="BCB31" s="205"/>
      <c r="BCC31" s="205"/>
      <c r="BCD31" s="205"/>
      <c r="BCE31" s="205"/>
      <c r="BCF31" s="205"/>
      <c r="BCG31" s="205"/>
      <c r="BCH31" s="205"/>
      <c r="BCI31" s="205"/>
      <c r="BCJ31" s="205"/>
      <c r="BCK31" s="205"/>
      <c r="BCL31" s="205"/>
      <c r="BCM31" s="205"/>
      <c r="BCN31" s="205"/>
      <c r="BCO31" s="205"/>
      <c r="BCP31" s="205"/>
      <c r="BCQ31" s="205"/>
      <c r="BCR31" s="205"/>
      <c r="BCS31" s="205"/>
      <c r="BCT31" s="205"/>
      <c r="BCU31" s="205"/>
      <c r="BCV31" s="205"/>
      <c r="BCW31" s="205"/>
      <c r="BCX31" s="205"/>
      <c r="BCY31" s="205"/>
      <c r="BCZ31" s="205"/>
      <c r="BDA31" s="205"/>
      <c r="BDB31" s="205"/>
      <c r="BDC31" s="205"/>
      <c r="BDD31" s="205"/>
      <c r="BDE31" s="205"/>
      <c r="BDF31" s="205"/>
      <c r="BDG31" s="205"/>
      <c r="BDH31" s="205"/>
      <c r="BDI31" s="205"/>
      <c r="BDJ31" s="205"/>
      <c r="BDK31" s="205"/>
      <c r="BDL31" s="205"/>
      <c r="BDM31" s="205"/>
      <c r="BDN31" s="205"/>
      <c r="BDO31" s="205"/>
      <c r="BDP31" s="205"/>
      <c r="BDQ31" s="205"/>
      <c r="BDR31" s="205"/>
      <c r="BDS31" s="205"/>
      <c r="BDT31" s="205"/>
      <c r="BDU31" s="205"/>
    </row>
    <row r="32" spans="1:1477" s="73" customFormat="1">
      <c r="A32" s="126"/>
      <c r="B32" s="71" t="s">
        <v>0</v>
      </c>
      <c r="C32" s="71" t="s">
        <v>195</v>
      </c>
      <c r="D32" s="71" t="s">
        <v>196</v>
      </c>
      <c r="E32" s="72">
        <v>41752</v>
      </c>
      <c r="F32" s="71" t="s">
        <v>475</v>
      </c>
      <c r="G32" s="175" t="s">
        <v>479</v>
      </c>
      <c r="H32" s="208">
        <v>1</v>
      </c>
      <c r="I32" s="73">
        <v>1</v>
      </c>
      <c r="J32" s="73">
        <v>230</v>
      </c>
      <c r="K32" s="73">
        <v>307</v>
      </c>
      <c r="L32" s="73">
        <v>307</v>
      </c>
      <c r="M32" s="206">
        <f t="shared" si="21"/>
        <v>1.0913043478260869</v>
      </c>
      <c r="N32" s="73">
        <f t="shared" si="22"/>
        <v>1</v>
      </c>
      <c r="O32" s="73">
        <v>0</v>
      </c>
      <c r="P32" s="73">
        <v>0</v>
      </c>
      <c r="Q32" s="73">
        <v>0</v>
      </c>
      <c r="R32" s="73">
        <v>56</v>
      </c>
      <c r="S32" s="73">
        <v>21</v>
      </c>
      <c r="T32" s="212">
        <v>7686286</v>
      </c>
      <c r="U32" s="212">
        <v>65080</v>
      </c>
      <c r="V32" s="212">
        <v>7621206</v>
      </c>
      <c r="W32" s="212">
        <v>7580608</v>
      </c>
      <c r="X32" s="212">
        <v>7142686</v>
      </c>
      <c r="Y32" s="212">
        <v>0</v>
      </c>
      <c r="Z32" s="212">
        <v>0</v>
      </c>
      <c r="AA32" s="212">
        <v>0</v>
      </c>
      <c r="AB32" s="212">
        <v>7142686</v>
      </c>
      <c r="AC32" s="212">
        <v>6953829</v>
      </c>
      <c r="AD32" s="206">
        <f t="shared" si="23"/>
        <v>0.91243157578997336</v>
      </c>
      <c r="AE32" s="73">
        <f t="shared" si="24"/>
        <v>1</v>
      </c>
      <c r="AF32" s="212">
        <v>-188858</v>
      </c>
      <c r="AG32" s="212">
        <v>-105678</v>
      </c>
      <c r="AH32" s="73">
        <v>42</v>
      </c>
      <c r="AI32" s="73">
        <v>14</v>
      </c>
      <c r="AJ32" s="73">
        <v>0</v>
      </c>
      <c r="AK32" s="73">
        <v>0</v>
      </c>
      <c r="AL32" s="85">
        <v>0</v>
      </c>
      <c r="AM32" s="85">
        <v>0</v>
      </c>
      <c r="AN32" s="73">
        <v>0</v>
      </c>
      <c r="AO32" s="73">
        <v>21</v>
      </c>
      <c r="AP32" s="85">
        <v>57675</v>
      </c>
      <c r="AQ32" s="85">
        <v>0</v>
      </c>
      <c r="AR32" s="73">
        <v>0</v>
      </c>
      <c r="AS32" s="73">
        <v>0</v>
      </c>
      <c r="AT32" s="85">
        <v>0</v>
      </c>
      <c r="AU32" s="85">
        <v>0</v>
      </c>
      <c r="AV32" s="73">
        <v>0</v>
      </c>
      <c r="AW32" s="73">
        <v>0</v>
      </c>
      <c r="AX32" s="85">
        <v>0</v>
      </c>
      <c r="AY32" s="85">
        <v>0</v>
      </c>
      <c r="AZ32" s="73">
        <v>0</v>
      </c>
      <c r="BA32" s="73">
        <v>0</v>
      </c>
      <c r="BB32" s="85">
        <v>0</v>
      </c>
      <c r="BC32" s="85">
        <v>0</v>
      </c>
      <c r="BD32" s="73">
        <v>0</v>
      </c>
      <c r="BE32" s="73">
        <v>0</v>
      </c>
      <c r="BF32" s="85">
        <v>0</v>
      </c>
      <c r="BG32" s="85">
        <v>0</v>
      </c>
      <c r="BH32" s="73">
        <v>0</v>
      </c>
      <c r="BI32" s="73">
        <v>0</v>
      </c>
      <c r="BJ32" s="85">
        <v>0</v>
      </c>
      <c r="BK32" s="85">
        <v>0</v>
      </c>
      <c r="BL32" s="73">
        <v>0</v>
      </c>
      <c r="BM32" s="73">
        <v>0</v>
      </c>
      <c r="BN32" s="85">
        <v>0</v>
      </c>
      <c r="BO32" s="85">
        <v>0</v>
      </c>
      <c r="BP32" s="73">
        <v>0</v>
      </c>
      <c r="BQ32" s="73">
        <v>0</v>
      </c>
      <c r="BR32" s="85">
        <v>0</v>
      </c>
      <c r="BS32" s="85">
        <v>0</v>
      </c>
      <c r="BT32" s="73">
        <v>0</v>
      </c>
      <c r="BU32" s="73">
        <v>0</v>
      </c>
      <c r="BV32" s="85">
        <v>0</v>
      </c>
      <c r="BW32" s="85">
        <v>0</v>
      </c>
      <c r="BX32" s="73">
        <v>0</v>
      </c>
      <c r="BY32" s="73">
        <v>0</v>
      </c>
      <c r="BZ32" s="85">
        <v>0</v>
      </c>
      <c r="CA32" s="85">
        <v>0</v>
      </c>
      <c r="CB32" s="73">
        <v>0</v>
      </c>
      <c r="CC32" s="73">
        <v>0</v>
      </c>
      <c r="CD32" s="85">
        <v>0</v>
      </c>
      <c r="CE32" s="85">
        <v>0</v>
      </c>
      <c r="CF32" s="73">
        <v>0</v>
      </c>
      <c r="CG32" s="73">
        <v>0</v>
      </c>
      <c r="CH32" s="85">
        <v>-105678</v>
      </c>
      <c r="CI32" s="85">
        <v>0</v>
      </c>
      <c r="CJ32" s="73">
        <v>0</v>
      </c>
      <c r="CK32" s="73">
        <v>21</v>
      </c>
      <c r="CL32" s="85">
        <v>-48003</v>
      </c>
      <c r="CM32" s="85">
        <v>0</v>
      </c>
      <c r="CN32" s="71" t="s">
        <v>360</v>
      </c>
      <c r="CO32" s="71" t="s">
        <v>361</v>
      </c>
      <c r="CP32" s="71" t="s">
        <v>321</v>
      </c>
      <c r="CQ32" s="71" t="s">
        <v>321</v>
      </c>
      <c r="CR32" s="71" t="s">
        <v>321</v>
      </c>
      <c r="CS32" s="71" t="s">
        <v>321</v>
      </c>
      <c r="CT32" s="72">
        <v>42256</v>
      </c>
      <c r="CU32" s="71" t="s">
        <v>473</v>
      </c>
      <c r="CV32" s="71" t="s">
        <v>474</v>
      </c>
      <c r="CW32" s="72" t="s">
        <v>168</v>
      </c>
      <c r="CX32" s="72">
        <v>42138</v>
      </c>
      <c r="CY32" s="71" t="s">
        <v>475</v>
      </c>
      <c r="CZ32" s="71" t="s">
        <v>478</v>
      </c>
      <c r="DA32" s="71" t="s">
        <v>482</v>
      </c>
      <c r="DB32" s="86">
        <v>6348256.4500000002</v>
      </c>
      <c r="DC32" s="71"/>
      <c r="DD32" s="71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  <c r="IU32" s="205"/>
      <c r="IV32" s="205"/>
      <c r="IW32" s="205"/>
      <c r="IX32" s="205"/>
      <c r="IY32" s="205"/>
      <c r="IZ32" s="205"/>
      <c r="JA32" s="205"/>
      <c r="JB32" s="205"/>
      <c r="JC32" s="205"/>
      <c r="JD32" s="205"/>
      <c r="JE32" s="205"/>
      <c r="JF32" s="205"/>
      <c r="JG32" s="205"/>
      <c r="JH32" s="205"/>
      <c r="JI32" s="205"/>
      <c r="JJ32" s="205"/>
      <c r="JK32" s="205"/>
      <c r="JL32" s="205"/>
      <c r="JM32" s="205"/>
      <c r="JN32" s="205"/>
      <c r="JO32" s="205"/>
      <c r="JP32" s="205"/>
      <c r="JQ32" s="205"/>
      <c r="JR32" s="205"/>
      <c r="JS32" s="205"/>
      <c r="JT32" s="205"/>
      <c r="JU32" s="205"/>
      <c r="JV32" s="205"/>
      <c r="JW32" s="205"/>
      <c r="JX32" s="205"/>
      <c r="JY32" s="205"/>
      <c r="JZ32" s="205"/>
      <c r="KA32" s="205"/>
      <c r="KB32" s="205"/>
      <c r="KC32" s="205"/>
      <c r="KD32" s="205"/>
      <c r="KE32" s="205"/>
      <c r="KF32" s="205"/>
      <c r="KG32" s="205"/>
      <c r="KH32" s="205"/>
      <c r="KI32" s="205"/>
      <c r="KJ32" s="205"/>
      <c r="KK32" s="205"/>
      <c r="KL32" s="205"/>
      <c r="KM32" s="205"/>
      <c r="KN32" s="205"/>
      <c r="KO32" s="205"/>
      <c r="KP32" s="205"/>
      <c r="KQ32" s="205"/>
      <c r="KR32" s="205"/>
      <c r="KS32" s="205"/>
      <c r="KT32" s="205"/>
      <c r="KU32" s="205"/>
      <c r="KV32" s="205"/>
      <c r="KW32" s="205"/>
      <c r="KX32" s="205"/>
      <c r="KY32" s="205"/>
      <c r="KZ32" s="205"/>
      <c r="LA32" s="205"/>
      <c r="LB32" s="205"/>
      <c r="LC32" s="205"/>
      <c r="LD32" s="205"/>
      <c r="LE32" s="205"/>
      <c r="LF32" s="205"/>
      <c r="LG32" s="205"/>
      <c r="LH32" s="205"/>
      <c r="LI32" s="205"/>
      <c r="LJ32" s="205"/>
      <c r="LK32" s="205"/>
      <c r="LL32" s="205"/>
      <c r="LM32" s="205"/>
      <c r="LN32" s="205"/>
      <c r="LO32" s="205"/>
      <c r="LP32" s="205"/>
      <c r="LQ32" s="205"/>
      <c r="LR32" s="205"/>
      <c r="LS32" s="205"/>
      <c r="LT32" s="205"/>
      <c r="LU32" s="205"/>
      <c r="LV32" s="205"/>
      <c r="LW32" s="205"/>
      <c r="LX32" s="205"/>
      <c r="LY32" s="205"/>
      <c r="LZ32" s="205"/>
      <c r="MA32" s="205"/>
      <c r="MB32" s="205"/>
      <c r="MC32" s="205"/>
      <c r="MD32" s="205"/>
      <c r="ME32" s="205"/>
      <c r="MF32" s="205"/>
      <c r="MG32" s="205"/>
      <c r="MH32" s="205"/>
      <c r="MI32" s="205"/>
      <c r="MJ32" s="205"/>
      <c r="MK32" s="205"/>
      <c r="ML32" s="205"/>
      <c r="MM32" s="205"/>
      <c r="MN32" s="205"/>
      <c r="MO32" s="205"/>
      <c r="MP32" s="205"/>
      <c r="MQ32" s="205"/>
      <c r="MR32" s="205"/>
      <c r="MS32" s="205"/>
      <c r="MT32" s="205"/>
      <c r="MU32" s="205"/>
      <c r="MV32" s="205"/>
      <c r="MW32" s="205"/>
      <c r="MX32" s="205"/>
      <c r="MY32" s="205"/>
      <c r="MZ32" s="205"/>
      <c r="NA32" s="205"/>
      <c r="NB32" s="205"/>
      <c r="NC32" s="205"/>
      <c r="ND32" s="205"/>
      <c r="NE32" s="205"/>
      <c r="NF32" s="205"/>
      <c r="NG32" s="205"/>
      <c r="NH32" s="205"/>
      <c r="NI32" s="205"/>
      <c r="NJ32" s="205"/>
      <c r="NK32" s="205"/>
      <c r="NL32" s="205"/>
      <c r="NM32" s="205"/>
      <c r="NN32" s="205"/>
      <c r="NO32" s="205"/>
      <c r="NP32" s="205"/>
      <c r="NQ32" s="205"/>
      <c r="NR32" s="205"/>
      <c r="NS32" s="205"/>
      <c r="NT32" s="205"/>
      <c r="NU32" s="205"/>
      <c r="NV32" s="205"/>
      <c r="NW32" s="205"/>
      <c r="NX32" s="205"/>
      <c r="NY32" s="205"/>
      <c r="NZ32" s="205"/>
      <c r="OA32" s="205"/>
      <c r="OB32" s="205"/>
      <c r="OC32" s="205"/>
      <c r="OD32" s="205"/>
      <c r="OE32" s="205"/>
      <c r="OF32" s="205"/>
      <c r="OG32" s="205"/>
      <c r="OH32" s="205"/>
      <c r="OI32" s="205"/>
      <c r="OJ32" s="205"/>
      <c r="OK32" s="205"/>
      <c r="OL32" s="205"/>
      <c r="OM32" s="205"/>
      <c r="ON32" s="205"/>
      <c r="OO32" s="205"/>
      <c r="OP32" s="205"/>
      <c r="OQ32" s="205"/>
      <c r="OR32" s="205"/>
      <c r="OS32" s="205"/>
      <c r="OT32" s="205"/>
      <c r="OU32" s="205"/>
      <c r="OV32" s="205"/>
      <c r="OW32" s="205"/>
      <c r="OX32" s="205"/>
      <c r="OY32" s="205"/>
      <c r="OZ32" s="205"/>
      <c r="PA32" s="205"/>
      <c r="PB32" s="205"/>
      <c r="PC32" s="205"/>
      <c r="PD32" s="205"/>
      <c r="PE32" s="205"/>
      <c r="PF32" s="205"/>
      <c r="PG32" s="205"/>
      <c r="PH32" s="205"/>
      <c r="PI32" s="205"/>
      <c r="PJ32" s="205"/>
      <c r="PK32" s="205"/>
      <c r="PL32" s="205"/>
      <c r="PM32" s="205"/>
      <c r="PN32" s="205"/>
      <c r="PO32" s="205"/>
      <c r="PP32" s="205"/>
      <c r="PQ32" s="205"/>
      <c r="PR32" s="205"/>
      <c r="PS32" s="205"/>
      <c r="PT32" s="205"/>
      <c r="PU32" s="205"/>
      <c r="PV32" s="205"/>
      <c r="PW32" s="205"/>
      <c r="PX32" s="205"/>
      <c r="PY32" s="205"/>
      <c r="PZ32" s="205"/>
      <c r="QA32" s="205"/>
      <c r="QB32" s="205"/>
      <c r="QC32" s="205"/>
      <c r="QD32" s="205"/>
      <c r="QE32" s="205"/>
      <c r="QF32" s="205"/>
      <c r="QG32" s="205"/>
      <c r="QH32" s="205"/>
      <c r="QI32" s="205"/>
      <c r="QJ32" s="205"/>
      <c r="QK32" s="205"/>
      <c r="QL32" s="205"/>
      <c r="QM32" s="205"/>
      <c r="QN32" s="205"/>
      <c r="QO32" s="205"/>
      <c r="QP32" s="205"/>
      <c r="QQ32" s="205"/>
      <c r="QR32" s="205"/>
      <c r="QS32" s="205"/>
      <c r="QT32" s="205"/>
      <c r="QU32" s="205"/>
      <c r="QV32" s="205"/>
      <c r="QW32" s="205"/>
      <c r="QX32" s="205"/>
      <c r="QY32" s="205"/>
      <c r="QZ32" s="205"/>
      <c r="RA32" s="205"/>
      <c r="RB32" s="205"/>
      <c r="RC32" s="205"/>
      <c r="RD32" s="205"/>
      <c r="RE32" s="205"/>
      <c r="RF32" s="205"/>
      <c r="RG32" s="205"/>
      <c r="RH32" s="205"/>
      <c r="RI32" s="205"/>
      <c r="RJ32" s="205"/>
      <c r="RK32" s="205"/>
      <c r="RL32" s="205"/>
      <c r="RM32" s="205"/>
      <c r="RN32" s="205"/>
      <c r="RO32" s="205"/>
      <c r="RP32" s="205"/>
      <c r="RQ32" s="205"/>
      <c r="RR32" s="205"/>
      <c r="RS32" s="205"/>
      <c r="RT32" s="205"/>
      <c r="RU32" s="205"/>
      <c r="RV32" s="205"/>
      <c r="RW32" s="205"/>
      <c r="RX32" s="205"/>
      <c r="RY32" s="205"/>
      <c r="RZ32" s="205"/>
      <c r="SA32" s="205"/>
      <c r="SB32" s="205"/>
      <c r="SC32" s="205"/>
      <c r="SD32" s="205"/>
      <c r="SE32" s="205"/>
      <c r="SF32" s="205"/>
      <c r="SG32" s="205"/>
      <c r="SH32" s="205"/>
      <c r="SI32" s="205"/>
      <c r="SJ32" s="205"/>
      <c r="SK32" s="205"/>
      <c r="SL32" s="205"/>
      <c r="SM32" s="205"/>
      <c r="SN32" s="205"/>
      <c r="SO32" s="205"/>
      <c r="SP32" s="205"/>
      <c r="SQ32" s="205"/>
      <c r="SR32" s="205"/>
      <c r="SS32" s="205"/>
      <c r="ST32" s="205"/>
      <c r="SU32" s="205"/>
      <c r="SV32" s="205"/>
      <c r="SW32" s="205"/>
      <c r="SX32" s="205"/>
      <c r="SY32" s="205"/>
      <c r="SZ32" s="205"/>
      <c r="TA32" s="205"/>
      <c r="TB32" s="205"/>
      <c r="TC32" s="205"/>
      <c r="TD32" s="205"/>
      <c r="TE32" s="205"/>
      <c r="TF32" s="205"/>
      <c r="TG32" s="205"/>
      <c r="TH32" s="205"/>
      <c r="TI32" s="205"/>
      <c r="TJ32" s="205"/>
      <c r="TK32" s="205"/>
      <c r="TL32" s="205"/>
      <c r="TM32" s="205"/>
      <c r="TN32" s="205"/>
      <c r="TO32" s="205"/>
      <c r="TP32" s="205"/>
      <c r="TQ32" s="205"/>
      <c r="TR32" s="205"/>
      <c r="TS32" s="205"/>
      <c r="TT32" s="205"/>
      <c r="TU32" s="205"/>
      <c r="TV32" s="205"/>
      <c r="TW32" s="205"/>
      <c r="TX32" s="205"/>
      <c r="TY32" s="205"/>
      <c r="TZ32" s="205"/>
      <c r="UA32" s="205"/>
      <c r="UB32" s="205"/>
      <c r="UC32" s="205"/>
      <c r="UD32" s="205"/>
      <c r="UE32" s="205"/>
      <c r="UF32" s="205"/>
      <c r="UG32" s="205"/>
      <c r="UH32" s="205"/>
      <c r="UI32" s="205"/>
      <c r="UJ32" s="205"/>
      <c r="UK32" s="205"/>
      <c r="UL32" s="205"/>
      <c r="UM32" s="205"/>
      <c r="UN32" s="205"/>
      <c r="UO32" s="205"/>
      <c r="UP32" s="205"/>
      <c r="UQ32" s="205"/>
      <c r="UR32" s="205"/>
      <c r="US32" s="205"/>
      <c r="UT32" s="205"/>
      <c r="UU32" s="205"/>
      <c r="UV32" s="205"/>
      <c r="UW32" s="205"/>
      <c r="UX32" s="205"/>
      <c r="UY32" s="205"/>
      <c r="UZ32" s="205"/>
      <c r="VA32" s="205"/>
      <c r="VB32" s="205"/>
      <c r="VC32" s="205"/>
      <c r="VD32" s="205"/>
      <c r="VE32" s="205"/>
      <c r="VF32" s="205"/>
      <c r="VG32" s="205"/>
      <c r="VH32" s="205"/>
      <c r="VI32" s="205"/>
      <c r="VJ32" s="205"/>
      <c r="VK32" s="205"/>
      <c r="VL32" s="205"/>
      <c r="VM32" s="205"/>
      <c r="VN32" s="205"/>
      <c r="VO32" s="205"/>
      <c r="VP32" s="205"/>
      <c r="VQ32" s="205"/>
      <c r="VR32" s="205"/>
      <c r="VS32" s="205"/>
      <c r="VT32" s="205"/>
      <c r="VU32" s="205"/>
      <c r="VV32" s="205"/>
      <c r="VW32" s="205"/>
      <c r="VX32" s="205"/>
      <c r="VY32" s="205"/>
      <c r="VZ32" s="205"/>
      <c r="WA32" s="205"/>
      <c r="WB32" s="205"/>
      <c r="WC32" s="205"/>
      <c r="WD32" s="205"/>
      <c r="WE32" s="205"/>
      <c r="WF32" s="205"/>
      <c r="WG32" s="205"/>
      <c r="WH32" s="205"/>
      <c r="WI32" s="205"/>
      <c r="WJ32" s="205"/>
      <c r="WK32" s="205"/>
      <c r="WL32" s="205"/>
      <c r="WM32" s="205"/>
      <c r="WN32" s="205"/>
      <c r="WO32" s="205"/>
      <c r="WP32" s="205"/>
      <c r="WQ32" s="205"/>
      <c r="WR32" s="205"/>
      <c r="WS32" s="205"/>
      <c r="WT32" s="205"/>
      <c r="WU32" s="205"/>
      <c r="WV32" s="205"/>
      <c r="WW32" s="205"/>
      <c r="WX32" s="205"/>
      <c r="WY32" s="205"/>
      <c r="WZ32" s="205"/>
      <c r="XA32" s="205"/>
      <c r="XB32" s="205"/>
      <c r="XC32" s="205"/>
      <c r="XD32" s="205"/>
      <c r="XE32" s="205"/>
      <c r="XF32" s="205"/>
      <c r="XG32" s="205"/>
      <c r="XH32" s="205"/>
      <c r="XI32" s="205"/>
      <c r="XJ32" s="205"/>
      <c r="XK32" s="205"/>
      <c r="XL32" s="205"/>
      <c r="XM32" s="205"/>
      <c r="XN32" s="205"/>
      <c r="XO32" s="205"/>
      <c r="XP32" s="205"/>
      <c r="XQ32" s="205"/>
      <c r="XR32" s="205"/>
      <c r="XS32" s="205"/>
      <c r="XT32" s="205"/>
      <c r="XU32" s="205"/>
      <c r="XV32" s="205"/>
      <c r="XW32" s="205"/>
      <c r="XX32" s="205"/>
      <c r="XY32" s="205"/>
      <c r="XZ32" s="205"/>
      <c r="YA32" s="205"/>
      <c r="YB32" s="205"/>
      <c r="YC32" s="205"/>
      <c r="YD32" s="205"/>
      <c r="YE32" s="205"/>
      <c r="YF32" s="205"/>
      <c r="YG32" s="205"/>
      <c r="YH32" s="205"/>
      <c r="YI32" s="205"/>
      <c r="YJ32" s="205"/>
      <c r="YK32" s="205"/>
      <c r="YL32" s="205"/>
      <c r="YM32" s="205"/>
      <c r="YN32" s="205"/>
      <c r="YO32" s="205"/>
      <c r="YP32" s="205"/>
      <c r="YQ32" s="205"/>
      <c r="YR32" s="205"/>
      <c r="YS32" s="205"/>
      <c r="YT32" s="205"/>
      <c r="YU32" s="205"/>
      <c r="YV32" s="205"/>
      <c r="YW32" s="205"/>
      <c r="YX32" s="205"/>
      <c r="YY32" s="205"/>
      <c r="YZ32" s="205"/>
      <c r="ZA32" s="205"/>
      <c r="ZB32" s="205"/>
      <c r="ZC32" s="205"/>
      <c r="ZD32" s="205"/>
      <c r="ZE32" s="205"/>
      <c r="ZF32" s="205"/>
      <c r="ZG32" s="205"/>
      <c r="ZH32" s="205"/>
      <c r="ZI32" s="205"/>
      <c r="ZJ32" s="205"/>
      <c r="ZK32" s="205"/>
      <c r="ZL32" s="205"/>
      <c r="ZM32" s="205"/>
      <c r="ZN32" s="205"/>
      <c r="ZO32" s="205"/>
      <c r="ZP32" s="205"/>
      <c r="ZQ32" s="205"/>
      <c r="ZR32" s="205"/>
      <c r="ZS32" s="205"/>
      <c r="ZT32" s="205"/>
      <c r="ZU32" s="205"/>
      <c r="ZV32" s="205"/>
      <c r="ZW32" s="205"/>
      <c r="ZX32" s="205"/>
      <c r="ZY32" s="205"/>
      <c r="ZZ32" s="205"/>
      <c r="AAA32" s="205"/>
      <c r="AAB32" s="205"/>
      <c r="AAC32" s="205"/>
      <c r="AAD32" s="205"/>
      <c r="AAE32" s="205"/>
      <c r="AAF32" s="205"/>
      <c r="AAG32" s="205"/>
      <c r="AAH32" s="205"/>
      <c r="AAI32" s="205"/>
      <c r="AAJ32" s="205"/>
      <c r="AAK32" s="205"/>
      <c r="AAL32" s="205"/>
      <c r="AAM32" s="205"/>
      <c r="AAN32" s="205"/>
      <c r="AAO32" s="205"/>
      <c r="AAP32" s="205"/>
      <c r="AAQ32" s="205"/>
      <c r="AAR32" s="205"/>
      <c r="AAS32" s="205"/>
      <c r="AAT32" s="205"/>
      <c r="AAU32" s="205"/>
      <c r="AAV32" s="205"/>
      <c r="AAW32" s="205"/>
      <c r="AAX32" s="205"/>
      <c r="AAY32" s="205"/>
      <c r="AAZ32" s="205"/>
      <c r="ABA32" s="205"/>
      <c r="ABB32" s="205"/>
      <c r="ABC32" s="205"/>
      <c r="ABD32" s="205"/>
      <c r="ABE32" s="205"/>
      <c r="ABF32" s="205"/>
      <c r="ABG32" s="205"/>
      <c r="ABH32" s="205"/>
      <c r="ABI32" s="205"/>
      <c r="ABJ32" s="205"/>
      <c r="ABK32" s="205"/>
      <c r="ABL32" s="205"/>
      <c r="ABM32" s="205"/>
      <c r="ABN32" s="205"/>
      <c r="ABO32" s="205"/>
      <c r="ABP32" s="205"/>
      <c r="ABQ32" s="205"/>
      <c r="ABR32" s="205"/>
      <c r="ABS32" s="205"/>
      <c r="ABT32" s="205"/>
      <c r="ABU32" s="205"/>
      <c r="ABV32" s="205"/>
      <c r="ABW32" s="205"/>
      <c r="ABX32" s="205"/>
      <c r="ABY32" s="205"/>
      <c r="ABZ32" s="205"/>
      <c r="ACA32" s="205"/>
      <c r="ACB32" s="205"/>
      <c r="ACC32" s="205"/>
      <c r="ACD32" s="205"/>
      <c r="ACE32" s="205"/>
      <c r="ACF32" s="205"/>
      <c r="ACG32" s="205"/>
      <c r="ACH32" s="205"/>
      <c r="ACI32" s="205"/>
      <c r="ACJ32" s="205"/>
      <c r="ACK32" s="205"/>
      <c r="ACL32" s="205"/>
      <c r="ACM32" s="205"/>
      <c r="ACN32" s="205"/>
      <c r="ACO32" s="205"/>
      <c r="ACP32" s="205"/>
      <c r="ACQ32" s="205"/>
      <c r="ACR32" s="205"/>
      <c r="ACS32" s="205"/>
      <c r="ACT32" s="205"/>
      <c r="ACU32" s="205"/>
      <c r="ACV32" s="205"/>
      <c r="ACW32" s="205"/>
      <c r="ACX32" s="205"/>
      <c r="ACY32" s="205"/>
      <c r="ACZ32" s="205"/>
      <c r="ADA32" s="205"/>
      <c r="ADB32" s="205"/>
      <c r="ADC32" s="205"/>
      <c r="ADD32" s="205"/>
      <c r="ADE32" s="205"/>
      <c r="ADF32" s="205"/>
      <c r="ADG32" s="205"/>
      <c r="ADH32" s="205"/>
      <c r="ADI32" s="205"/>
      <c r="ADJ32" s="205"/>
      <c r="ADK32" s="205"/>
      <c r="ADL32" s="205"/>
      <c r="ADM32" s="205"/>
      <c r="ADN32" s="205"/>
      <c r="ADO32" s="205"/>
      <c r="ADP32" s="205"/>
      <c r="ADQ32" s="205"/>
      <c r="ADR32" s="205"/>
      <c r="ADS32" s="205"/>
      <c r="ADT32" s="205"/>
      <c r="ADU32" s="205"/>
      <c r="ADV32" s="205"/>
      <c r="ADW32" s="205"/>
      <c r="ADX32" s="205"/>
      <c r="ADY32" s="205"/>
      <c r="ADZ32" s="205"/>
      <c r="AEA32" s="205"/>
      <c r="AEB32" s="205"/>
      <c r="AEC32" s="205"/>
      <c r="AED32" s="205"/>
      <c r="AEE32" s="205"/>
      <c r="AEF32" s="205"/>
      <c r="AEG32" s="205"/>
      <c r="AEH32" s="205"/>
      <c r="AEI32" s="205"/>
      <c r="AEJ32" s="205"/>
      <c r="AEK32" s="205"/>
      <c r="AEL32" s="205"/>
      <c r="AEM32" s="205"/>
      <c r="AEN32" s="205"/>
      <c r="AEO32" s="205"/>
      <c r="AEP32" s="205"/>
      <c r="AEQ32" s="205"/>
      <c r="AER32" s="205"/>
      <c r="AES32" s="205"/>
      <c r="AET32" s="205"/>
      <c r="AEU32" s="205"/>
      <c r="AEV32" s="205"/>
      <c r="AEW32" s="205"/>
      <c r="AEX32" s="205"/>
      <c r="AEY32" s="205"/>
      <c r="AEZ32" s="205"/>
      <c r="AFA32" s="205"/>
      <c r="AFB32" s="205"/>
      <c r="AFC32" s="205"/>
      <c r="AFD32" s="205"/>
      <c r="AFE32" s="205"/>
      <c r="AFF32" s="205"/>
      <c r="AFG32" s="205"/>
      <c r="AFH32" s="205"/>
      <c r="AFI32" s="205"/>
      <c r="AFJ32" s="205"/>
      <c r="AFK32" s="205"/>
      <c r="AFL32" s="205"/>
      <c r="AFM32" s="205"/>
      <c r="AFN32" s="205"/>
      <c r="AFO32" s="205"/>
      <c r="AFP32" s="205"/>
      <c r="AFQ32" s="205"/>
      <c r="AFR32" s="205"/>
      <c r="AFS32" s="205"/>
      <c r="AFT32" s="205"/>
      <c r="AFU32" s="205"/>
      <c r="AFV32" s="205"/>
      <c r="AFW32" s="205"/>
      <c r="AFX32" s="205"/>
      <c r="AFY32" s="205"/>
      <c r="AFZ32" s="205"/>
      <c r="AGA32" s="205"/>
      <c r="AGB32" s="205"/>
      <c r="AGC32" s="205"/>
      <c r="AGD32" s="205"/>
      <c r="AGE32" s="205"/>
      <c r="AGF32" s="205"/>
      <c r="AGG32" s="205"/>
      <c r="AGH32" s="205"/>
      <c r="AGI32" s="205"/>
      <c r="AGJ32" s="205"/>
      <c r="AGK32" s="205"/>
      <c r="AGL32" s="205"/>
      <c r="AGM32" s="205"/>
      <c r="AGN32" s="205"/>
      <c r="AGO32" s="205"/>
      <c r="AGP32" s="205"/>
      <c r="AGQ32" s="205"/>
      <c r="AGR32" s="205"/>
      <c r="AGS32" s="205"/>
      <c r="AGT32" s="205"/>
      <c r="AGU32" s="205"/>
      <c r="AGV32" s="205"/>
      <c r="AGW32" s="205"/>
      <c r="AGX32" s="205"/>
      <c r="AGY32" s="205"/>
      <c r="AGZ32" s="205"/>
      <c r="AHA32" s="205"/>
      <c r="AHB32" s="205"/>
      <c r="AHC32" s="205"/>
      <c r="AHD32" s="205"/>
      <c r="AHE32" s="205"/>
      <c r="AHF32" s="205"/>
      <c r="AHG32" s="205"/>
      <c r="AHH32" s="205"/>
      <c r="AHI32" s="205"/>
      <c r="AHJ32" s="205"/>
      <c r="AHK32" s="205"/>
      <c r="AHL32" s="205"/>
      <c r="AHM32" s="205"/>
      <c r="AHN32" s="205"/>
      <c r="AHO32" s="205"/>
      <c r="AHP32" s="205"/>
      <c r="AHQ32" s="205"/>
      <c r="AHR32" s="205"/>
      <c r="AHS32" s="205"/>
      <c r="AHT32" s="205"/>
      <c r="AHU32" s="205"/>
      <c r="AHV32" s="205"/>
      <c r="AHW32" s="205"/>
      <c r="AHX32" s="205"/>
      <c r="AHY32" s="205"/>
      <c r="AHZ32" s="205"/>
      <c r="AIA32" s="205"/>
      <c r="AIB32" s="205"/>
      <c r="AIC32" s="205"/>
      <c r="AID32" s="205"/>
      <c r="AIE32" s="205"/>
      <c r="AIF32" s="205"/>
      <c r="AIG32" s="205"/>
      <c r="AIH32" s="205"/>
      <c r="AII32" s="205"/>
      <c r="AIJ32" s="205"/>
      <c r="AIK32" s="205"/>
      <c r="AIL32" s="205"/>
      <c r="AIM32" s="205"/>
      <c r="AIN32" s="205"/>
      <c r="AIO32" s="205"/>
      <c r="AIP32" s="205"/>
      <c r="AIQ32" s="205"/>
      <c r="AIR32" s="205"/>
      <c r="AIS32" s="205"/>
      <c r="AIT32" s="205"/>
      <c r="AIU32" s="205"/>
      <c r="AIV32" s="205"/>
      <c r="AIW32" s="205"/>
      <c r="AIX32" s="205"/>
      <c r="AIY32" s="205"/>
      <c r="AIZ32" s="205"/>
      <c r="AJA32" s="205"/>
      <c r="AJB32" s="205"/>
      <c r="AJC32" s="205"/>
      <c r="AJD32" s="205"/>
      <c r="AJE32" s="205"/>
      <c r="AJF32" s="205"/>
      <c r="AJG32" s="205"/>
      <c r="AJH32" s="205"/>
      <c r="AJI32" s="205"/>
      <c r="AJJ32" s="205"/>
      <c r="AJK32" s="205"/>
      <c r="AJL32" s="205"/>
      <c r="AJM32" s="205"/>
      <c r="AJN32" s="205"/>
      <c r="AJO32" s="205"/>
      <c r="AJP32" s="205"/>
      <c r="AJQ32" s="205"/>
      <c r="AJR32" s="205"/>
      <c r="AJS32" s="205"/>
      <c r="AJT32" s="205"/>
      <c r="AJU32" s="205"/>
      <c r="AJV32" s="205"/>
      <c r="AJW32" s="205"/>
      <c r="AJX32" s="205"/>
      <c r="AJY32" s="205"/>
      <c r="AJZ32" s="205"/>
      <c r="AKA32" s="205"/>
      <c r="AKB32" s="205"/>
      <c r="AKC32" s="205"/>
      <c r="AKD32" s="205"/>
      <c r="AKE32" s="205"/>
      <c r="AKF32" s="205"/>
      <c r="AKG32" s="205"/>
      <c r="AKH32" s="205"/>
      <c r="AKI32" s="205"/>
      <c r="AKJ32" s="205"/>
      <c r="AKK32" s="205"/>
      <c r="AKL32" s="205"/>
      <c r="AKM32" s="205"/>
      <c r="AKN32" s="205"/>
      <c r="AKO32" s="205"/>
      <c r="AKP32" s="205"/>
      <c r="AKQ32" s="205"/>
      <c r="AKR32" s="205"/>
      <c r="AKS32" s="205"/>
      <c r="AKT32" s="205"/>
      <c r="AKU32" s="205"/>
      <c r="AKV32" s="205"/>
      <c r="AKW32" s="205"/>
      <c r="AKX32" s="205"/>
      <c r="AKY32" s="205"/>
      <c r="AKZ32" s="205"/>
      <c r="ALA32" s="205"/>
      <c r="ALB32" s="205"/>
      <c r="ALC32" s="205"/>
      <c r="ALD32" s="205"/>
      <c r="ALE32" s="205"/>
      <c r="ALF32" s="205"/>
      <c r="ALG32" s="205"/>
      <c r="ALH32" s="205"/>
      <c r="ALI32" s="205"/>
      <c r="ALJ32" s="205"/>
      <c r="ALK32" s="205"/>
      <c r="ALL32" s="205"/>
      <c r="ALM32" s="205"/>
      <c r="ALN32" s="205"/>
      <c r="ALO32" s="205"/>
      <c r="ALP32" s="205"/>
      <c r="ALQ32" s="205"/>
      <c r="ALR32" s="205"/>
      <c r="ALS32" s="205"/>
      <c r="ALT32" s="205"/>
      <c r="ALU32" s="205"/>
      <c r="ALV32" s="205"/>
      <c r="ALW32" s="205"/>
      <c r="ALX32" s="205"/>
      <c r="ALY32" s="205"/>
      <c r="ALZ32" s="205"/>
      <c r="AMA32" s="205"/>
      <c r="AMB32" s="205"/>
      <c r="AMC32" s="205"/>
      <c r="AMD32" s="205"/>
      <c r="AME32" s="205"/>
      <c r="AMF32" s="205"/>
      <c r="AMG32" s="205"/>
      <c r="AMH32" s="205"/>
      <c r="AMI32" s="205"/>
      <c r="AMJ32" s="205"/>
      <c r="AMK32" s="205"/>
      <c r="AML32" s="205"/>
      <c r="AMM32" s="205"/>
      <c r="AMN32" s="205"/>
      <c r="AMO32" s="205"/>
      <c r="AMP32" s="205"/>
      <c r="AMQ32" s="205"/>
      <c r="AMR32" s="205"/>
      <c r="AMS32" s="205"/>
      <c r="AMT32" s="205"/>
      <c r="AMU32" s="205"/>
      <c r="AMV32" s="205"/>
      <c r="AMW32" s="205"/>
      <c r="AMX32" s="205"/>
      <c r="AMY32" s="205"/>
      <c r="AMZ32" s="205"/>
      <c r="ANA32" s="205"/>
      <c r="ANB32" s="205"/>
      <c r="ANC32" s="205"/>
      <c r="AND32" s="205"/>
      <c r="ANE32" s="205"/>
      <c r="ANF32" s="205"/>
      <c r="ANG32" s="205"/>
      <c r="ANH32" s="205"/>
      <c r="ANI32" s="205"/>
      <c r="ANJ32" s="205"/>
      <c r="ANK32" s="205"/>
      <c r="ANL32" s="205"/>
      <c r="ANM32" s="205"/>
      <c r="ANN32" s="205"/>
      <c r="ANO32" s="205"/>
      <c r="ANP32" s="205"/>
      <c r="ANQ32" s="205"/>
      <c r="ANR32" s="205"/>
      <c r="ANS32" s="205"/>
      <c r="ANT32" s="205"/>
      <c r="ANU32" s="205"/>
      <c r="ANV32" s="205"/>
      <c r="ANW32" s="205"/>
      <c r="ANX32" s="205"/>
      <c r="ANY32" s="205"/>
      <c r="ANZ32" s="205"/>
      <c r="AOA32" s="205"/>
      <c r="AOB32" s="205"/>
      <c r="AOC32" s="205"/>
      <c r="AOD32" s="205"/>
      <c r="AOE32" s="205"/>
      <c r="AOF32" s="205"/>
      <c r="AOG32" s="205"/>
      <c r="AOH32" s="205"/>
      <c r="AOI32" s="205"/>
      <c r="AOJ32" s="205"/>
      <c r="AOK32" s="205"/>
      <c r="AOL32" s="205"/>
      <c r="AOM32" s="205"/>
      <c r="AON32" s="205"/>
      <c r="AOO32" s="205"/>
      <c r="AOP32" s="205"/>
      <c r="AOQ32" s="205"/>
      <c r="AOR32" s="205"/>
      <c r="AOS32" s="205"/>
      <c r="AOT32" s="205"/>
      <c r="AOU32" s="205"/>
      <c r="AOV32" s="205"/>
      <c r="AOW32" s="205"/>
      <c r="AOX32" s="205"/>
      <c r="AOY32" s="205"/>
      <c r="AOZ32" s="205"/>
      <c r="APA32" s="205"/>
      <c r="APB32" s="205"/>
      <c r="APC32" s="205"/>
      <c r="APD32" s="205"/>
      <c r="APE32" s="205"/>
      <c r="APF32" s="205"/>
      <c r="APG32" s="205"/>
      <c r="APH32" s="205"/>
      <c r="API32" s="205"/>
      <c r="APJ32" s="205"/>
      <c r="APK32" s="205"/>
      <c r="APL32" s="205"/>
      <c r="APM32" s="205"/>
      <c r="APN32" s="205"/>
      <c r="APO32" s="205"/>
      <c r="APP32" s="205"/>
      <c r="APQ32" s="205"/>
      <c r="APR32" s="205"/>
      <c r="APS32" s="205"/>
      <c r="APT32" s="205"/>
      <c r="APU32" s="205"/>
      <c r="APV32" s="205"/>
      <c r="APW32" s="205"/>
      <c r="APX32" s="205"/>
      <c r="APY32" s="205"/>
      <c r="APZ32" s="205"/>
      <c r="AQA32" s="205"/>
      <c r="AQB32" s="205"/>
      <c r="AQC32" s="205"/>
      <c r="AQD32" s="205"/>
      <c r="AQE32" s="205"/>
      <c r="AQF32" s="205"/>
      <c r="AQG32" s="205"/>
      <c r="AQH32" s="205"/>
      <c r="AQI32" s="205"/>
      <c r="AQJ32" s="205"/>
      <c r="AQK32" s="205"/>
      <c r="AQL32" s="205"/>
      <c r="AQM32" s="205"/>
      <c r="AQN32" s="205"/>
      <c r="AQO32" s="205"/>
      <c r="AQP32" s="205"/>
      <c r="AQQ32" s="205"/>
      <c r="AQR32" s="205"/>
      <c r="AQS32" s="205"/>
      <c r="AQT32" s="205"/>
      <c r="AQU32" s="205"/>
      <c r="AQV32" s="205"/>
      <c r="AQW32" s="205"/>
      <c r="AQX32" s="205"/>
      <c r="AQY32" s="205"/>
      <c r="AQZ32" s="205"/>
      <c r="ARA32" s="205"/>
      <c r="ARB32" s="205"/>
      <c r="ARC32" s="205"/>
      <c r="ARD32" s="205"/>
      <c r="ARE32" s="205"/>
      <c r="ARF32" s="205"/>
      <c r="ARG32" s="205"/>
      <c r="ARH32" s="205"/>
      <c r="ARI32" s="205"/>
      <c r="ARJ32" s="205"/>
      <c r="ARK32" s="205"/>
      <c r="ARL32" s="205"/>
      <c r="ARM32" s="205"/>
      <c r="ARN32" s="205"/>
      <c r="ARO32" s="205"/>
      <c r="ARP32" s="205"/>
      <c r="ARQ32" s="205"/>
      <c r="ARR32" s="205"/>
      <c r="ARS32" s="205"/>
      <c r="ART32" s="205"/>
      <c r="ARU32" s="205"/>
      <c r="ARV32" s="205"/>
      <c r="ARW32" s="205"/>
      <c r="ARX32" s="205"/>
      <c r="ARY32" s="205"/>
      <c r="ARZ32" s="205"/>
      <c r="ASA32" s="205"/>
      <c r="ASB32" s="205"/>
      <c r="ASC32" s="205"/>
      <c r="ASD32" s="205"/>
      <c r="ASE32" s="205"/>
      <c r="ASF32" s="205"/>
      <c r="ASG32" s="205"/>
      <c r="ASH32" s="205"/>
      <c r="ASI32" s="205"/>
      <c r="ASJ32" s="205"/>
      <c r="ASK32" s="205"/>
      <c r="ASL32" s="205"/>
      <c r="ASM32" s="205"/>
      <c r="ASN32" s="205"/>
      <c r="ASO32" s="205"/>
      <c r="ASP32" s="205"/>
      <c r="ASQ32" s="205"/>
      <c r="ASR32" s="205"/>
      <c r="ASS32" s="205"/>
      <c r="AST32" s="205"/>
      <c r="ASU32" s="205"/>
      <c r="ASV32" s="205"/>
      <c r="ASW32" s="205"/>
      <c r="ASX32" s="205"/>
      <c r="ASY32" s="205"/>
      <c r="ASZ32" s="205"/>
      <c r="ATA32" s="205"/>
      <c r="ATB32" s="205"/>
      <c r="ATC32" s="205"/>
      <c r="ATD32" s="205"/>
      <c r="ATE32" s="205"/>
      <c r="ATF32" s="205"/>
      <c r="ATG32" s="205"/>
      <c r="ATH32" s="205"/>
      <c r="ATI32" s="205"/>
      <c r="ATJ32" s="205"/>
      <c r="ATK32" s="205"/>
      <c r="ATL32" s="205"/>
      <c r="ATM32" s="205"/>
      <c r="ATN32" s="205"/>
      <c r="ATO32" s="205"/>
      <c r="ATP32" s="205"/>
      <c r="ATQ32" s="205"/>
      <c r="ATR32" s="205"/>
      <c r="ATS32" s="205"/>
      <c r="ATT32" s="205"/>
      <c r="ATU32" s="205"/>
      <c r="ATV32" s="205"/>
      <c r="ATW32" s="205"/>
      <c r="ATX32" s="205"/>
      <c r="ATY32" s="205"/>
      <c r="ATZ32" s="205"/>
      <c r="AUA32" s="205"/>
      <c r="AUB32" s="205"/>
      <c r="AUC32" s="205"/>
      <c r="AUD32" s="205"/>
      <c r="AUE32" s="205"/>
      <c r="AUF32" s="205"/>
      <c r="AUG32" s="205"/>
      <c r="AUH32" s="205"/>
      <c r="AUI32" s="205"/>
      <c r="AUJ32" s="205"/>
      <c r="AUK32" s="205"/>
      <c r="AUL32" s="205"/>
      <c r="AUM32" s="205"/>
      <c r="AUN32" s="205"/>
      <c r="AUO32" s="205"/>
      <c r="AUP32" s="205"/>
      <c r="AUQ32" s="205"/>
      <c r="AUR32" s="205"/>
      <c r="AUS32" s="205"/>
      <c r="AUT32" s="205"/>
      <c r="AUU32" s="205"/>
      <c r="AUV32" s="205"/>
      <c r="AUW32" s="205"/>
      <c r="AUX32" s="205"/>
      <c r="AUY32" s="205"/>
      <c r="AUZ32" s="205"/>
      <c r="AVA32" s="205"/>
      <c r="AVB32" s="205"/>
      <c r="AVC32" s="205"/>
      <c r="AVD32" s="205"/>
      <c r="AVE32" s="205"/>
      <c r="AVF32" s="205"/>
      <c r="AVG32" s="205"/>
      <c r="AVH32" s="205"/>
      <c r="AVI32" s="205"/>
      <c r="AVJ32" s="205"/>
      <c r="AVK32" s="205"/>
      <c r="AVL32" s="205"/>
      <c r="AVM32" s="205"/>
      <c r="AVN32" s="205"/>
      <c r="AVO32" s="205"/>
      <c r="AVP32" s="205"/>
      <c r="AVQ32" s="205"/>
      <c r="AVR32" s="205"/>
      <c r="AVS32" s="205"/>
      <c r="AVT32" s="205"/>
      <c r="AVU32" s="205"/>
      <c r="AVV32" s="205"/>
      <c r="AVW32" s="205"/>
      <c r="AVX32" s="205"/>
      <c r="AVY32" s="205"/>
      <c r="AVZ32" s="205"/>
      <c r="AWA32" s="205"/>
      <c r="AWB32" s="205"/>
      <c r="AWC32" s="205"/>
      <c r="AWD32" s="205"/>
      <c r="AWE32" s="205"/>
      <c r="AWF32" s="205"/>
      <c r="AWG32" s="205"/>
      <c r="AWH32" s="205"/>
      <c r="AWI32" s="205"/>
      <c r="AWJ32" s="205"/>
      <c r="AWK32" s="205"/>
      <c r="AWL32" s="205"/>
      <c r="AWM32" s="205"/>
      <c r="AWN32" s="205"/>
      <c r="AWO32" s="205"/>
      <c r="AWP32" s="205"/>
      <c r="AWQ32" s="205"/>
      <c r="AWR32" s="205"/>
      <c r="AWS32" s="205"/>
      <c r="AWT32" s="205"/>
      <c r="AWU32" s="205"/>
      <c r="AWV32" s="205"/>
      <c r="AWW32" s="205"/>
      <c r="AWX32" s="205"/>
      <c r="AWY32" s="205"/>
      <c r="AWZ32" s="205"/>
      <c r="AXA32" s="205"/>
      <c r="AXB32" s="205"/>
      <c r="AXC32" s="205"/>
      <c r="AXD32" s="205"/>
      <c r="AXE32" s="205"/>
      <c r="AXF32" s="205"/>
      <c r="AXG32" s="205"/>
      <c r="AXH32" s="205"/>
      <c r="AXI32" s="205"/>
      <c r="AXJ32" s="205"/>
      <c r="AXK32" s="205"/>
      <c r="AXL32" s="205"/>
      <c r="AXM32" s="205"/>
      <c r="AXN32" s="205"/>
      <c r="AXO32" s="205"/>
      <c r="AXP32" s="205"/>
      <c r="AXQ32" s="205"/>
      <c r="AXR32" s="205"/>
      <c r="AXS32" s="205"/>
      <c r="AXT32" s="205"/>
      <c r="AXU32" s="205"/>
      <c r="AXV32" s="205"/>
      <c r="AXW32" s="205"/>
      <c r="AXX32" s="205"/>
      <c r="AXY32" s="205"/>
      <c r="AXZ32" s="205"/>
      <c r="AYA32" s="205"/>
      <c r="AYB32" s="205"/>
      <c r="AYC32" s="205"/>
      <c r="AYD32" s="205"/>
      <c r="AYE32" s="205"/>
      <c r="AYF32" s="205"/>
      <c r="AYG32" s="205"/>
      <c r="AYH32" s="205"/>
      <c r="AYI32" s="205"/>
      <c r="AYJ32" s="205"/>
      <c r="AYK32" s="205"/>
      <c r="AYL32" s="205"/>
      <c r="AYM32" s="205"/>
      <c r="AYN32" s="205"/>
      <c r="AYO32" s="205"/>
      <c r="AYP32" s="205"/>
      <c r="AYQ32" s="205"/>
      <c r="AYR32" s="205"/>
      <c r="AYS32" s="205"/>
      <c r="AYT32" s="205"/>
      <c r="AYU32" s="205"/>
      <c r="AYV32" s="205"/>
      <c r="AYW32" s="205"/>
      <c r="AYX32" s="205"/>
      <c r="AYY32" s="205"/>
      <c r="AYZ32" s="205"/>
      <c r="AZA32" s="205"/>
      <c r="AZB32" s="205"/>
      <c r="AZC32" s="205"/>
      <c r="AZD32" s="205"/>
      <c r="AZE32" s="205"/>
      <c r="AZF32" s="205"/>
      <c r="AZG32" s="205"/>
      <c r="AZH32" s="205"/>
      <c r="AZI32" s="205"/>
      <c r="AZJ32" s="205"/>
      <c r="AZK32" s="205"/>
      <c r="AZL32" s="205"/>
      <c r="AZM32" s="205"/>
      <c r="AZN32" s="205"/>
      <c r="AZO32" s="205"/>
      <c r="AZP32" s="205"/>
      <c r="AZQ32" s="205"/>
      <c r="AZR32" s="205"/>
      <c r="AZS32" s="205"/>
      <c r="AZT32" s="205"/>
      <c r="AZU32" s="205"/>
      <c r="AZV32" s="205"/>
      <c r="AZW32" s="205"/>
      <c r="AZX32" s="205"/>
      <c r="AZY32" s="205"/>
      <c r="AZZ32" s="205"/>
      <c r="BAA32" s="205"/>
      <c r="BAB32" s="205"/>
      <c r="BAC32" s="205"/>
      <c r="BAD32" s="205"/>
      <c r="BAE32" s="205"/>
      <c r="BAF32" s="205"/>
      <c r="BAG32" s="205"/>
      <c r="BAH32" s="205"/>
      <c r="BAI32" s="205"/>
      <c r="BAJ32" s="205"/>
      <c r="BAK32" s="205"/>
      <c r="BAL32" s="205"/>
      <c r="BAM32" s="205"/>
      <c r="BAN32" s="205"/>
      <c r="BAO32" s="205"/>
      <c r="BAP32" s="205"/>
      <c r="BAQ32" s="205"/>
      <c r="BAR32" s="205"/>
      <c r="BAS32" s="205"/>
      <c r="BAT32" s="205"/>
      <c r="BAU32" s="205"/>
      <c r="BAV32" s="205"/>
      <c r="BAW32" s="205"/>
      <c r="BAX32" s="205"/>
      <c r="BAY32" s="205"/>
      <c r="BAZ32" s="205"/>
      <c r="BBA32" s="205"/>
      <c r="BBB32" s="205"/>
      <c r="BBC32" s="205"/>
      <c r="BBD32" s="205"/>
      <c r="BBE32" s="205"/>
      <c r="BBF32" s="205"/>
      <c r="BBG32" s="205"/>
      <c r="BBH32" s="205"/>
      <c r="BBI32" s="205"/>
      <c r="BBJ32" s="205"/>
      <c r="BBK32" s="205"/>
      <c r="BBL32" s="205"/>
      <c r="BBM32" s="205"/>
      <c r="BBN32" s="205"/>
      <c r="BBO32" s="205"/>
      <c r="BBP32" s="205"/>
      <c r="BBQ32" s="205"/>
      <c r="BBR32" s="205"/>
      <c r="BBS32" s="205"/>
      <c r="BBT32" s="205"/>
      <c r="BBU32" s="205"/>
      <c r="BBV32" s="205"/>
      <c r="BBW32" s="205"/>
      <c r="BBX32" s="205"/>
      <c r="BBY32" s="205"/>
      <c r="BBZ32" s="205"/>
      <c r="BCA32" s="205"/>
      <c r="BCB32" s="205"/>
      <c r="BCC32" s="205"/>
      <c r="BCD32" s="205"/>
      <c r="BCE32" s="205"/>
      <c r="BCF32" s="205"/>
      <c r="BCG32" s="205"/>
      <c r="BCH32" s="205"/>
      <c r="BCI32" s="205"/>
      <c r="BCJ32" s="205"/>
      <c r="BCK32" s="205"/>
      <c r="BCL32" s="205"/>
      <c r="BCM32" s="205"/>
      <c r="BCN32" s="205"/>
      <c r="BCO32" s="205"/>
      <c r="BCP32" s="205"/>
      <c r="BCQ32" s="205"/>
      <c r="BCR32" s="205"/>
      <c r="BCS32" s="205"/>
      <c r="BCT32" s="205"/>
      <c r="BCU32" s="205"/>
      <c r="BCV32" s="205"/>
      <c r="BCW32" s="205"/>
      <c r="BCX32" s="205"/>
      <c r="BCY32" s="205"/>
      <c r="BCZ32" s="205"/>
      <c r="BDA32" s="205"/>
      <c r="BDB32" s="205"/>
      <c r="BDC32" s="205"/>
      <c r="BDD32" s="205"/>
      <c r="BDE32" s="205"/>
      <c r="BDF32" s="205"/>
      <c r="BDG32" s="205"/>
      <c r="BDH32" s="205"/>
      <c r="BDI32" s="205"/>
      <c r="BDJ32" s="205"/>
      <c r="BDK32" s="205"/>
      <c r="BDL32" s="205"/>
      <c r="BDM32" s="205"/>
      <c r="BDN32" s="205"/>
      <c r="BDO32" s="205"/>
      <c r="BDP32" s="205"/>
      <c r="BDQ32" s="205"/>
      <c r="BDR32" s="205"/>
      <c r="BDS32" s="205"/>
      <c r="BDT32" s="205"/>
      <c r="BDU32" s="205"/>
    </row>
    <row r="33" spans="1:1477" s="73" customFormat="1">
      <c r="A33" s="126"/>
      <c r="B33" s="71" t="s">
        <v>0</v>
      </c>
      <c r="C33" s="71" t="s">
        <v>362</v>
      </c>
      <c r="D33" s="71" t="s">
        <v>487</v>
      </c>
      <c r="E33" s="72">
        <v>41752</v>
      </c>
      <c r="F33" s="71" t="s">
        <v>475</v>
      </c>
      <c r="G33" s="175" t="s">
        <v>479</v>
      </c>
      <c r="H33" s="208">
        <v>1</v>
      </c>
      <c r="I33" s="73">
        <v>0</v>
      </c>
      <c r="J33" s="73">
        <v>360</v>
      </c>
      <c r="K33" s="73">
        <v>373</v>
      </c>
      <c r="L33" s="73">
        <v>340</v>
      </c>
      <c r="M33" s="206">
        <f t="shared" si="21"/>
        <v>0.90833333333333333</v>
      </c>
      <c r="N33" s="73">
        <f t="shared" si="22"/>
        <v>1</v>
      </c>
      <c r="O33" s="73">
        <v>33</v>
      </c>
      <c r="P33" s="73">
        <v>0</v>
      </c>
      <c r="Q33" s="73">
        <v>0</v>
      </c>
      <c r="R33" s="73">
        <v>13</v>
      </c>
      <c r="S33" s="73">
        <v>0</v>
      </c>
      <c r="T33" s="212">
        <v>1997720</v>
      </c>
      <c r="U33" s="212">
        <v>50000</v>
      </c>
      <c r="V33" s="212">
        <v>1947720</v>
      </c>
      <c r="W33" s="212">
        <v>1997720</v>
      </c>
      <c r="X33" s="212">
        <v>2088940</v>
      </c>
      <c r="Y33" s="212">
        <v>0</v>
      </c>
      <c r="Z33" s="212">
        <v>0</v>
      </c>
      <c r="AA33" s="212">
        <v>0</v>
      </c>
      <c r="AB33" s="212">
        <v>2088940</v>
      </c>
      <c r="AC33" s="212">
        <v>2081779</v>
      </c>
      <c r="AD33" s="206">
        <f t="shared" si="23"/>
        <v>1.068828681740702</v>
      </c>
      <c r="AE33" s="73">
        <f t="shared" si="24"/>
        <v>1</v>
      </c>
      <c r="AF33" s="212">
        <v>-7161</v>
      </c>
      <c r="AG33" s="212">
        <v>0</v>
      </c>
      <c r="AH33" s="73">
        <v>5</v>
      </c>
      <c r="AI33" s="73">
        <v>8</v>
      </c>
      <c r="AJ33" s="73">
        <v>0</v>
      </c>
      <c r="AK33" s="73">
        <v>0</v>
      </c>
      <c r="AL33" s="85">
        <v>0</v>
      </c>
      <c r="AM33" s="85">
        <v>0</v>
      </c>
      <c r="AN33" s="73">
        <v>0</v>
      </c>
      <c r="AO33" s="73">
        <v>0</v>
      </c>
      <c r="AP33" s="85">
        <v>0</v>
      </c>
      <c r="AQ33" s="85">
        <v>0</v>
      </c>
      <c r="AR33" s="73">
        <v>0</v>
      </c>
      <c r="AS33" s="73">
        <v>0</v>
      </c>
      <c r="AT33" s="85">
        <v>0</v>
      </c>
      <c r="AU33" s="85">
        <v>0</v>
      </c>
      <c r="AV33" s="73">
        <v>0</v>
      </c>
      <c r="AW33" s="73">
        <v>0</v>
      </c>
      <c r="AX33" s="85">
        <v>0</v>
      </c>
      <c r="AY33" s="85">
        <v>0</v>
      </c>
      <c r="AZ33" s="73">
        <v>0</v>
      </c>
      <c r="BA33" s="73">
        <v>0</v>
      </c>
      <c r="BB33" s="85">
        <v>0</v>
      </c>
      <c r="BC33" s="85">
        <v>0</v>
      </c>
      <c r="BD33" s="73">
        <v>0</v>
      </c>
      <c r="BE33" s="73">
        <v>0</v>
      </c>
      <c r="BF33" s="85">
        <v>0</v>
      </c>
      <c r="BG33" s="85">
        <v>0</v>
      </c>
      <c r="BH33" s="73">
        <v>0</v>
      </c>
      <c r="BI33" s="73">
        <v>0</v>
      </c>
      <c r="BJ33" s="85">
        <v>0</v>
      </c>
      <c r="BK33" s="85">
        <v>0</v>
      </c>
      <c r="BL33" s="73">
        <v>0</v>
      </c>
      <c r="BM33" s="73">
        <v>0</v>
      </c>
      <c r="BN33" s="85">
        <v>0</v>
      </c>
      <c r="BO33" s="85">
        <v>0</v>
      </c>
      <c r="BP33" s="73">
        <v>0</v>
      </c>
      <c r="BQ33" s="73">
        <v>0</v>
      </c>
      <c r="BR33" s="85">
        <v>0</v>
      </c>
      <c r="BS33" s="85">
        <v>0</v>
      </c>
      <c r="BT33" s="73">
        <v>0</v>
      </c>
      <c r="BU33" s="73">
        <v>0</v>
      </c>
      <c r="BV33" s="85">
        <v>0</v>
      </c>
      <c r="BW33" s="85">
        <v>0</v>
      </c>
      <c r="BX33" s="73">
        <v>0</v>
      </c>
      <c r="BY33" s="73">
        <v>0</v>
      </c>
      <c r="BZ33" s="85">
        <v>0</v>
      </c>
      <c r="CA33" s="85">
        <v>0</v>
      </c>
      <c r="CB33" s="73">
        <v>0</v>
      </c>
      <c r="CC33" s="73">
        <v>0</v>
      </c>
      <c r="CD33" s="85">
        <v>0</v>
      </c>
      <c r="CE33" s="85">
        <v>0</v>
      </c>
      <c r="CF33" s="73">
        <v>0</v>
      </c>
      <c r="CG33" s="73">
        <v>0</v>
      </c>
      <c r="CH33" s="85">
        <v>0</v>
      </c>
      <c r="CI33" s="85">
        <v>0</v>
      </c>
      <c r="CJ33" s="73">
        <v>0</v>
      </c>
      <c r="CK33" s="73">
        <v>0</v>
      </c>
      <c r="CL33" s="85">
        <v>0</v>
      </c>
      <c r="CM33" s="85">
        <v>0</v>
      </c>
      <c r="CN33" s="71" t="s">
        <v>363</v>
      </c>
      <c r="CO33" s="71" t="s">
        <v>364</v>
      </c>
      <c r="CP33" s="71" t="s">
        <v>321</v>
      </c>
      <c r="CQ33" s="71" t="s">
        <v>321</v>
      </c>
      <c r="CR33" s="71" t="s">
        <v>321</v>
      </c>
      <c r="CS33" s="71" t="s">
        <v>321</v>
      </c>
      <c r="CT33" s="72">
        <v>42220</v>
      </c>
      <c r="CU33" s="71" t="s">
        <v>473</v>
      </c>
      <c r="CV33" s="71" t="s">
        <v>474</v>
      </c>
      <c r="CW33" s="72" t="s">
        <v>168</v>
      </c>
      <c r="CX33" s="72">
        <v>42171</v>
      </c>
      <c r="CY33" s="71" t="s">
        <v>475</v>
      </c>
      <c r="CZ33" s="71" t="s">
        <v>478</v>
      </c>
      <c r="DA33" s="71" t="s">
        <v>484</v>
      </c>
      <c r="DB33" s="86">
        <v>2345342.1</v>
      </c>
      <c r="DC33" s="71"/>
      <c r="DD33" s="71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  <c r="IU33" s="205"/>
      <c r="IV33" s="205"/>
      <c r="IW33" s="205"/>
      <c r="IX33" s="205"/>
      <c r="IY33" s="205"/>
      <c r="IZ33" s="205"/>
      <c r="JA33" s="205"/>
      <c r="JB33" s="205"/>
      <c r="JC33" s="205"/>
      <c r="JD33" s="205"/>
      <c r="JE33" s="205"/>
      <c r="JF33" s="205"/>
      <c r="JG33" s="205"/>
      <c r="JH33" s="205"/>
      <c r="JI33" s="205"/>
      <c r="JJ33" s="205"/>
      <c r="JK33" s="205"/>
      <c r="JL33" s="205"/>
      <c r="JM33" s="205"/>
      <c r="JN33" s="205"/>
      <c r="JO33" s="205"/>
      <c r="JP33" s="205"/>
      <c r="JQ33" s="205"/>
      <c r="JR33" s="205"/>
      <c r="JS33" s="205"/>
      <c r="JT33" s="205"/>
      <c r="JU33" s="205"/>
      <c r="JV33" s="205"/>
      <c r="JW33" s="205"/>
      <c r="JX33" s="205"/>
      <c r="JY33" s="205"/>
      <c r="JZ33" s="205"/>
      <c r="KA33" s="205"/>
      <c r="KB33" s="205"/>
      <c r="KC33" s="205"/>
      <c r="KD33" s="205"/>
      <c r="KE33" s="205"/>
      <c r="KF33" s="205"/>
      <c r="KG33" s="205"/>
      <c r="KH33" s="205"/>
      <c r="KI33" s="205"/>
      <c r="KJ33" s="205"/>
      <c r="KK33" s="205"/>
      <c r="KL33" s="205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05"/>
      <c r="KY33" s="205"/>
      <c r="KZ33" s="205"/>
      <c r="LA33" s="205"/>
      <c r="LB33" s="205"/>
      <c r="LC33" s="205"/>
      <c r="LD33" s="205"/>
      <c r="LE33" s="205"/>
      <c r="LF33" s="205"/>
      <c r="LG33" s="205"/>
      <c r="LH33" s="205"/>
      <c r="LI33" s="205"/>
      <c r="LJ33" s="205"/>
      <c r="LK33" s="205"/>
      <c r="LL33" s="205"/>
      <c r="LM33" s="205"/>
      <c r="LN33" s="205"/>
      <c r="LO33" s="205"/>
      <c r="LP33" s="205"/>
      <c r="LQ33" s="205"/>
      <c r="LR33" s="205"/>
      <c r="LS33" s="205"/>
      <c r="LT33" s="205"/>
      <c r="LU33" s="205"/>
      <c r="LV33" s="205"/>
      <c r="LW33" s="205"/>
      <c r="LX33" s="205"/>
      <c r="LY33" s="205"/>
      <c r="LZ33" s="205"/>
      <c r="MA33" s="205"/>
      <c r="MB33" s="205"/>
      <c r="MC33" s="205"/>
      <c r="MD33" s="205"/>
      <c r="ME33" s="205"/>
      <c r="MF33" s="205"/>
      <c r="MG33" s="205"/>
      <c r="MH33" s="205"/>
      <c r="MI33" s="205"/>
      <c r="MJ33" s="205"/>
      <c r="MK33" s="205"/>
      <c r="ML33" s="205"/>
      <c r="MM33" s="205"/>
      <c r="MN33" s="205"/>
      <c r="MO33" s="205"/>
      <c r="MP33" s="205"/>
      <c r="MQ33" s="205"/>
      <c r="MR33" s="205"/>
      <c r="MS33" s="205"/>
      <c r="MT33" s="205"/>
      <c r="MU33" s="205"/>
      <c r="MV33" s="205"/>
      <c r="MW33" s="205"/>
      <c r="MX33" s="205"/>
      <c r="MY33" s="205"/>
      <c r="MZ33" s="205"/>
      <c r="NA33" s="205"/>
      <c r="NB33" s="205"/>
      <c r="NC33" s="205"/>
      <c r="ND33" s="205"/>
      <c r="NE33" s="205"/>
      <c r="NF33" s="205"/>
      <c r="NG33" s="205"/>
      <c r="NH33" s="205"/>
      <c r="NI33" s="205"/>
      <c r="NJ33" s="205"/>
      <c r="NK33" s="205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  <c r="NZ33" s="205"/>
      <c r="OA33" s="205"/>
      <c r="OB33" s="205"/>
      <c r="OC33" s="205"/>
      <c r="OD33" s="205"/>
      <c r="OE33" s="205"/>
      <c r="OF33" s="205"/>
      <c r="OG33" s="205"/>
      <c r="OH33" s="205"/>
      <c r="OI33" s="205"/>
      <c r="OJ33" s="205"/>
      <c r="OK33" s="205"/>
      <c r="OL33" s="205"/>
      <c r="OM33" s="205"/>
      <c r="ON33" s="205"/>
      <c r="OO33" s="205"/>
      <c r="OP33" s="205"/>
      <c r="OQ33" s="205"/>
      <c r="OR33" s="205"/>
      <c r="OS33" s="205"/>
      <c r="OT33" s="205"/>
      <c r="OU33" s="205"/>
      <c r="OV33" s="205"/>
      <c r="OW33" s="205"/>
      <c r="OX33" s="205"/>
      <c r="OY33" s="205"/>
      <c r="OZ33" s="205"/>
      <c r="PA33" s="205"/>
      <c r="PB33" s="205"/>
      <c r="PC33" s="205"/>
      <c r="PD33" s="205"/>
      <c r="PE33" s="205"/>
      <c r="PF33" s="205"/>
      <c r="PG33" s="205"/>
      <c r="PH33" s="205"/>
      <c r="PI33" s="205"/>
      <c r="PJ33" s="205"/>
      <c r="PK33" s="205"/>
      <c r="PL33" s="205"/>
      <c r="PM33" s="205"/>
      <c r="PN33" s="205"/>
      <c r="PO33" s="205"/>
      <c r="PP33" s="205"/>
      <c r="PQ33" s="205"/>
      <c r="PR33" s="205"/>
      <c r="PS33" s="205"/>
      <c r="PT33" s="205"/>
      <c r="PU33" s="205"/>
      <c r="PV33" s="205"/>
      <c r="PW33" s="205"/>
      <c r="PX33" s="205"/>
      <c r="PY33" s="205"/>
      <c r="PZ33" s="205"/>
      <c r="QA33" s="205"/>
      <c r="QB33" s="205"/>
      <c r="QC33" s="205"/>
      <c r="QD33" s="205"/>
      <c r="QE33" s="205"/>
      <c r="QF33" s="205"/>
      <c r="QG33" s="205"/>
      <c r="QH33" s="205"/>
      <c r="QI33" s="205"/>
      <c r="QJ33" s="205"/>
      <c r="QK33" s="205"/>
      <c r="QL33" s="205"/>
      <c r="QM33" s="205"/>
      <c r="QN33" s="205"/>
      <c r="QO33" s="205"/>
      <c r="QP33" s="205"/>
      <c r="QQ33" s="205"/>
      <c r="QR33" s="205"/>
      <c r="QS33" s="205"/>
      <c r="QT33" s="205"/>
      <c r="QU33" s="205"/>
      <c r="QV33" s="205"/>
      <c r="QW33" s="205"/>
      <c r="QX33" s="205"/>
      <c r="QY33" s="205"/>
      <c r="QZ33" s="205"/>
      <c r="RA33" s="205"/>
      <c r="RB33" s="205"/>
      <c r="RC33" s="205"/>
      <c r="RD33" s="205"/>
      <c r="RE33" s="205"/>
      <c r="RF33" s="205"/>
      <c r="RG33" s="205"/>
      <c r="RH33" s="205"/>
      <c r="RI33" s="205"/>
      <c r="RJ33" s="205"/>
      <c r="RK33" s="205"/>
      <c r="RL33" s="205"/>
      <c r="RM33" s="205"/>
      <c r="RN33" s="205"/>
      <c r="RO33" s="205"/>
      <c r="RP33" s="205"/>
      <c r="RQ33" s="205"/>
      <c r="RR33" s="205"/>
      <c r="RS33" s="205"/>
      <c r="RT33" s="205"/>
      <c r="RU33" s="205"/>
      <c r="RV33" s="205"/>
      <c r="RW33" s="205"/>
      <c r="RX33" s="205"/>
      <c r="RY33" s="205"/>
      <c r="RZ33" s="205"/>
      <c r="SA33" s="205"/>
      <c r="SB33" s="205"/>
      <c r="SC33" s="205"/>
      <c r="SD33" s="205"/>
      <c r="SE33" s="205"/>
      <c r="SF33" s="205"/>
      <c r="SG33" s="205"/>
      <c r="SH33" s="205"/>
      <c r="SI33" s="205"/>
      <c r="SJ33" s="205"/>
      <c r="SK33" s="205"/>
      <c r="SL33" s="205"/>
      <c r="SM33" s="205"/>
      <c r="SN33" s="205"/>
      <c r="SO33" s="205"/>
      <c r="SP33" s="205"/>
      <c r="SQ33" s="205"/>
      <c r="SR33" s="205"/>
      <c r="SS33" s="205"/>
      <c r="ST33" s="205"/>
      <c r="SU33" s="205"/>
      <c r="SV33" s="205"/>
      <c r="SW33" s="205"/>
      <c r="SX33" s="205"/>
      <c r="SY33" s="205"/>
      <c r="SZ33" s="205"/>
      <c r="TA33" s="205"/>
      <c r="TB33" s="205"/>
      <c r="TC33" s="205"/>
      <c r="TD33" s="205"/>
      <c r="TE33" s="205"/>
      <c r="TF33" s="205"/>
      <c r="TG33" s="205"/>
      <c r="TH33" s="205"/>
      <c r="TI33" s="205"/>
      <c r="TJ33" s="205"/>
      <c r="TK33" s="205"/>
      <c r="TL33" s="205"/>
      <c r="TM33" s="205"/>
      <c r="TN33" s="205"/>
      <c r="TO33" s="205"/>
      <c r="TP33" s="205"/>
      <c r="TQ33" s="205"/>
      <c r="TR33" s="205"/>
      <c r="TS33" s="205"/>
      <c r="TT33" s="205"/>
      <c r="TU33" s="205"/>
      <c r="TV33" s="205"/>
      <c r="TW33" s="205"/>
      <c r="TX33" s="205"/>
      <c r="TY33" s="205"/>
      <c r="TZ33" s="205"/>
      <c r="UA33" s="205"/>
      <c r="UB33" s="205"/>
      <c r="UC33" s="205"/>
      <c r="UD33" s="205"/>
      <c r="UE33" s="205"/>
      <c r="UF33" s="205"/>
      <c r="UG33" s="205"/>
      <c r="UH33" s="205"/>
      <c r="UI33" s="205"/>
      <c r="UJ33" s="205"/>
      <c r="UK33" s="205"/>
      <c r="UL33" s="205"/>
      <c r="UM33" s="205"/>
      <c r="UN33" s="205"/>
      <c r="UO33" s="205"/>
      <c r="UP33" s="205"/>
      <c r="UQ33" s="205"/>
      <c r="UR33" s="205"/>
      <c r="US33" s="205"/>
      <c r="UT33" s="205"/>
      <c r="UU33" s="205"/>
      <c r="UV33" s="205"/>
      <c r="UW33" s="205"/>
      <c r="UX33" s="205"/>
      <c r="UY33" s="205"/>
      <c r="UZ33" s="205"/>
      <c r="VA33" s="205"/>
      <c r="VB33" s="205"/>
      <c r="VC33" s="205"/>
      <c r="VD33" s="205"/>
      <c r="VE33" s="205"/>
      <c r="VF33" s="205"/>
      <c r="VG33" s="205"/>
      <c r="VH33" s="205"/>
      <c r="VI33" s="205"/>
      <c r="VJ33" s="205"/>
      <c r="VK33" s="205"/>
      <c r="VL33" s="205"/>
      <c r="VM33" s="205"/>
      <c r="VN33" s="205"/>
      <c r="VO33" s="205"/>
      <c r="VP33" s="205"/>
      <c r="VQ33" s="205"/>
      <c r="VR33" s="205"/>
      <c r="VS33" s="205"/>
      <c r="VT33" s="205"/>
      <c r="VU33" s="205"/>
      <c r="VV33" s="205"/>
      <c r="VW33" s="205"/>
      <c r="VX33" s="205"/>
      <c r="VY33" s="205"/>
      <c r="VZ33" s="205"/>
      <c r="WA33" s="205"/>
      <c r="WB33" s="205"/>
      <c r="WC33" s="205"/>
      <c r="WD33" s="205"/>
      <c r="WE33" s="205"/>
      <c r="WF33" s="205"/>
      <c r="WG33" s="205"/>
      <c r="WH33" s="205"/>
      <c r="WI33" s="205"/>
      <c r="WJ33" s="205"/>
      <c r="WK33" s="205"/>
      <c r="WL33" s="205"/>
      <c r="WM33" s="205"/>
      <c r="WN33" s="205"/>
      <c r="WO33" s="205"/>
      <c r="WP33" s="205"/>
      <c r="WQ33" s="205"/>
      <c r="WR33" s="205"/>
      <c r="WS33" s="205"/>
      <c r="WT33" s="205"/>
      <c r="WU33" s="205"/>
      <c r="WV33" s="205"/>
      <c r="WW33" s="205"/>
      <c r="WX33" s="205"/>
      <c r="WY33" s="205"/>
      <c r="WZ33" s="205"/>
      <c r="XA33" s="205"/>
      <c r="XB33" s="205"/>
      <c r="XC33" s="205"/>
      <c r="XD33" s="205"/>
      <c r="XE33" s="205"/>
      <c r="XF33" s="205"/>
      <c r="XG33" s="205"/>
      <c r="XH33" s="205"/>
      <c r="XI33" s="205"/>
      <c r="XJ33" s="205"/>
      <c r="XK33" s="205"/>
      <c r="XL33" s="205"/>
      <c r="XM33" s="205"/>
      <c r="XN33" s="205"/>
      <c r="XO33" s="205"/>
      <c r="XP33" s="205"/>
      <c r="XQ33" s="205"/>
      <c r="XR33" s="205"/>
      <c r="XS33" s="205"/>
      <c r="XT33" s="205"/>
      <c r="XU33" s="205"/>
      <c r="XV33" s="205"/>
      <c r="XW33" s="205"/>
      <c r="XX33" s="205"/>
      <c r="XY33" s="205"/>
      <c r="XZ33" s="205"/>
      <c r="YA33" s="205"/>
      <c r="YB33" s="205"/>
      <c r="YC33" s="205"/>
      <c r="YD33" s="205"/>
      <c r="YE33" s="205"/>
      <c r="YF33" s="205"/>
      <c r="YG33" s="205"/>
      <c r="YH33" s="205"/>
      <c r="YI33" s="205"/>
      <c r="YJ33" s="205"/>
      <c r="YK33" s="205"/>
      <c r="YL33" s="205"/>
      <c r="YM33" s="205"/>
      <c r="YN33" s="205"/>
      <c r="YO33" s="205"/>
      <c r="YP33" s="205"/>
      <c r="YQ33" s="205"/>
      <c r="YR33" s="205"/>
      <c r="YS33" s="205"/>
      <c r="YT33" s="205"/>
      <c r="YU33" s="205"/>
      <c r="YV33" s="205"/>
      <c r="YW33" s="205"/>
      <c r="YX33" s="205"/>
      <c r="YY33" s="205"/>
      <c r="YZ33" s="205"/>
      <c r="ZA33" s="205"/>
      <c r="ZB33" s="205"/>
      <c r="ZC33" s="205"/>
      <c r="ZD33" s="205"/>
      <c r="ZE33" s="205"/>
      <c r="ZF33" s="205"/>
      <c r="ZG33" s="205"/>
      <c r="ZH33" s="205"/>
      <c r="ZI33" s="205"/>
      <c r="ZJ33" s="205"/>
      <c r="ZK33" s="205"/>
      <c r="ZL33" s="205"/>
      <c r="ZM33" s="205"/>
      <c r="ZN33" s="205"/>
      <c r="ZO33" s="205"/>
      <c r="ZP33" s="205"/>
      <c r="ZQ33" s="205"/>
      <c r="ZR33" s="205"/>
      <c r="ZS33" s="205"/>
      <c r="ZT33" s="205"/>
      <c r="ZU33" s="205"/>
      <c r="ZV33" s="205"/>
      <c r="ZW33" s="205"/>
      <c r="ZX33" s="205"/>
      <c r="ZY33" s="205"/>
      <c r="ZZ33" s="205"/>
      <c r="AAA33" s="205"/>
      <c r="AAB33" s="205"/>
      <c r="AAC33" s="205"/>
      <c r="AAD33" s="205"/>
      <c r="AAE33" s="205"/>
      <c r="AAF33" s="205"/>
      <c r="AAG33" s="205"/>
      <c r="AAH33" s="205"/>
      <c r="AAI33" s="205"/>
      <c r="AAJ33" s="205"/>
      <c r="AAK33" s="205"/>
      <c r="AAL33" s="205"/>
      <c r="AAM33" s="205"/>
      <c r="AAN33" s="205"/>
      <c r="AAO33" s="205"/>
      <c r="AAP33" s="205"/>
      <c r="AAQ33" s="205"/>
      <c r="AAR33" s="205"/>
      <c r="AAS33" s="205"/>
      <c r="AAT33" s="205"/>
      <c r="AAU33" s="205"/>
      <c r="AAV33" s="205"/>
      <c r="AAW33" s="205"/>
      <c r="AAX33" s="205"/>
      <c r="AAY33" s="205"/>
      <c r="AAZ33" s="205"/>
      <c r="ABA33" s="205"/>
      <c r="ABB33" s="205"/>
      <c r="ABC33" s="205"/>
      <c r="ABD33" s="205"/>
      <c r="ABE33" s="205"/>
      <c r="ABF33" s="205"/>
      <c r="ABG33" s="205"/>
      <c r="ABH33" s="205"/>
      <c r="ABI33" s="205"/>
      <c r="ABJ33" s="205"/>
      <c r="ABK33" s="205"/>
      <c r="ABL33" s="205"/>
      <c r="ABM33" s="205"/>
      <c r="ABN33" s="205"/>
      <c r="ABO33" s="205"/>
      <c r="ABP33" s="205"/>
      <c r="ABQ33" s="205"/>
      <c r="ABR33" s="205"/>
      <c r="ABS33" s="205"/>
      <c r="ABT33" s="205"/>
      <c r="ABU33" s="205"/>
      <c r="ABV33" s="205"/>
      <c r="ABW33" s="205"/>
      <c r="ABX33" s="205"/>
      <c r="ABY33" s="205"/>
      <c r="ABZ33" s="205"/>
      <c r="ACA33" s="205"/>
      <c r="ACB33" s="205"/>
      <c r="ACC33" s="205"/>
      <c r="ACD33" s="205"/>
      <c r="ACE33" s="205"/>
      <c r="ACF33" s="205"/>
      <c r="ACG33" s="205"/>
      <c r="ACH33" s="205"/>
      <c r="ACI33" s="205"/>
      <c r="ACJ33" s="205"/>
      <c r="ACK33" s="205"/>
      <c r="ACL33" s="205"/>
      <c r="ACM33" s="205"/>
      <c r="ACN33" s="205"/>
      <c r="ACO33" s="205"/>
      <c r="ACP33" s="205"/>
      <c r="ACQ33" s="205"/>
      <c r="ACR33" s="205"/>
      <c r="ACS33" s="205"/>
      <c r="ACT33" s="205"/>
      <c r="ACU33" s="205"/>
      <c r="ACV33" s="205"/>
      <c r="ACW33" s="205"/>
      <c r="ACX33" s="205"/>
      <c r="ACY33" s="205"/>
      <c r="ACZ33" s="205"/>
      <c r="ADA33" s="205"/>
      <c r="ADB33" s="205"/>
      <c r="ADC33" s="205"/>
      <c r="ADD33" s="205"/>
      <c r="ADE33" s="205"/>
      <c r="ADF33" s="205"/>
      <c r="ADG33" s="205"/>
      <c r="ADH33" s="205"/>
      <c r="ADI33" s="205"/>
      <c r="ADJ33" s="205"/>
      <c r="ADK33" s="205"/>
      <c r="ADL33" s="205"/>
      <c r="ADM33" s="205"/>
      <c r="ADN33" s="205"/>
      <c r="ADO33" s="205"/>
      <c r="ADP33" s="205"/>
      <c r="ADQ33" s="205"/>
      <c r="ADR33" s="205"/>
      <c r="ADS33" s="205"/>
      <c r="ADT33" s="205"/>
      <c r="ADU33" s="205"/>
      <c r="ADV33" s="205"/>
      <c r="ADW33" s="205"/>
      <c r="ADX33" s="205"/>
      <c r="ADY33" s="205"/>
      <c r="ADZ33" s="205"/>
      <c r="AEA33" s="205"/>
      <c r="AEB33" s="205"/>
      <c r="AEC33" s="205"/>
      <c r="AED33" s="205"/>
      <c r="AEE33" s="205"/>
      <c r="AEF33" s="205"/>
      <c r="AEG33" s="205"/>
      <c r="AEH33" s="205"/>
      <c r="AEI33" s="205"/>
      <c r="AEJ33" s="205"/>
      <c r="AEK33" s="205"/>
      <c r="AEL33" s="205"/>
      <c r="AEM33" s="205"/>
      <c r="AEN33" s="205"/>
      <c r="AEO33" s="205"/>
      <c r="AEP33" s="205"/>
      <c r="AEQ33" s="205"/>
      <c r="AER33" s="205"/>
      <c r="AES33" s="205"/>
      <c r="AET33" s="205"/>
      <c r="AEU33" s="205"/>
      <c r="AEV33" s="205"/>
      <c r="AEW33" s="205"/>
      <c r="AEX33" s="205"/>
      <c r="AEY33" s="205"/>
      <c r="AEZ33" s="205"/>
      <c r="AFA33" s="205"/>
      <c r="AFB33" s="205"/>
      <c r="AFC33" s="205"/>
      <c r="AFD33" s="205"/>
      <c r="AFE33" s="205"/>
      <c r="AFF33" s="205"/>
      <c r="AFG33" s="205"/>
      <c r="AFH33" s="205"/>
      <c r="AFI33" s="205"/>
      <c r="AFJ33" s="205"/>
      <c r="AFK33" s="205"/>
      <c r="AFL33" s="205"/>
      <c r="AFM33" s="205"/>
      <c r="AFN33" s="205"/>
      <c r="AFO33" s="205"/>
      <c r="AFP33" s="205"/>
      <c r="AFQ33" s="205"/>
      <c r="AFR33" s="205"/>
      <c r="AFS33" s="205"/>
      <c r="AFT33" s="205"/>
      <c r="AFU33" s="205"/>
      <c r="AFV33" s="205"/>
      <c r="AFW33" s="205"/>
      <c r="AFX33" s="205"/>
      <c r="AFY33" s="205"/>
      <c r="AFZ33" s="205"/>
      <c r="AGA33" s="205"/>
      <c r="AGB33" s="205"/>
      <c r="AGC33" s="205"/>
      <c r="AGD33" s="205"/>
      <c r="AGE33" s="205"/>
      <c r="AGF33" s="205"/>
      <c r="AGG33" s="205"/>
      <c r="AGH33" s="205"/>
      <c r="AGI33" s="205"/>
      <c r="AGJ33" s="205"/>
      <c r="AGK33" s="205"/>
      <c r="AGL33" s="205"/>
      <c r="AGM33" s="205"/>
      <c r="AGN33" s="205"/>
      <c r="AGO33" s="205"/>
      <c r="AGP33" s="205"/>
      <c r="AGQ33" s="205"/>
      <c r="AGR33" s="205"/>
      <c r="AGS33" s="205"/>
      <c r="AGT33" s="205"/>
      <c r="AGU33" s="205"/>
      <c r="AGV33" s="205"/>
      <c r="AGW33" s="205"/>
      <c r="AGX33" s="205"/>
      <c r="AGY33" s="205"/>
      <c r="AGZ33" s="205"/>
      <c r="AHA33" s="205"/>
      <c r="AHB33" s="205"/>
      <c r="AHC33" s="205"/>
      <c r="AHD33" s="205"/>
      <c r="AHE33" s="205"/>
      <c r="AHF33" s="205"/>
      <c r="AHG33" s="205"/>
      <c r="AHH33" s="205"/>
      <c r="AHI33" s="205"/>
      <c r="AHJ33" s="205"/>
      <c r="AHK33" s="205"/>
      <c r="AHL33" s="205"/>
      <c r="AHM33" s="205"/>
      <c r="AHN33" s="205"/>
      <c r="AHO33" s="205"/>
      <c r="AHP33" s="205"/>
      <c r="AHQ33" s="205"/>
      <c r="AHR33" s="205"/>
      <c r="AHS33" s="205"/>
      <c r="AHT33" s="205"/>
      <c r="AHU33" s="205"/>
      <c r="AHV33" s="205"/>
      <c r="AHW33" s="205"/>
      <c r="AHX33" s="205"/>
      <c r="AHY33" s="205"/>
      <c r="AHZ33" s="205"/>
      <c r="AIA33" s="205"/>
      <c r="AIB33" s="205"/>
      <c r="AIC33" s="205"/>
      <c r="AID33" s="205"/>
      <c r="AIE33" s="205"/>
      <c r="AIF33" s="205"/>
      <c r="AIG33" s="205"/>
      <c r="AIH33" s="205"/>
      <c r="AII33" s="205"/>
      <c r="AIJ33" s="205"/>
      <c r="AIK33" s="205"/>
      <c r="AIL33" s="205"/>
      <c r="AIM33" s="205"/>
      <c r="AIN33" s="205"/>
      <c r="AIO33" s="205"/>
      <c r="AIP33" s="205"/>
      <c r="AIQ33" s="205"/>
      <c r="AIR33" s="205"/>
      <c r="AIS33" s="205"/>
      <c r="AIT33" s="205"/>
      <c r="AIU33" s="205"/>
      <c r="AIV33" s="205"/>
      <c r="AIW33" s="205"/>
      <c r="AIX33" s="205"/>
      <c r="AIY33" s="205"/>
      <c r="AIZ33" s="205"/>
      <c r="AJA33" s="205"/>
      <c r="AJB33" s="205"/>
      <c r="AJC33" s="205"/>
      <c r="AJD33" s="205"/>
      <c r="AJE33" s="205"/>
      <c r="AJF33" s="205"/>
      <c r="AJG33" s="205"/>
      <c r="AJH33" s="205"/>
      <c r="AJI33" s="205"/>
      <c r="AJJ33" s="205"/>
      <c r="AJK33" s="205"/>
      <c r="AJL33" s="205"/>
      <c r="AJM33" s="205"/>
      <c r="AJN33" s="205"/>
      <c r="AJO33" s="205"/>
      <c r="AJP33" s="205"/>
      <c r="AJQ33" s="205"/>
      <c r="AJR33" s="205"/>
      <c r="AJS33" s="205"/>
      <c r="AJT33" s="205"/>
      <c r="AJU33" s="205"/>
      <c r="AJV33" s="205"/>
      <c r="AJW33" s="205"/>
      <c r="AJX33" s="205"/>
      <c r="AJY33" s="205"/>
      <c r="AJZ33" s="205"/>
      <c r="AKA33" s="205"/>
      <c r="AKB33" s="205"/>
      <c r="AKC33" s="205"/>
      <c r="AKD33" s="205"/>
      <c r="AKE33" s="205"/>
      <c r="AKF33" s="205"/>
      <c r="AKG33" s="205"/>
      <c r="AKH33" s="205"/>
      <c r="AKI33" s="205"/>
      <c r="AKJ33" s="205"/>
      <c r="AKK33" s="205"/>
      <c r="AKL33" s="205"/>
      <c r="AKM33" s="205"/>
      <c r="AKN33" s="205"/>
      <c r="AKO33" s="205"/>
      <c r="AKP33" s="205"/>
      <c r="AKQ33" s="205"/>
      <c r="AKR33" s="205"/>
      <c r="AKS33" s="205"/>
      <c r="AKT33" s="205"/>
      <c r="AKU33" s="205"/>
      <c r="AKV33" s="205"/>
      <c r="AKW33" s="205"/>
      <c r="AKX33" s="205"/>
      <c r="AKY33" s="205"/>
      <c r="AKZ33" s="205"/>
      <c r="ALA33" s="205"/>
      <c r="ALB33" s="205"/>
      <c r="ALC33" s="205"/>
      <c r="ALD33" s="205"/>
      <c r="ALE33" s="205"/>
      <c r="ALF33" s="205"/>
      <c r="ALG33" s="205"/>
      <c r="ALH33" s="205"/>
      <c r="ALI33" s="205"/>
      <c r="ALJ33" s="205"/>
      <c r="ALK33" s="205"/>
      <c r="ALL33" s="205"/>
      <c r="ALM33" s="205"/>
      <c r="ALN33" s="205"/>
      <c r="ALO33" s="205"/>
      <c r="ALP33" s="205"/>
      <c r="ALQ33" s="205"/>
      <c r="ALR33" s="205"/>
      <c r="ALS33" s="205"/>
      <c r="ALT33" s="205"/>
      <c r="ALU33" s="205"/>
      <c r="ALV33" s="205"/>
      <c r="ALW33" s="205"/>
      <c r="ALX33" s="205"/>
      <c r="ALY33" s="205"/>
      <c r="ALZ33" s="205"/>
      <c r="AMA33" s="205"/>
      <c r="AMB33" s="205"/>
      <c r="AMC33" s="205"/>
      <c r="AMD33" s="205"/>
      <c r="AME33" s="205"/>
      <c r="AMF33" s="205"/>
      <c r="AMG33" s="205"/>
      <c r="AMH33" s="205"/>
      <c r="AMI33" s="205"/>
      <c r="AMJ33" s="205"/>
      <c r="AMK33" s="205"/>
      <c r="AML33" s="205"/>
      <c r="AMM33" s="205"/>
      <c r="AMN33" s="205"/>
      <c r="AMO33" s="205"/>
      <c r="AMP33" s="205"/>
      <c r="AMQ33" s="205"/>
      <c r="AMR33" s="205"/>
      <c r="AMS33" s="205"/>
      <c r="AMT33" s="205"/>
      <c r="AMU33" s="205"/>
      <c r="AMV33" s="205"/>
      <c r="AMW33" s="205"/>
      <c r="AMX33" s="205"/>
      <c r="AMY33" s="205"/>
      <c r="AMZ33" s="205"/>
      <c r="ANA33" s="205"/>
      <c r="ANB33" s="205"/>
      <c r="ANC33" s="205"/>
      <c r="AND33" s="205"/>
      <c r="ANE33" s="205"/>
      <c r="ANF33" s="205"/>
      <c r="ANG33" s="205"/>
      <c r="ANH33" s="205"/>
      <c r="ANI33" s="205"/>
      <c r="ANJ33" s="205"/>
      <c r="ANK33" s="205"/>
      <c r="ANL33" s="205"/>
      <c r="ANM33" s="205"/>
      <c r="ANN33" s="205"/>
      <c r="ANO33" s="205"/>
      <c r="ANP33" s="205"/>
      <c r="ANQ33" s="205"/>
      <c r="ANR33" s="205"/>
      <c r="ANS33" s="205"/>
      <c r="ANT33" s="205"/>
      <c r="ANU33" s="205"/>
      <c r="ANV33" s="205"/>
      <c r="ANW33" s="205"/>
      <c r="ANX33" s="205"/>
      <c r="ANY33" s="205"/>
      <c r="ANZ33" s="205"/>
      <c r="AOA33" s="205"/>
      <c r="AOB33" s="205"/>
      <c r="AOC33" s="205"/>
      <c r="AOD33" s="205"/>
      <c r="AOE33" s="205"/>
      <c r="AOF33" s="205"/>
      <c r="AOG33" s="205"/>
      <c r="AOH33" s="205"/>
      <c r="AOI33" s="205"/>
      <c r="AOJ33" s="205"/>
      <c r="AOK33" s="205"/>
      <c r="AOL33" s="205"/>
      <c r="AOM33" s="205"/>
      <c r="AON33" s="205"/>
      <c r="AOO33" s="205"/>
      <c r="AOP33" s="205"/>
      <c r="AOQ33" s="205"/>
      <c r="AOR33" s="205"/>
      <c r="AOS33" s="205"/>
      <c r="AOT33" s="205"/>
      <c r="AOU33" s="205"/>
      <c r="AOV33" s="205"/>
      <c r="AOW33" s="205"/>
      <c r="AOX33" s="205"/>
      <c r="AOY33" s="205"/>
      <c r="AOZ33" s="205"/>
      <c r="APA33" s="205"/>
      <c r="APB33" s="205"/>
      <c r="APC33" s="205"/>
      <c r="APD33" s="205"/>
      <c r="APE33" s="205"/>
      <c r="APF33" s="205"/>
      <c r="APG33" s="205"/>
      <c r="APH33" s="205"/>
      <c r="API33" s="205"/>
      <c r="APJ33" s="205"/>
      <c r="APK33" s="205"/>
      <c r="APL33" s="205"/>
      <c r="APM33" s="205"/>
      <c r="APN33" s="205"/>
      <c r="APO33" s="205"/>
      <c r="APP33" s="205"/>
      <c r="APQ33" s="205"/>
      <c r="APR33" s="205"/>
      <c r="APS33" s="205"/>
      <c r="APT33" s="205"/>
      <c r="APU33" s="205"/>
      <c r="APV33" s="205"/>
      <c r="APW33" s="205"/>
      <c r="APX33" s="205"/>
      <c r="APY33" s="205"/>
      <c r="APZ33" s="205"/>
      <c r="AQA33" s="205"/>
      <c r="AQB33" s="205"/>
      <c r="AQC33" s="205"/>
      <c r="AQD33" s="205"/>
      <c r="AQE33" s="205"/>
      <c r="AQF33" s="205"/>
      <c r="AQG33" s="205"/>
      <c r="AQH33" s="205"/>
      <c r="AQI33" s="205"/>
      <c r="AQJ33" s="205"/>
      <c r="AQK33" s="205"/>
      <c r="AQL33" s="205"/>
      <c r="AQM33" s="205"/>
      <c r="AQN33" s="205"/>
      <c r="AQO33" s="205"/>
      <c r="AQP33" s="205"/>
      <c r="AQQ33" s="205"/>
      <c r="AQR33" s="205"/>
      <c r="AQS33" s="205"/>
      <c r="AQT33" s="205"/>
      <c r="AQU33" s="205"/>
      <c r="AQV33" s="205"/>
      <c r="AQW33" s="205"/>
      <c r="AQX33" s="205"/>
      <c r="AQY33" s="205"/>
      <c r="AQZ33" s="205"/>
      <c r="ARA33" s="205"/>
      <c r="ARB33" s="205"/>
      <c r="ARC33" s="205"/>
      <c r="ARD33" s="205"/>
      <c r="ARE33" s="205"/>
      <c r="ARF33" s="205"/>
      <c r="ARG33" s="205"/>
      <c r="ARH33" s="205"/>
      <c r="ARI33" s="205"/>
      <c r="ARJ33" s="205"/>
      <c r="ARK33" s="205"/>
      <c r="ARL33" s="205"/>
      <c r="ARM33" s="205"/>
      <c r="ARN33" s="205"/>
      <c r="ARO33" s="205"/>
      <c r="ARP33" s="205"/>
      <c r="ARQ33" s="205"/>
      <c r="ARR33" s="205"/>
      <c r="ARS33" s="205"/>
      <c r="ART33" s="205"/>
      <c r="ARU33" s="205"/>
      <c r="ARV33" s="205"/>
      <c r="ARW33" s="205"/>
      <c r="ARX33" s="205"/>
      <c r="ARY33" s="205"/>
      <c r="ARZ33" s="205"/>
      <c r="ASA33" s="205"/>
      <c r="ASB33" s="205"/>
      <c r="ASC33" s="205"/>
      <c r="ASD33" s="205"/>
      <c r="ASE33" s="205"/>
      <c r="ASF33" s="205"/>
      <c r="ASG33" s="205"/>
      <c r="ASH33" s="205"/>
      <c r="ASI33" s="205"/>
      <c r="ASJ33" s="205"/>
      <c r="ASK33" s="205"/>
      <c r="ASL33" s="205"/>
      <c r="ASM33" s="205"/>
      <c r="ASN33" s="205"/>
      <c r="ASO33" s="205"/>
      <c r="ASP33" s="205"/>
      <c r="ASQ33" s="205"/>
      <c r="ASR33" s="205"/>
      <c r="ASS33" s="205"/>
      <c r="AST33" s="205"/>
      <c r="ASU33" s="205"/>
      <c r="ASV33" s="205"/>
      <c r="ASW33" s="205"/>
      <c r="ASX33" s="205"/>
      <c r="ASY33" s="205"/>
      <c r="ASZ33" s="205"/>
      <c r="ATA33" s="205"/>
      <c r="ATB33" s="205"/>
      <c r="ATC33" s="205"/>
      <c r="ATD33" s="205"/>
      <c r="ATE33" s="205"/>
      <c r="ATF33" s="205"/>
      <c r="ATG33" s="205"/>
      <c r="ATH33" s="205"/>
      <c r="ATI33" s="205"/>
      <c r="ATJ33" s="205"/>
      <c r="ATK33" s="205"/>
      <c r="ATL33" s="205"/>
      <c r="ATM33" s="205"/>
      <c r="ATN33" s="205"/>
      <c r="ATO33" s="205"/>
      <c r="ATP33" s="205"/>
      <c r="ATQ33" s="205"/>
      <c r="ATR33" s="205"/>
      <c r="ATS33" s="205"/>
      <c r="ATT33" s="205"/>
      <c r="ATU33" s="205"/>
      <c r="ATV33" s="205"/>
      <c r="ATW33" s="205"/>
      <c r="ATX33" s="205"/>
      <c r="ATY33" s="205"/>
      <c r="ATZ33" s="205"/>
      <c r="AUA33" s="205"/>
      <c r="AUB33" s="205"/>
      <c r="AUC33" s="205"/>
      <c r="AUD33" s="205"/>
      <c r="AUE33" s="205"/>
      <c r="AUF33" s="205"/>
      <c r="AUG33" s="205"/>
      <c r="AUH33" s="205"/>
      <c r="AUI33" s="205"/>
      <c r="AUJ33" s="205"/>
      <c r="AUK33" s="205"/>
      <c r="AUL33" s="205"/>
      <c r="AUM33" s="205"/>
      <c r="AUN33" s="205"/>
      <c r="AUO33" s="205"/>
      <c r="AUP33" s="205"/>
      <c r="AUQ33" s="205"/>
      <c r="AUR33" s="205"/>
      <c r="AUS33" s="205"/>
      <c r="AUT33" s="205"/>
      <c r="AUU33" s="205"/>
      <c r="AUV33" s="205"/>
      <c r="AUW33" s="205"/>
      <c r="AUX33" s="205"/>
      <c r="AUY33" s="205"/>
      <c r="AUZ33" s="205"/>
      <c r="AVA33" s="205"/>
      <c r="AVB33" s="205"/>
      <c r="AVC33" s="205"/>
      <c r="AVD33" s="205"/>
      <c r="AVE33" s="205"/>
      <c r="AVF33" s="205"/>
      <c r="AVG33" s="205"/>
      <c r="AVH33" s="205"/>
      <c r="AVI33" s="205"/>
      <c r="AVJ33" s="205"/>
      <c r="AVK33" s="205"/>
      <c r="AVL33" s="205"/>
      <c r="AVM33" s="205"/>
      <c r="AVN33" s="205"/>
      <c r="AVO33" s="205"/>
      <c r="AVP33" s="205"/>
      <c r="AVQ33" s="205"/>
      <c r="AVR33" s="205"/>
      <c r="AVS33" s="205"/>
      <c r="AVT33" s="205"/>
      <c r="AVU33" s="205"/>
      <c r="AVV33" s="205"/>
      <c r="AVW33" s="205"/>
      <c r="AVX33" s="205"/>
      <c r="AVY33" s="205"/>
      <c r="AVZ33" s="205"/>
      <c r="AWA33" s="205"/>
      <c r="AWB33" s="205"/>
      <c r="AWC33" s="205"/>
      <c r="AWD33" s="205"/>
      <c r="AWE33" s="205"/>
      <c r="AWF33" s="205"/>
      <c r="AWG33" s="205"/>
      <c r="AWH33" s="205"/>
      <c r="AWI33" s="205"/>
      <c r="AWJ33" s="205"/>
      <c r="AWK33" s="205"/>
      <c r="AWL33" s="205"/>
      <c r="AWM33" s="205"/>
      <c r="AWN33" s="205"/>
      <c r="AWO33" s="205"/>
      <c r="AWP33" s="205"/>
      <c r="AWQ33" s="205"/>
      <c r="AWR33" s="205"/>
      <c r="AWS33" s="205"/>
      <c r="AWT33" s="205"/>
      <c r="AWU33" s="205"/>
      <c r="AWV33" s="205"/>
      <c r="AWW33" s="205"/>
      <c r="AWX33" s="205"/>
      <c r="AWY33" s="205"/>
      <c r="AWZ33" s="205"/>
      <c r="AXA33" s="205"/>
      <c r="AXB33" s="205"/>
      <c r="AXC33" s="205"/>
      <c r="AXD33" s="205"/>
      <c r="AXE33" s="205"/>
      <c r="AXF33" s="205"/>
      <c r="AXG33" s="205"/>
      <c r="AXH33" s="205"/>
      <c r="AXI33" s="205"/>
      <c r="AXJ33" s="205"/>
      <c r="AXK33" s="205"/>
      <c r="AXL33" s="205"/>
      <c r="AXM33" s="205"/>
      <c r="AXN33" s="205"/>
      <c r="AXO33" s="205"/>
      <c r="AXP33" s="205"/>
      <c r="AXQ33" s="205"/>
      <c r="AXR33" s="205"/>
      <c r="AXS33" s="205"/>
      <c r="AXT33" s="205"/>
      <c r="AXU33" s="205"/>
      <c r="AXV33" s="205"/>
      <c r="AXW33" s="205"/>
      <c r="AXX33" s="205"/>
      <c r="AXY33" s="205"/>
      <c r="AXZ33" s="205"/>
      <c r="AYA33" s="205"/>
      <c r="AYB33" s="205"/>
      <c r="AYC33" s="205"/>
      <c r="AYD33" s="205"/>
      <c r="AYE33" s="205"/>
      <c r="AYF33" s="205"/>
      <c r="AYG33" s="205"/>
      <c r="AYH33" s="205"/>
      <c r="AYI33" s="205"/>
      <c r="AYJ33" s="205"/>
      <c r="AYK33" s="205"/>
      <c r="AYL33" s="205"/>
      <c r="AYM33" s="205"/>
      <c r="AYN33" s="205"/>
      <c r="AYO33" s="205"/>
      <c r="AYP33" s="205"/>
      <c r="AYQ33" s="205"/>
      <c r="AYR33" s="205"/>
      <c r="AYS33" s="205"/>
      <c r="AYT33" s="205"/>
      <c r="AYU33" s="205"/>
      <c r="AYV33" s="205"/>
      <c r="AYW33" s="205"/>
      <c r="AYX33" s="205"/>
      <c r="AYY33" s="205"/>
      <c r="AYZ33" s="205"/>
      <c r="AZA33" s="205"/>
      <c r="AZB33" s="205"/>
      <c r="AZC33" s="205"/>
      <c r="AZD33" s="205"/>
      <c r="AZE33" s="205"/>
      <c r="AZF33" s="205"/>
      <c r="AZG33" s="205"/>
      <c r="AZH33" s="205"/>
      <c r="AZI33" s="205"/>
      <c r="AZJ33" s="205"/>
      <c r="AZK33" s="205"/>
      <c r="AZL33" s="205"/>
      <c r="AZM33" s="205"/>
      <c r="AZN33" s="205"/>
      <c r="AZO33" s="205"/>
      <c r="AZP33" s="205"/>
      <c r="AZQ33" s="205"/>
      <c r="AZR33" s="205"/>
      <c r="AZS33" s="205"/>
      <c r="AZT33" s="205"/>
      <c r="AZU33" s="205"/>
      <c r="AZV33" s="205"/>
      <c r="AZW33" s="205"/>
      <c r="AZX33" s="205"/>
      <c r="AZY33" s="205"/>
      <c r="AZZ33" s="205"/>
      <c r="BAA33" s="205"/>
      <c r="BAB33" s="205"/>
      <c r="BAC33" s="205"/>
      <c r="BAD33" s="205"/>
      <c r="BAE33" s="205"/>
      <c r="BAF33" s="205"/>
      <c r="BAG33" s="205"/>
      <c r="BAH33" s="205"/>
      <c r="BAI33" s="205"/>
      <c r="BAJ33" s="205"/>
      <c r="BAK33" s="205"/>
      <c r="BAL33" s="205"/>
      <c r="BAM33" s="205"/>
      <c r="BAN33" s="205"/>
      <c r="BAO33" s="205"/>
      <c r="BAP33" s="205"/>
      <c r="BAQ33" s="205"/>
      <c r="BAR33" s="205"/>
      <c r="BAS33" s="205"/>
      <c r="BAT33" s="205"/>
      <c r="BAU33" s="205"/>
      <c r="BAV33" s="205"/>
      <c r="BAW33" s="205"/>
      <c r="BAX33" s="205"/>
      <c r="BAY33" s="205"/>
      <c r="BAZ33" s="205"/>
      <c r="BBA33" s="205"/>
      <c r="BBB33" s="205"/>
      <c r="BBC33" s="205"/>
      <c r="BBD33" s="205"/>
      <c r="BBE33" s="205"/>
      <c r="BBF33" s="205"/>
      <c r="BBG33" s="205"/>
      <c r="BBH33" s="205"/>
      <c r="BBI33" s="205"/>
      <c r="BBJ33" s="205"/>
      <c r="BBK33" s="205"/>
      <c r="BBL33" s="205"/>
      <c r="BBM33" s="205"/>
      <c r="BBN33" s="205"/>
      <c r="BBO33" s="205"/>
      <c r="BBP33" s="205"/>
      <c r="BBQ33" s="205"/>
      <c r="BBR33" s="205"/>
      <c r="BBS33" s="205"/>
      <c r="BBT33" s="205"/>
      <c r="BBU33" s="205"/>
      <c r="BBV33" s="205"/>
      <c r="BBW33" s="205"/>
      <c r="BBX33" s="205"/>
      <c r="BBY33" s="205"/>
      <c r="BBZ33" s="205"/>
      <c r="BCA33" s="205"/>
      <c r="BCB33" s="205"/>
      <c r="BCC33" s="205"/>
      <c r="BCD33" s="205"/>
      <c r="BCE33" s="205"/>
      <c r="BCF33" s="205"/>
      <c r="BCG33" s="205"/>
      <c r="BCH33" s="205"/>
      <c r="BCI33" s="205"/>
      <c r="BCJ33" s="205"/>
      <c r="BCK33" s="205"/>
      <c r="BCL33" s="205"/>
      <c r="BCM33" s="205"/>
      <c r="BCN33" s="205"/>
      <c r="BCO33" s="205"/>
      <c r="BCP33" s="205"/>
      <c r="BCQ33" s="205"/>
      <c r="BCR33" s="205"/>
      <c r="BCS33" s="205"/>
      <c r="BCT33" s="205"/>
      <c r="BCU33" s="205"/>
      <c r="BCV33" s="205"/>
      <c r="BCW33" s="205"/>
      <c r="BCX33" s="205"/>
      <c r="BCY33" s="205"/>
      <c r="BCZ33" s="205"/>
      <c r="BDA33" s="205"/>
      <c r="BDB33" s="205"/>
      <c r="BDC33" s="205"/>
      <c r="BDD33" s="205"/>
      <c r="BDE33" s="205"/>
      <c r="BDF33" s="205"/>
      <c r="BDG33" s="205"/>
      <c r="BDH33" s="205"/>
      <c r="BDI33" s="205"/>
      <c r="BDJ33" s="205"/>
      <c r="BDK33" s="205"/>
      <c r="BDL33" s="205"/>
      <c r="BDM33" s="205"/>
      <c r="BDN33" s="205"/>
      <c r="BDO33" s="205"/>
      <c r="BDP33" s="205"/>
      <c r="BDQ33" s="205"/>
      <c r="BDR33" s="205"/>
      <c r="BDS33" s="205"/>
      <c r="BDT33" s="205"/>
      <c r="BDU33" s="205"/>
    </row>
    <row r="34" spans="1:1477" s="6" customFormat="1" ht="12" customHeight="1" thickBot="1">
      <c r="B34" s="80"/>
      <c r="C34" s="80"/>
      <c r="D34" s="80"/>
      <c r="E34" s="72"/>
      <c r="F34" s="80"/>
      <c r="G34" s="80"/>
      <c r="H34" s="208"/>
      <c r="I34" s="81"/>
      <c r="J34" s="81"/>
      <c r="K34" s="81"/>
      <c r="L34" s="81"/>
      <c r="M34" s="155"/>
      <c r="N34" s="73"/>
      <c r="O34" s="81"/>
      <c r="P34" s="81"/>
      <c r="Q34" s="81"/>
      <c r="R34" s="81"/>
      <c r="S34" s="81"/>
      <c r="T34" s="82"/>
      <c r="U34" s="82"/>
      <c r="V34" s="82"/>
      <c r="W34" s="82"/>
      <c r="X34" s="82"/>
      <c r="Y34" s="212"/>
      <c r="Z34" s="212"/>
      <c r="AA34" s="212"/>
      <c r="AB34" s="212"/>
      <c r="AC34" s="212"/>
      <c r="AD34" s="155"/>
      <c r="AE34" s="73"/>
      <c r="AF34" s="212"/>
      <c r="AG34" s="212"/>
      <c r="AH34" s="81"/>
      <c r="AI34" s="81"/>
      <c r="AJ34" s="83"/>
      <c r="AK34" s="83"/>
      <c r="AL34" s="85"/>
      <c r="AM34" s="85"/>
      <c r="AN34" s="83"/>
      <c r="AO34" s="83"/>
      <c r="AP34" s="85"/>
      <c r="AQ34" s="85"/>
      <c r="AR34" s="83"/>
      <c r="AS34" s="83"/>
      <c r="AT34" s="85"/>
      <c r="AU34" s="85"/>
      <c r="AV34" s="83"/>
      <c r="AW34" s="83"/>
      <c r="AX34" s="85"/>
      <c r="AY34" s="85"/>
      <c r="AZ34" s="83"/>
      <c r="BA34" s="83"/>
      <c r="BB34" s="85"/>
      <c r="BC34" s="85"/>
      <c r="BD34" s="83"/>
      <c r="BE34" s="83"/>
      <c r="BF34" s="85"/>
      <c r="BG34" s="85"/>
      <c r="BH34" s="83"/>
      <c r="BI34" s="83"/>
      <c r="BJ34" s="85"/>
      <c r="BK34" s="85"/>
      <c r="BL34" s="83"/>
      <c r="BM34" s="83"/>
      <c r="BN34" s="85"/>
      <c r="BO34" s="85"/>
      <c r="BP34" s="83"/>
      <c r="BQ34" s="83"/>
      <c r="BR34" s="85"/>
      <c r="BS34" s="85"/>
      <c r="BT34" s="83"/>
      <c r="BU34" s="83"/>
      <c r="BV34" s="85"/>
      <c r="BW34" s="85"/>
      <c r="BX34" s="83"/>
      <c r="BY34" s="83"/>
      <c r="BZ34" s="85"/>
      <c r="CA34" s="85"/>
      <c r="CB34" s="83"/>
      <c r="CC34" s="83"/>
      <c r="CD34" s="85"/>
      <c r="CE34" s="85"/>
      <c r="CF34" s="83"/>
      <c r="CG34" s="83"/>
      <c r="CH34" s="85"/>
      <c r="CI34" s="85"/>
      <c r="CJ34" s="83"/>
      <c r="CK34" s="83"/>
      <c r="CL34" s="85"/>
      <c r="CM34" s="85"/>
      <c r="CN34" s="84"/>
      <c r="CO34" s="84"/>
      <c r="CP34" s="84"/>
      <c r="CQ34" s="84"/>
      <c r="CR34" s="84"/>
      <c r="CS34" s="84"/>
      <c r="CT34" s="72"/>
      <c r="CU34" s="80"/>
      <c r="CV34" s="80"/>
      <c r="CW34" s="72"/>
      <c r="CX34" s="72"/>
      <c r="CY34" s="80"/>
      <c r="CZ34" s="80"/>
      <c r="DA34" s="80"/>
      <c r="DB34" s="82"/>
      <c r="DC34" s="84"/>
      <c r="DD34" s="236"/>
      <c r="DE34" s="233"/>
      <c r="DF34" s="233"/>
      <c r="DG34" s="233"/>
      <c r="DH34" s="233"/>
      <c r="DI34" s="233"/>
      <c r="DJ34" s="233"/>
      <c r="DK34" s="233"/>
      <c r="DL34" s="233"/>
      <c r="DM34" s="233"/>
      <c r="DN34" s="233"/>
      <c r="DO34" s="233"/>
      <c r="DP34" s="233"/>
      <c r="DQ34" s="233"/>
      <c r="DR34" s="233"/>
      <c r="DS34" s="233"/>
      <c r="DT34" s="233"/>
      <c r="DU34" s="233"/>
      <c r="DV34" s="233"/>
      <c r="DW34" s="233"/>
      <c r="DX34" s="233"/>
      <c r="DY34" s="233"/>
      <c r="DZ34" s="233"/>
      <c r="EA34" s="233"/>
      <c r="EB34" s="233"/>
      <c r="EC34" s="233"/>
      <c r="ED34" s="233"/>
      <c r="EE34" s="233"/>
      <c r="EF34" s="233"/>
      <c r="EG34" s="233"/>
      <c r="EH34" s="233"/>
      <c r="EI34" s="233"/>
      <c r="EJ34" s="233"/>
      <c r="EK34" s="233"/>
      <c r="EL34" s="233"/>
      <c r="EM34" s="233"/>
      <c r="EN34" s="233"/>
      <c r="EO34" s="233"/>
      <c r="EP34" s="233"/>
      <c r="EQ34" s="233"/>
      <c r="ER34" s="233"/>
      <c r="ES34" s="233"/>
      <c r="ET34" s="233"/>
      <c r="EU34" s="233"/>
      <c r="EV34" s="233"/>
      <c r="EW34" s="233"/>
      <c r="EX34" s="233"/>
      <c r="EY34" s="233"/>
      <c r="EZ34" s="233"/>
      <c r="FA34" s="233"/>
      <c r="FB34" s="233"/>
      <c r="FC34" s="233"/>
      <c r="FD34" s="233"/>
      <c r="FE34" s="233"/>
      <c r="FF34" s="233"/>
      <c r="FG34" s="233"/>
      <c r="FH34" s="233"/>
      <c r="FI34" s="233"/>
      <c r="FJ34" s="233"/>
      <c r="FK34" s="233"/>
      <c r="FL34" s="233"/>
      <c r="FM34" s="233"/>
      <c r="FN34" s="233"/>
      <c r="FO34" s="233"/>
      <c r="FP34" s="233"/>
      <c r="FQ34" s="233"/>
      <c r="FR34" s="233"/>
      <c r="FS34" s="233"/>
      <c r="FT34" s="233"/>
      <c r="FU34" s="233"/>
      <c r="FV34" s="233"/>
      <c r="FW34" s="233"/>
      <c r="FX34" s="233"/>
      <c r="FY34" s="233"/>
      <c r="FZ34" s="233"/>
      <c r="GA34" s="233"/>
      <c r="GB34" s="233"/>
      <c r="GC34" s="233"/>
      <c r="GD34" s="233"/>
      <c r="GE34" s="233"/>
      <c r="GF34" s="233"/>
      <c r="GG34" s="233"/>
      <c r="GH34" s="233"/>
      <c r="GI34" s="233"/>
      <c r="GJ34" s="233"/>
      <c r="GK34" s="233"/>
      <c r="GL34" s="233"/>
      <c r="GM34" s="233"/>
      <c r="GN34" s="233"/>
      <c r="GO34" s="233"/>
      <c r="GP34" s="233"/>
      <c r="GQ34" s="233"/>
      <c r="GR34" s="233"/>
      <c r="GS34" s="233"/>
      <c r="GT34" s="233"/>
      <c r="GU34" s="233"/>
      <c r="GV34" s="233"/>
      <c r="GW34" s="233"/>
      <c r="GX34" s="233"/>
      <c r="GY34" s="233"/>
      <c r="GZ34" s="233"/>
      <c r="HA34" s="233"/>
      <c r="HB34" s="233"/>
      <c r="HC34" s="233"/>
      <c r="HD34" s="233"/>
      <c r="HE34" s="233"/>
      <c r="HF34" s="233"/>
      <c r="HG34" s="233"/>
      <c r="HH34" s="233"/>
      <c r="HI34" s="233"/>
      <c r="HJ34" s="233"/>
      <c r="HK34" s="233"/>
      <c r="HL34" s="233"/>
      <c r="HM34" s="233"/>
      <c r="HN34" s="233"/>
      <c r="HO34" s="233"/>
      <c r="HP34" s="233"/>
      <c r="HQ34" s="233"/>
      <c r="HR34" s="233"/>
      <c r="HS34" s="233"/>
      <c r="HT34" s="233"/>
      <c r="HU34" s="233"/>
      <c r="HV34" s="233"/>
      <c r="HW34" s="233"/>
      <c r="HX34" s="233"/>
      <c r="HY34" s="233"/>
      <c r="HZ34" s="233"/>
      <c r="IA34" s="233"/>
      <c r="IB34" s="233"/>
      <c r="IC34" s="233"/>
      <c r="ID34" s="233"/>
      <c r="IE34" s="233"/>
      <c r="IF34" s="233"/>
      <c r="IG34" s="233"/>
      <c r="IH34" s="233"/>
      <c r="II34" s="233"/>
      <c r="IJ34" s="233"/>
      <c r="IK34" s="233"/>
      <c r="IL34" s="233"/>
      <c r="IM34" s="233"/>
      <c r="IN34" s="233"/>
      <c r="IO34" s="233"/>
      <c r="IP34" s="233"/>
      <c r="IQ34" s="233"/>
      <c r="IR34" s="233"/>
      <c r="IS34" s="233"/>
      <c r="IT34" s="233"/>
      <c r="IU34" s="233"/>
      <c r="IV34" s="233"/>
      <c r="IW34" s="233"/>
      <c r="IX34" s="233"/>
      <c r="IY34" s="233"/>
      <c r="IZ34" s="233"/>
      <c r="JA34" s="233"/>
      <c r="JB34" s="233"/>
      <c r="JC34" s="233"/>
      <c r="JD34" s="233"/>
      <c r="JE34" s="233"/>
      <c r="JF34" s="233"/>
      <c r="JG34" s="233"/>
      <c r="JH34" s="233"/>
      <c r="JI34" s="233"/>
      <c r="JJ34" s="233"/>
      <c r="JK34" s="233"/>
      <c r="JL34" s="233"/>
      <c r="JM34" s="233"/>
      <c r="JN34" s="233"/>
      <c r="JO34" s="233"/>
      <c r="JP34" s="233"/>
      <c r="JQ34" s="233"/>
      <c r="JR34" s="233"/>
      <c r="JS34" s="233"/>
      <c r="JT34" s="233"/>
      <c r="JU34" s="233"/>
      <c r="JV34" s="233"/>
      <c r="JW34" s="233"/>
      <c r="JX34" s="233"/>
      <c r="JY34" s="233"/>
      <c r="JZ34" s="233"/>
      <c r="KA34" s="233"/>
      <c r="KB34" s="233"/>
      <c r="KC34" s="233"/>
      <c r="KD34" s="233"/>
      <c r="KE34" s="233"/>
      <c r="KF34" s="233"/>
      <c r="KG34" s="233"/>
      <c r="KH34" s="233"/>
      <c r="KI34" s="233"/>
      <c r="KJ34" s="233"/>
      <c r="KK34" s="233"/>
      <c r="KL34" s="233"/>
      <c r="KM34" s="233"/>
      <c r="KN34" s="233"/>
      <c r="KO34" s="233"/>
      <c r="KP34" s="233"/>
      <c r="KQ34" s="233"/>
      <c r="KR34" s="233"/>
      <c r="KS34" s="233"/>
      <c r="KT34" s="233"/>
      <c r="KU34" s="233"/>
      <c r="KV34" s="233"/>
      <c r="KW34" s="233"/>
      <c r="KX34" s="233"/>
      <c r="KY34" s="233"/>
      <c r="KZ34" s="233"/>
      <c r="LA34" s="233"/>
      <c r="LB34" s="233"/>
      <c r="LC34" s="233"/>
      <c r="LD34" s="233"/>
      <c r="LE34" s="233"/>
      <c r="LF34" s="233"/>
      <c r="LG34" s="233"/>
      <c r="LH34" s="233"/>
      <c r="LI34" s="233"/>
      <c r="LJ34" s="233"/>
      <c r="LK34" s="233"/>
      <c r="LL34" s="233"/>
      <c r="LM34" s="233"/>
      <c r="LN34" s="233"/>
      <c r="LO34" s="233"/>
      <c r="LP34" s="233"/>
      <c r="LQ34" s="233"/>
      <c r="LR34" s="233"/>
      <c r="LS34" s="233"/>
      <c r="LT34" s="233"/>
      <c r="LU34" s="233"/>
      <c r="LV34" s="233"/>
      <c r="LW34" s="233"/>
      <c r="LX34" s="233"/>
      <c r="LY34" s="233"/>
      <c r="LZ34" s="233"/>
      <c r="MA34" s="233"/>
      <c r="MB34" s="233"/>
      <c r="MC34" s="233"/>
      <c r="MD34" s="233"/>
      <c r="ME34" s="233"/>
      <c r="MF34" s="233"/>
      <c r="MG34" s="233"/>
      <c r="MH34" s="233"/>
      <c r="MI34" s="233"/>
      <c r="MJ34" s="233"/>
      <c r="MK34" s="233"/>
      <c r="ML34" s="233"/>
      <c r="MM34" s="233"/>
      <c r="MN34" s="233"/>
      <c r="MO34" s="233"/>
      <c r="MP34" s="233"/>
      <c r="MQ34" s="233"/>
      <c r="MR34" s="233"/>
      <c r="MS34" s="233"/>
      <c r="MT34" s="233"/>
      <c r="MU34" s="233"/>
      <c r="MV34" s="233"/>
      <c r="MW34" s="233"/>
      <c r="MX34" s="233"/>
      <c r="MY34" s="233"/>
      <c r="MZ34" s="233"/>
      <c r="NA34" s="233"/>
      <c r="NB34" s="233"/>
      <c r="NC34" s="233"/>
      <c r="ND34" s="233"/>
      <c r="NE34" s="233"/>
      <c r="NF34" s="233"/>
      <c r="NG34" s="233"/>
      <c r="NH34" s="233"/>
      <c r="NI34" s="233"/>
      <c r="NJ34" s="233"/>
      <c r="NK34" s="233"/>
      <c r="NL34" s="233"/>
      <c r="NM34" s="233"/>
      <c r="NN34" s="233"/>
      <c r="NO34" s="233"/>
      <c r="NP34" s="233"/>
      <c r="NQ34" s="233"/>
      <c r="NR34" s="233"/>
      <c r="NS34" s="233"/>
      <c r="NT34" s="233"/>
      <c r="NU34" s="233"/>
      <c r="NV34" s="233"/>
      <c r="NW34" s="233"/>
      <c r="NX34" s="233"/>
      <c r="NY34" s="233"/>
      <c r="NZ34" s="233"/>
      <c r="OA34" s="233"/>
      <c r="OB34" s="233"/>
      <c r="OC34" s="233"/>
      <c r="OD34" s="233"/>
      <c r="OE34" s="233"/>
      <c r="OF34" s="233"/>
      <c r="OG34" s="233"/>
      <c r="OH34" s="233"/>
      <c r="OI34" s="233"/>
      <c r="OJ34" s="233"/>
      <c r="OK34" s="233"/>
      <c r="OL34" s="233"/>
      <c r="OM34" s="233"/>
      <c r="ON34" s="233"/>
      <c r="OO34" s="233"/>
      <c r="OP34" s="233"/>
      <c r="OQ34" s="233"/>
      <c r="OR34" s="233"/>
      <c r="OS34" s="233"/>
      <c r="OT34" s="233"/>
      <c r="OU34" s="233"/>
      <c r="OV34" s="233"/>
      <c r="OW34" s="233"/>
      <c r="OX34" s="233"/>
      <c r="OY34" s="233"/>
      <c r="OZ34" s="233"/>
      <c r="PA34" s="233"/>
      <c r="PB34" s="233"/>
      <c r="PC34" s="233"/>
      <c r="PD34" s="233"/>
      <c r="PE34" s="233"/>
      <c r="PF34" s="233"/>
      <c r="PG34" s="233"/>
      <c r="PH34" s="233"/>
      <c r="PI34" s="233"/>
      <c r="PJ34" s="233"/>
      <c r="PK34" s="233"/>
      <c r="PL34" s="233"/>
      <c r="PM34" s="233"/>
      <c r="PN34" s="233"/>
      <c r="PO34" s="233"/>
      <c r="PP34" s="233"/>
      <c r="PQ34" s="233"/>
      <c r="PR34" s="233"/>
      <c r="PS34" s="233"/>
      <c r="PT34" s="233"/>
      <c r="PU34" s="233"/>
      <c r="PV34" s="233"/>
      <c r="PW34" s="233"/>
      <c r="PX34" s="233"/>
      <c r="PY34" s="233"/>
      <c r="PZ34" s="233"/>
      <c r="QA34" s="233"/>
      <c r="QB34" s="233"/>
      <c r="QC34" s="233"/>
      <c r="QD34" s="233"/>
      <c r="QE34" s="233"/>
      <c r="QF34" s="233"/>
      <c r="QG34" s="233"/>
      <c r="QH34" s="233"/>
      <c r="QI34" s="233"/>
      <c r="QJ34" s="233"/>
      <c r="QK34" s="233"/>
      <c r="QL34" s="233"/>
      <c r="QM34" s="233"/>
      <c r="QN34" s="233"/>
      <c r="QO34" s="233"/>
      <c r="QP34" s="233"/>
      <c r="QQ34" s="233"/>
      <c r="QR34" s="233"/>
      <c r="QS34" s="233"/>
      <c r="QT34" s="233"/>
      <c r="QU34" s="233"/>
      <c r="QV34" s="233"/>
      <c r="QW34" s="233"/>
      <c r="QX34" s="233"/>
      <c r="QY34" s="233"/>
      <c r="QZ34" s="233"/>
      <c r="RA34" s="233"/>
      <c r="RB34" s="233"/>
      <c r="RC34" s="233"/>
      <c r="RD34" s="233"/>
      <c r="RE34" s="233"/>
      <c r="RF34" s="233"/>
      <c r="RG34" s="233"/>
      <c r="RH34" s="233"/>
      <c r="RI34" s="233"/>
      <c r="RJ34" s="233"/>
      <c r="RK34" s="233"/>
      <c r="RL34" s="233"/>
      <c r="RM34" s="233"/>
      <c r="RN34" s="233"/>
      <c r="RO34" s="233"/>
      <c r="RP34" s="233"/>
      <c r="RQ34" s="233"/>
      <c r="RR34" s="233"/>
      <c r="RS34" s="233"/>
      <c r="RT34" s="233"/>
      <c r="RU34" s="233"/>
      <c r="RV34" s="233"/>
      <c r="RW34" s="233"/>
      <c r="RX34" s="233"/>
      <c r="RY34" s="233"/>
      <c r="RZ34" s="233"/>
      <c r="SA34" s="233"/>
      <c r="SB34" s="233"/>
      <c r="SC34" s="233"/>
      <c r="SD34" s="233"/>
      <c r="SE34" s="233"/>
      <c r="SF34" s="233"/>
      <c r="SG34" s="233"/>
      <c r="SH34" s="233"/>
      <c r="SI34" s="233"/>
      <c r="SJ34" s="233"/>
      <c r="SK34" s="233"/>
      <c r="SL34" s="233"/>
      <c r="SM34" s="233"/>
      <c r="SN34" s="233"/>
      <c r="SO34" s="233"/>
      <c r="SP34" s="233"/>
      <c r="SQ34" s="233"/>
      <c r="SR34" s="233"/>
      <c r="SS34" s="233"/>
      <c r="ST34" s="233"/>
      <c r="SU34" s="233"/>
      <c r="SV34" s="233"/>
      <c r="SW34" s="233"/>
      <c r="SX34" s="233"/>
      <c r="SY34" s="233"/>
      <c r="SZ34" s="233"/>
      <c r="TA34" s="233"/>
      <c r="TB34" s="233"/>
      <c r="TC34" s="233"/>
      <c r="TD34" s="233"/>
      <c r="TE34" s="233"/>
      <c r="TF34" s="233"/>
      <c r="TG34" s="233"/>
      <c r="TH34" s="233"/>
      <c r="TI34" s="233"/>
      <c r="TJ34" s="233"/>
      <c r="TK34" s="233"/>
      <c r="TL34" s="233"/>
      <c r="TM34" s="233"/>
      <c r="TN34" s="233"/>
      <c r="TO34" s="233"/>
      <c r="TP34" s="233"/>
      <c r="TQ34" s="233"/>
      <c r="TR34" s="233"/>
      <c r="TS34" s="233"/>
      <c r="TT34" s="233"/>
      <c r="TU34" s="233"/>
      <c r="TV34" s="233"/>
      <c r="TW34" s="233"/>
      <c r="TX34" s="233"/>
      <c r="TY34" s="233"/>
      <c r="TZ34" s="233"/>
      <c r="UA34" s="233"/>
      <c r="UB34" s="233"/>
      <c r="UC34" s="233"/>
      <c r="UD34" s="233"/>
      <c r="UE34" s="233"/>
      <c r="UF34" s="233"/>
      <c r="UG34" s="233"/>
      <c r="UH34" s="233"/>
      <c r="UI34" s="233"/>
      <c r="UJ34" s="233"/>
      <c r="UK34" s="233"/>
      <c r="UL34" s="233"/>
      <c r="UM34" s="233"/>
      <c r="UN34" s="233"/>
      <c r="UO34" s="233"/>
      <c r="UP34" s="233"/>
      <c r="UQ34" s="233"/>
      <c r="UR34" s="233"/>
      <c r="US34" s="233"/>
      <c r="UT34" s="233"/>
      <c r="UU34" s="233"/>
      <c r="UV34" s="233"/>
      <c r="UW34" s="233"/>
      <c r="UX34" s="233"/>
      <c r="UY34" s="233"/>
      <c r="UZ34" s="233"/>
      <c r="VA34" s="233"/>
      <c r="VB34" s="233"/>
      <c r="VC34" s="233"/>
      <c r="VD34" s="233"/>
      <c r="VE34" s="233"/>
      <c r="VF34" s="233"/>
      <c r="VG34" s="233"/>
      <c r="VH34" s="233"/>
      <c r="VI34" s="233"/>
      <c r="VJ34" s="233"/>
      <c r="VK34" s="233"/>
      <c r="VL34" s="233"/>
      <c r="VM34" s="233"/>
      <c r="VN34" s="233"/>
      <c r="VO34" s="233"/>
      <c r="VP34" s="233"/>
      <c r="VQ34" s="233"/>
      <c r="VR34" s="233"/>
      <c r="VS34" s="233"/>
      <c r="VT34" s="233"/>
      <c r="VU34" s="233"/>
      <c r="VV34" s="233"/>
      <c r="VW34" s="233"/>
      <c r="VX34" s="233"/>
      <c r="VY34" s="233"/>
      <c r="VZ34" s="233"/>
      <c r="WA34" s="233"/>
      <c r="WB34" s="233"/>
      <c r="WC34" s="233"/>
      <c r="WD34" s="233"/>
      <c r="WE34" s="233"/>
      <c r="WF34" s="233"/>
      <c r="WG34" s="233"/>
      <c r="WH34" s="233"/>
      <c r="WI34" s="233"/>
      <c r="WJ34" s="233"/>
      <c r="WK34" s="233"/>
      <c r="WL34" s="233"/>
      <c r="WM34" s="233"/>
      <c r="WN34" s="233"/>
      <c r="WO34" s="233"/>
      <c r="WP34" s="233"/>
      <c r="WQ34" s="233"/>
      <c r="WR34" s="233"/>
      <c r="WS34" s="233"/>
      <c r="WT34" s="233"/>
      <c r="WU34" s="233"/>
      <c r="WV34" s="233"/>
      <c r="WW34" s="233"/>
      <c r="WX34" s="233"/>
      <c r="WY34" s="233"/>
      <c r="WZ34" s="233"/>
      <c r="XA34" s="233"/>
      <c r="XB34" s="233"/>
      <c r="XC34" s="233"/>
      <c r="XD34" s="233"/>
      <c r="XE34" s="233"/>
      <c r="XF34" s="233"/>
      <c r="XG34" s="233"/>
      <c r="XH34" s="233"/>
      <c r="XI34" s="233"/>
      <c r="XJ34" s="233"/>
      <c r="XK34" s="233"/>
      <c r="XL34" s="233"/>
      <c r="XM34" s="233"/>
      <c r="XN34" s="233"/>
      <c r="XO34" s="233"/>
      <c r="XP34" s="233"/>
      <c r="XQ34" s="233"/>
      <c r="XR34" s="233"/>
      <c r="XS34" s="233"/>
      <c r="XT34" s="233"/>
      <c r="XU34" s="233"/>
      <c r="XV34" s="233"/>
      <c r="XW34" s="233"/>
      <c r="XX34" s="233"/>
      <c r="XY34" s="233"/>
      <c r="XZ34" s="233"/>
      <c r="YA34" s="233"/>
      <c r="YB34" s="233"/>
      <c r="YC34" s="233"/>
      <c r="YD34" s="233"/>
      <c r="YE34" s="233"/>
      <c r="YF34" s="233"/>
      <c r="YG34" s="233"/>
      <c r="YH34" s="233"/>
      <c r="YI34" s="233"/>
      <c r="YJ34" s="233"/>
      <c r="YK34" s="233"/>
      <c r="YL34" s="233"/>
      <c r="YM34" s="233"/>
      <c r="YN34" s="233"/>
      <c r="YO34" s="233"/>
      <c r="YP34" s="233"/>
      <c r="YQ34" s="233"/>
      <c r="YR34" s="233"/>
      <c r="YS34" s="233"/>
      <c r="YT34" s="233"/>
      <c r="YU34" s="233"/>
      <c r="YV34" s="233"/>
      <c r="YW34" s="233"/>
      <c r="YX34" s="233"/>
      <c r="YY34" s="233"/>
      <c r="YZ34" s="233"/>
      <c r="ZA34" s="233"/>
      <c r="ZB34" s="233"/>
      <c r="ZC34" s="233"/>
      <c r="ZD34" s="233"/>
      <c r="ZE34" s="233"/>
      <c r="ZF34" s="233"/>
      <c r="ZG34" s="233"/>
      <c r="ZH34" s="233"/>
      <c r="ZI34" s="233"/>
      <c r="ZJ34" s="233"/>
      <c r="ZK34" s="233"/>
      <c r="ZL34" s="233"/>
      <c r="ZM34" s="233"/>
      <c r="ZN34" s="233"/>
      <c r="ZO34" s="233"/>
      <c r="ZP34" s="233"/>
      <c r="ZQ34" s="233"/>
      <c r="ZR34" s="233"/>
      <c r="ZS34" s="233"/>
      <c r="ZT34" s="233"/>
      <c r="ZU34" s="233"/>
      <c r="ZV34" s="233"/>
      <c r="ZW34" s="233"/>
      <c r="ZX34" s="233"/>
      <c r="ZY34" s="233"/>
      <c r="ZZ34" s="233"/>
      <c r="AAA34" s="233"/>
      <c r="AAB34" s="233"/>
      <c r="AAC34" s="233"/>
      <c r="AAD34" s="233"/>
      <c r="AAE34" s="233"/>
      <c r="AAF34" s="233"/>
      <c r="AAG34" s="233"/>
      <c r="AAH34" s="233"/>
      <c r="AAI34" s="233"/>
      <c r="AAJ34" s="233"/>
      <c r="AAK34" s="233"/>
      <c r="AAL34" s="233"/>
      <c r="AAM34" s="233"/>
      <c r="AAN34" s="233"/>
      <c r="AAO34" s="233"/>
      <c r="AAP34" s="233"/>
      <c r="AAQ34" s="233"/>
      <c r="AAR34" s="233"/>
      <c r="AAS34" s="233"/>
      <c r="AAT34" s="233"/>
      <c r="AAU34" s="233"/>
      <c r="AAV34" s="233"/>
      <c r="AAW34" s="233"/>
      <c r="AAX34" s="233"/>
      <c r="AAY34" s="233"/>
      <c r="AAZ34" s="233"/>
      <c r="ABA34" s="233"/>
      <c r="ABB34" s="233"/>
      <c r="ABC34" s="233"/>
      <c r="ABD34" s="233"/>
      <c r="ABE34" s="233"/>
      <c r="ABF34" s="233"/>
      <c r="ABG34" s="233"/>
      <c r="ABH34" s="233"/>
      <c r="ABI34" s="233"/>
      <c r="ABJ34" s="233"/>
      <c r="ABK34" s="233"/>
      <c r="ABL34" s="233"/>
      <c r="ABM34" s="233"/>
      <c r="ABN34" s="233"/>
      <c r="ABO34" s="233"/>
      <c r="ABP34" s="233"/>
      <c r="ABQ34" s="233"/>
      <c r="ABR34" s="233"/>
      <c r="ABS34" s="233"/>
      <c r="ABT34" s="233"/>
      <c r="ABU34" s="233"/>
      <c r="ABV34" s="233"/>
      <c r="ABW34" s="233"/>
      <c r="ABX34" s="233"/>
      <c r="ABY34" s="233"/>
      <c r="ABZ34" s="233"/>
      <c r="ACA34" s="233"/>
      <c r="ACB34" s="233"/>
      <c r="ACC34" s="233"/>
      <c r="ACD34" s="233"/>
      <c r="ACE34" s="233"/>
      <c r="ACF34" s="233"/>
      <c r="ACG34" s="233"/>
      <c r="ACH34" s="233"/>
      <c r="ACI34" s="233"/>
      <c r="ACJ34" s="233"/>
      <c r="ACK34" s="233"/>
      <c r="ACL34" s="233"/>
      <c r="ACM34" s="233"/>
      <c r="ACN34" s="233"/>
      <c r="ACO34" s="233"/>
      <c r="ACP34" s="233"/>
      <c r="ACQ34" s="233"/>
      <c r="ACR34" s="233"/>
      <c r="ACS34" s="233"/>
      <c r="ACT34" s="233"/>
      <c r="ACU34" s="233"/>
      <c r="ACV34" s="233"/>
      <c r="ACW34" s="233"/>
      <c r="ACX34" s="233"/>
      <c r="ACY34" s="233"/>
      <c r="ACZ34" s="233"/>
      <c r="ADA34" s="233"/>
      <c r="ADB34" s="233"/>
      <c r="ADC34" s="233"/>
      <c r="ADD34" s="233"/>
      <c r="ADE34" s="233"/>
      <c r="ADF34" s="233"/>
      <c r="ADG34" s="233"/>
      <c r="ADH34" s="233"/>
      <c r="ADI34" s="233"/>
      <c r="ADJ34" s="233"/>
      <c r="ADK34" s="233"/>
      <c r="ADL34" s="233"/>
      <c r="ADM34" s="233"/>
      <c r="ADN34" s="233"/>
      <c r="ADO34" s="233"/>
      <c r="ADP34" s="233"/>
      <c r="ADQ34" s="233"/>
      <c r="ADR34" s="233"/>
      <c r="ADS34" s="233"/>
      <c r="ADT34" s="233"/>
      <c r="ADU34" s="233"/>
      <c r="ADV34" s="233"/>
      <c r="ADW34" s="233"/>
      <c r="ADX34" s="233"/>
      <c r="ADY34" s="233"/>
      <c r="ADZ34" s="233"/>
      <c r="AEA34" s="233"/>
      <c r="AEB34" s="233"/>
      <c r="AEC34" s="233"/>
      <c r="AED34" s="233"/>
      <c r="AEE34" s="233"/>
      <c r="AEF34" s="233"/>
      <c r="AEG34" s="233"/>
      <c r="AEH34" s="233"/>
      <c r="AEI34" s="233"/>
      <c r="AEJ34" s="233"/>
      <c r="AEK34" s="233"/>
      <c r="AEL34" s="233"/>
      <c r="AEM34" s="233"/>
      <c r="AEN34" s="233"/>
      <c r="AEO34" s="233"/>
      <c r="AEP34" s="233"/>
      <c r="AEQ34" s="233"/>
      <c r="AER34" s="233"/>
      <c r="AES34" s="233"/>
      <c r="AET34" s="233"/>
      <c r="AEU34" s="233"/>
      <c r="AEV34" s="233"/>
      <c r="AEW34" s="233"/>
      <c r="AEX34" s="233"/>
      <c r="AEY34" s="233"/>
      <c r="AEZ34" s="233"/>
      <c r="AFA34" s="233"/>
      <c r="AFB34" s="233"/>
      <c r="AFC34" s="233"/>
      <c r="AFD34" s="233"/>
      <c r="AFE34" s="233"/>
      <c r="AFF34" s="233"/>
      <c r="AFG34" s="233"/>
      <c r="AFH34" s="233"/>
      <c r="AFI34" s="233"/>
      <c r="AFJ34" s="233"/>
      <c r="AFK34" s="233"/>
      <c r="AFL34" s="233"/>
      <c r="AFM34" s="233"/>
      <c r="AFN34" s="233"/>
      <c r="AFO34" s="233"/>
      <c r="AFP34" s="233"/>
      <c r="AFQ34" s="233"/>
      <c r="AFR34" s="233"/>
      <c r="AFS34" s="233"/>
      <c r="AFT34" s="233"/>
      <c r="AFU34" s="233"/>
      <c r="AFV34" s="233"/>
      <c r="AFW34" s="233"/>
      <c r="AFX34" s="233"/>
      <c r="AFY34" s="233"/>
      <c r="AFZ34" s="233"/>
      <c r="AGA34" s="233"/>
      <c r="AGB34" s="233"/>
      <c r="AGC34" s="233"/>
      <c r="AGD34" s="233"/>
      <c r="AGE34" s="233"/>
      <c r="AGF34" s="233"/>
      <c r="AGG34" s="233"/>
      <c r="AGH34" s="233"/>
      <c r="AGI34" s="233"/>
      <c r="AGJ34" s="233"/>
      <c r="AGK34" s="233"/>
      <c r="AGL34" s="233"/>
      <c r="AGM34" s="233"/>
      <c r="AGN34" s="233"/>
      <c r="AGO34" s="233"/>
      <c r="AGP34" s="233"/>
      <c r="AGQ34" s="233"/>
      <c r="AGR34" s="233"/>
      <c r="AGS34" s="233"/>
      <c r="AGT34" s="233"/>
      <c r="AGU34" s="233"/>
      <c r="AGV34" s="233"/>
      <c r="AGW34" s="233"/>
      <c r="AGX34" s="233"/>
      <c r="AGY34" s="233"/>
      <c r="AGZ34" s="233"/>
      <c r="AHA34" s="233"/>
      <c r="AHB34" s="233"/>
      <c r="AHC34" s="233"/>
      <c r="AHD34" s="233"/>
      <c r="AHE34" s="233"/>
      <c r="AHF34" s="233"/>
      <c r="AHG34" s="233"/>
      <c r="AHH34" s="233"/>
      <c r="AHI34" s="233"/>
      <c r="AHJ34" s="233"/>
      <c r="AHK34" s="233"/>
      <c r="AHL34" s="233"/>
      <c r="AHM34" s="233"/>
      <c r="AHN34" s="233"/>
      <c r="AHO34" s="233"/>
      <c r="AHP34" s="233"/>
      <c r="AHQ34" s="233"/>
      <c r="AHR34" s="233"/>
      <c r="AHS34" s="233"/>
      <c r="AHT34" s="233"/>
      <c r="AHU34" s="233"/>
      <c r="AHV34" s="233"/>
      <c r="AHW34" s="233"/>
      <c r="AHX34" s="233"/>
      <c r="AHY34" s="233"/>
      <c r="AHZ34" s="233"/>
      <c r="AIA34" s="233"/>
      <c r="AIB34" s="233"/>
      <c r="AIC34" s="233"/>
      <c r="AID34" s="233"/>
      <c r="AIE34" s="233"/>
      <c r="AIF34" s="233"/>
      <c r="AIG34" s="233"/>
      <c r="AIH34" s="233"/>
      <c r="AII34" s="233"/>
      <c r="AIJ34" s="233"/>
      <c r="AIK34" s="233"/>
      <c r="AIL34" s="233"/>
      <c r="AIM34" s="233"/>
      <c r="AIN34" s="233"/>
      <c r="AIO34" s="233"/>
      <c r="AIP34" s="233"/>
      <c r="AIQ34" s="233"/>
      <c r="AIR34" s="233"/>
      <c r="AIS34" s="233"/>
      <c r="AIT34" s="233"/>
      <c r="AIU34" s="233"/>
      <c r="AIV34" s="233"/>
      <c r="AIW34" s="233"/>
      <c r="AIX34" s="233"/>
      <c r="AIY34" s="233"/>
      <c r="AIZ34" s="233"/>
      <c r="AJA34" s="233"/>
      <c r="AJB34" s="233"/>
      <c r="AJC34" s="233"/>
      <c r="AJD34" s="233"/>
      <c r="AJE34" s="233"/>
      <c r="AJF34" s="233"/>
      <c r="AJG34" s="233"/>
      <c r="AJH34" s="233"/>
      <c r="AJI34" s="233"/>
      <c r="AJJ34" s="233"/>
      <c r="AJK34" s="233"/>
      <c r="AJL34" s="233"/>
      <c r="AJM34" s="233"/>
      <c r="AJN34" s="233"/>
      <c r="AJO34" s="233"/>
      <c r="AJP34" s="233"/>
      <c r="AJQ34" s="233"/>
      <c r="AJR34" s="233"/>
      <c r="AJS34" s="233"/>
      <c r="AJT34" s="233"/>
      <c r="AJU34" s="233"/>
      <c r="AJV34" s="233"/>
      <c r="AJW34" s="233"/>
      <c r="AJX34" s="233"/>
      <c r="AJY34" s="233"/>
      <c r="AJZ34" s="233"/>
      <c r="AKA34" s="233"/>
      <c r="AKB34" s="233"/>
      <c r="AKC34" s="233"/>
      <c r="AKD34" s="233"/>
      <c r="AKE34" s="233"/>
      <c r="AKF34" s="233"/>
      <c r="AKG34" s="233"/>
      <c r="AKH34" s="233"/>
      <c r="AKI34" s="233"/>
      <c r="AKJ34" s="233"/>
      <c r="AKK34" s="233"/>
      <c r="AKL34" s="233"/>
      <c r="AKM34" s="233"/>
      <c r="AKN34" s="233"/>
      <c r="AKO34" s="233"/>
      <c r="AKP34" s="233"/>
      <c r="AKQ34" s="233"/>
      <c r="AKR34" s="233"/>
      <c r="AKS34" s="233"/>
      <c r="AKT34" s="233"/>
      <c r="AKU34" s="233"/>
      <c r="AKV34" s="233"/>
      <c r="AKW34" s="233"/>
      <c r="AKX34" s="233"/>
      <c r="AKY34" s="233"/>
      <c r="AKZ34" s="233"/>
      <c r="ALA34" s="233"/>
      <c r="ALB34" s="233"/>
      <c r="ALC34" s="233"/>
      <c r="ALD34" s="233"/>
      <c r="ALE34" s="233"/>
      <c r="ALF34" s="233"/>
      <c r="ALG34" s="233"/>
      <c r="ALH34" s="233"/>
      <c r="ALI34" s="233"/>
      <c r="ALJ34" s="233"/>
      <c r="ALK34" s="233"/>
      <c r="ALL34" s="233"/>
      <c r="ALM34" s="233"/>
      <c r="ALN34" s="233"/>
      <c r="ALO34" s="233"/>
      <c r="ALP34" s="233"/>
      <c r="ALQ34" s="233"/>
      <c r="ALR34" s="233"/>
      <c r="ALS34" s="233"/>
      <c r="ALT34" s="233"/>
      <c r="ALU34" s="233"/>
      <c r="ALV34" s="233"/>
      <c r="ALW34" s="233"/>
      <c r="ALX34" s="233"/>
      <c r="ALY34" s="233"/>
      <c r="ALZ34" s="233"/>
      <c r="AMA34" s="233"/>
      <c r="AMB34" s="233"/>
      <c r="AMC34" s="233"/>
      <c r="AMD34" s="233"/>
      <c r="AME34" s="233"/>
      <c r="AMF34" s="233"/>
      <c r="AMG34" s="233"/>
      <c r="AMH34" s="233"/>
      <c r="AMI34" s="233"/>
      <c r="AMJ34" s="233"/>
      <c r="AMK34" s="233"/>
      <c r="AML34" s="233"/>
      <c r="AMM34" s="233"/>
      <c r="AMN34" s="233"/>
      <c r="AMO34" s="233"/>
      <c r="AMP34" s="233"/>
      <c r="AMQ34" s="233"/>
      <c r="AMR34" s="233"/>
      <c r="AMS34" s="233"/>
      <c r="AMT34" s="233"/>
      <c r="AMU34" s="233"/>
      <c r="AMV34" s="233"/>
      <c r="AMW34" s="233"/>
      <c r="AMX34" s="233"/>
      <c r="AMY34" s="233"/>
      <c r="AMZ34" s="233"/>
      <c r="ANA34" s="233"/>
      <c r="ANB34" s="233"/>
      <c r="ANC34" s="233"/>
      <c r="AND34" s="233"/>
      <c r="ANE34" s="233"/>
      <c r="ANF34" s="233"/>
      <c r="ANG34" s="233"/>
      <c r="ANH34" s="233"/>
      <c r="ANI34" s="233"/>
      <c r="ANJ34" s="233"/>
      <c r="ANK34" s="233"/>
      <c r="ANL34" s="233"/>
      <c r="ANM34" s="233"/>
      <c r="ANN34" s="233"/>
      <c r="ANO34" s="233"/>
      <c r="ANP34" s="233"/>
      <c r="ANQ34" s="233"/>
      <c r="ANR34" s="233"/>
      <c r="ANS34" s="233"/>
      <c r="ANT34" s="233"/>
      <c r="ANU34" s="233"/>
      <c r="ANV34" s="233"/>
      <c r="ANW34" s="233"/>
      <c r="ANX34" s="233"/>
      <c r="ANY34" s="233"/>
      <c r="ANZ34" s="233"/>
      <c r="AOA34" s="233"/>
      <c r="AOB34" s="233"/>
      <c r="AOC34" s="233"/>
      <c r="AOD34" s="233"/>
      <c r="AOE34" s="233"/>
      <c r="AOF34" s="233"/>
      <c r="AOG34" s="233"/>
      <c r="AOH34" s="233"/>
      <c r="AOI34" s="233"/>
      <c r="AOJ34" s="233"/>
      <c r="AOK34" s="233"/>
      <c r="AOL34" s="233"/>
      <c r="AOM34" s="233"/>
      <c r="AON34" s="233"/>
      <c r="AOO34" s="233"/>
      <c r="AOP34" s="233"/>
      <c r="AOQ34" s="233"/>
      <c r="AOR34" s="233"/>
      <c r="AOS34" s="233"/>
      <c r="AOT34" s="233"/>
      <c r="AOU34" s="233"/>
      <c r="AOV34" s="233"/>
      <c r="AOW34" s="233"/>
      <c r="AOX34" s="233"/>
      <c r="AOY34" s="233"/>
      <c r="AOZ34" s="233"/>
      <c r="APA34" s="233"/>
      <c r="APB34" s="233"/>
      <c r="APC34" s="233"/>
      <c r="APD34" s="233"/>
      <c r="APE34" s="233"/>
      <c r="APF34" s="233"/>
      <c r="APG34" s="233"/>
      <c r="APH34" s="233"/>
      <c r="API34" s="233"/>
      <c r="APJ34" s="233"/>
      <c r="APK34" s="233"/>
      <c r="APL34" s="233"/>
      <c r="APM34" s="233"/>
      <c r="APN34" s="233"/>
      <c r="APO34" s="233"/>
      <c r="APP34" s="233"/>
      <c r="APQ34" s="233"/>
      <c r="APR34" s="233"/>
      <c r="APS34" s="233"/>
      <c r="APT34" s="233"/>
      <c r="APU34" s="233"/>
      <c r="APV34" s="233"/>
      <c r="APW34" s="233"/>
      <c r="APX34" s="233"/>
      <c r="APY34" s="233"/>
      <c r="APZ34" s="233"/>
      <c r="AQA34" s="233"/>
      <c r="AQB34" s="233"/>
      <c r="AQC34" s="233"/>
      <c r="AQD34" s="233"/>
      <c r="AQE34" s="233"/>
      <c r="AQF34" s="233"/>
      <c r="AQG34" s="233"/>
      <c r="AQH34" s="233"/>
      <c r="AQI34" s="233"/>
      <c r="AQJ34" s="233"/>
      <c r="AQK34" s="233"/>
      <c r="AQL34" s="233"/>
      <c r="AQM34" s="233"/>
      <c r="AQN34" s="233"/>
      <c r="AQO34" s="233"/>
      <c r="AQP34" s="233"/>
      <c r="AQQ34" s="233"/>
      <c r="AQR34" s="233"/>
      <c r="AQS34" s="233"/>
      <c r="AQT34" s="233"/>
      <c r="AQU34" s="233"/>
      <c r="AQV34" s="233"/>
      <c r="AQW34" s="233"/>
      <c r="AQX34" s="233"/>
      <c r="AQY34" s="233"/>
      <c r="AQZ34" s="233"/>
      <c r="ARA34" s="233"/>
      <c r="ARB34" s="233"/>
      <c r="ARC34" s="233"/>
      <c r="ARD34" s="233"/>
      <c r="ARE34" s="233"/>
      <c r="ARF34" s="233"/>
      <c r="ARG34" s="233"/>
      <c r="ARH34" s="233"/>
      <c r="ARI34" s="233"/>
      <c r="ARJ34" s="233"/>
      <c r="ARK34" s="233"/>
      <c r="ARL34" s="233"/>
      <c r="ARM34" s="233"/>
      <c r="ARN34" s="233"/>
      <c r="ARO34" s="233"/>
      <c r="ARP34" s="233"/>
      <c r="ARQ34" s="233"/>
      <c r="ARR34" s="233"/>
      <c r="ARS34" s="233"/>
      <c r="ART34" s="233"/>
      <c r="ARU34" s="233"/>
      <c r="ARV34" s="233"/>
      <c r="ARW34" s="233"/>
      <c r="ARX34" s="233"/>
      <c r="ARY34" s="233"/>
      <c r="ARZ34" s="233"/>
      <c r="ASA34" s="233"/>
      <c r="ASB34" s="233"/>
      <c r="ASC34" s="233"/>
      <c r="ASD34" s="233"/>
      <c r="ASE34" s="233"/>
      <c r="ASF34" s="233"/>
      <c r="ASG34" s="233"/>
      <c r="ASH34" s="233"/>
      <c r="ASI34" s="233"/>
      <c r="ASJ34" s="233"/>
      <c r="ASK34" s="233"/>
      <c r="ASL34" s="233"/>
      <c r="ASM34" s="233"/>
      <c r="ASN34" s="233"/>
      <c r="ASO34" s="233"/>
      <c r="ASP34" s="233"/>
      <c r="ASQ34" s="233"/>
      <c r="ASR34" s="233"/>
      <c r="ASS34" s="233"/>
      <c r="AST34" s="233"/>
      <c r="ASU34" s="233"/>
      <c r="ASV34" s="233"/>
      <c r="ASW34" s="233"/>
      <c r="ASX34" s="233"/>
      <c r="ASY34" s="233"/>
      <c r="ASZ34" s="233"/>
      <c r="ATA34" s="233"/>
      <c r="ATB34" s="233"/>
      <c r="ATC34" s="233"/>
      <c r="ATD34" s="233"/>
      <c r="ATE34" s="233"/>
      <c r="ATF34" s="233"/>
      <c r="ATG34" s="233"/>
      <c r="ATH34" s="233"/>
      <c r="ATI34" s="233"/>
      <c r="ATJ34" s="233"/>
      <c r="ATK34" s="233"/>
      <c r="ATL34" s="233"/>
      <c r="ATM34" s="233"/>
      <c r="ATN34" s="233"/>
      <c r="ATO34" s="233"/>
      <c r="ATP34" s="233"/>
      <c r="ATQ34" s="233"/>
      <c r="ATR34" s="233"/>
      <c r="ATS34" s="233"/>
      <c r="ATT34" s="233"/>
      <c r="ATU34" s="233"/>
      <c r="ATV34" s="233"/>
      <c r="ATW34" s="233"/>
      <c r="ATX34" s="233"/>
      <c r="ATY34" s="233"/>
      <c r="ATZ34" s="233"/>
      <c r="AUA34" s="233"/>
      <c r="AUB34" s="233"/>
      <c r="AUC34" s="233"/>
      <c r="AUD34" s="233"/>
      <c r="AUE34" s="233"/>
      <c r="AUF34" s="233"/>
      <c r="AUG34" s="233"/>
      <c r="AUH34" s="233"/>
      <c r="AUI34" s="233"/>
      <c r="AUJ34" s="233"/>
      <c r="AUK34" s="233"/>
      <c r="AUL34" s="233"/>
      <c r="AUM34" s="233"/>
      <c r="AUN34" s="233"/>
      <c r="AUO34" s="233"/>
      <c r="AUP34" s="233"/>
      <c r="AUQ34" s="233"/>
      <c r="AUR34" s="233"/>
      <c r="AUS34" s="233"/>
      <c r="AUT34" s="233"/>
      <c r="AUU34" s="233"/>
      <c r="AUV34" s="233"/>
      <c r="AUW34" s="233"/>
      <c r="AUX34" s="233"/>
      <c r="AUY34" s="233"/>
      <c r="AUZ34" s="233"/>
      <c r="AVA34" s="233"/>
      <c r="AVB34" s="233"/>
      <c r="AVC34" s="233"/>
      <c r="AVD34" s="233"/>
      <c r="AVE34" s="233"/>
      <c r="AVF34" s="233"/>
      <c r="AVG34" s="233"/>
      <c r="AVH34" s="233"/>
      <c r="AVI34" s="233"/>
      <c r="AVJ34" s="233"/>
      <c r="AVK34" s="233"/>
      <c r="AVL34" s="233"/>
      <c r="AVM34" s="233"/>
      <c r="AVN34" s="233"/>
      <c r="AVO34" s="233"/>
      <c r="AVP34" s="233"/>
      <c r="AVQ34" s="233"/>
      <c r="AVR34" s="233"/>
      <c r="AVS34" s="233"/>
      <c r="AVT34" s="233"/>
      <c r="AVU34" s="233"/>
      <c r="AVV34" s="233"/>
      <c r="AVW34" s="233"/>
      <c r="AVX34" s="233"/>
      <c r="AVY34" s="233"/>
      <c r="AVZ34" s="233"/>
      <c r="AWA34" s="233"/>
      <c r="AWB34" s="233"/>
      <c r="AWC34" s="233"/>
      <c r="AWD34" s="233"/>
      <c r="AWE34" s="233"/>
      <c r="AWF34" s="233"/>
      <c r="AWG34" s="233"/>
      <c r="AWH34" s="233"/>
      <c r="AWI34" s="233"/>
      <c r="AWJ34" s="233"/>
      <c r="AWK34" s="233"/>
      <c r="AWL34" s="233"/>
      <c r="AWM34" s="233"/>
      <c r="AWN34" s="233"/>
      <c r="AWO34" s="233"/>
      <c r="AWP34" s="233"/>
      <c r="AWQ34" s="233"/>
      <c r="AWR34" s="233"/>
      <c r="AWS34" s="233"/>
      <c r="AWT34" s="233"/>
      <c r="AWU34" s="233"/>
      <c r="AWV34" s="233"/>
      <c r="AWW34" s="233"/>
      <c r="AWX34" s="233"/>
      <c r="AWY34" s="233"/>
      <c r="AWZ34" s="233"/>
      <c r="AXA34" s="233"/>
      <c r="AXB34" s="233"/>
      <c r="AXC34" s="233"/>
      <c r="AXD34" s="233"/>
      <c r="AXE34" s="233"/>
      <c r="AXF34" s="233"/>
      <c r="AXG34" s="233"/>
      <c r="AXH34" s="233"/>
      <c r="AXI34" s="233"/>
      <c r="AXJ34" s="233"/>
      <c r="AXK34" s="233"/>
      <c r="AXL34" s="233"/>
      <c r="AXM34" s="233"/>
      <c r="AXN34" s="233"/>
      <c r="AXO34" s="233"/>
      <c r="AXP34" s="233"/>
      <c r="AXQ34" s="233"/>
      <c r="AXR34" s="233"/>
      <c r="AXS34" s="233"/>
      <c r="AXT34" s="233"/>
      <c r="AXU34" s="233"/>
      <c r="AXV34" s="233"/>
      <c r="AXW34" s="233"/>
      <c r="AXX34" s="233"/>
      <c r="AXY34" s="233"/>
      <c r="AXZ34" s="233"/>
      <c r="AYA34" s="233"/>
      <c r="AYB34" s="233"/>
      <c r="AYC34" s="233"/>
      <c r="AYD34" s="233"/>
      <c r="AYE34" s="233"/>
      <c r="AYF34" s="233"/>
      <c r="AYG34" s="233"/>
      <c r="AYH34" s="233"/>
      <c r="AYI34" s="233"/>
      <c r="AYJ34" s="233"/>
      <c r="AYK34" s="233"/>
      <c r="AYL34" s="233"/>
      <c r="AYM34" s="233"/>
      <c r="AYN34" s="233"/>
      <c r="AYO34" s="233"/>
      <c r="AYP34" s="233"/>
      <c r="AYQ34" s="233"/>
      <c r="AYR34" s="233"/>
      <c r="AYS34" s="233"/>
      <c r="AYT34" s="233"/>
      <c r="AYU34" s="233"/>
      <c r="AYV34" s="233"/>
      <c r="AYW34" s="233"/>
      <c r="AYX34" s="233"/>
      <c r="AYY34" s="233"/>
      <c r="AYZ34" s="233"/>
      <c r="AZA34" s="233"/>
      <c r="AZB34" s="233"/>
      <c r="AZC34" s="233"/>
      <c r="AZD34" s="233"/>
      <c r="AZE34" s="233"/>
      <c r="AZF34" s="233"/>
      <c r="AZG34" s="233"/>
      <c r="AZH34" s="233"/>
      <c r="AZI34" s="233"/>
      <c r="AZJ34" s="233"/>
      <c r="AZK34" s="233"/>
      <c r="AZL34" s="233"/>
      <c r="AZM34" s="233"/>
      <c r="AZN34" s="233"/>
      <c r="AZO34" s="233"/>
      <c r="AZP34" s="233"/>
      <c r="AZQ34" s="233"/>
      <c r="AZR34" s="233"/>
      <c r="AZS34" s="233"/>
      <c r="AZT34" s="233"/>
      <c r="AZU34" s="233"/>
      <c r="AZV34" s="233"/>
      <c r="AZW34" s="233"/>
      <c r="AZX34" s="233"/>
      <c r="AZY34" s="233"/>
      <c r="AZZ34" s="233"/>
      <c r="BAA34" s="233"/>
      <c r="BAB34" s="233"/>
      <c r="BAC34" s="233"/>
      <c r="BAD34" s="233"/>
      <c r="BAE34" s="233"/>
      <c r="BAF34" s="233"/>
      <c r="BAG34" s="233"/>
      <c r="BAH34" s="233"/>
      <c r="BAI34" s="233"/>
      <c r="BAJ34" s="233"/>
      <c r="BAK34" s="233"/>
      <c r="BAL34" s="233"/>
      <c r="BAM34" s="233"/>
      <c r="BAN34" s="233"/>
      <c r="BAO34" s="233"/>
      <c r="BAP34" s="233"/>
      <c r="BAQ34" s="233"/>
      <c r="BAR34" s="233"/>
      <c r="BAS34" s="233"/>
      <c r="BAT34" s="233"/>
      <c r="BAU34" s="233"/>
      <c r="BAV34" s="233"/>
      <c r="BAW34" s="233"/>
      <c r="BAX34" s="233"/>
      <c r="BAY34" s="233"/>
      <c r="BAZ34" s="233"/>
      <c r="BBA34" s="233"/>
      <c r="BBB34" s="233"/>
      <c r="BBC34" s="233"/>
      <c r="BBD34" s="233"/>
      <c r="BBE34" s="233"/>
      <c r="BBF34" s="233"/>
      <c r="BBG34" s="233"/>
      <c r="BBH34" s="233"/>
      <c r="BBI34" s="233"/>
      <c r="BBJ34" s="233"/>
      <c r="BBK34" s="233"/>
      <c r="BBL34" s="233"/>
      <c r="BBM34" s="233"/>
      <c r="BBN34" s="233"/>
      <c r="BBO34" s="233"/>
      <c r="BBP34" s="233"/>
      <c r="BBQ34" s="233"/>
      <c r="BBR34" s="233"/>
      <c r="BBS34" s="233"/>
      <c r="BBT34" s="233"/>
      <c r="BBU34" s="233"/>
      <c r="BBV34" s="233"/>
      <c r="BBW34" s="233"/>
      <c r="BBX34" s="233"/>
      <c r="BBY34" s="233"/>
      <c r="BBZ34" s="233"/>
      <c r="BCA34" s="233"/>
      <c r="BCB34" s="233"/>
      <c r="BCC34" s="233"/>
      <c r="BCD34" s="233"/>
      <c r="BCE34" s="233"/>
      <c r="BCF34" s="233"/>
      <c r="BCG34" s="233"/>
      <c r="BCH34" s="233"/>
      <c r="BCI34" s="233"/>
      <c r="BCJ34" s="233"/>
      <c r="BCK34" s="233"/>
      <c r="BCL34" s="233"/>
      <c r="BCM34" s="233"/>
      <c r="BCN34" s="233"/>
      <c r="BCO34" s="233"/>
      <c r="BCP34" s="233"/>
      <c r="BCQ34" s="233"/>
      <c r="BCR34" s="233"/>
      <c r="BCS34" s="233"/>
      <c r="BCT34" s="233"/>
      <c r="BCU34" s="233"/>
      <c r="BCV34" s="233"/>
      <c r="BCW34" s="233"/>
      <c r="BCX34" s="233"/>
      <c r="BCY34" s="233"/>
      <c r="BCZ34" s="233"/>
      <c r="BDA34" s="233"/>
      <c r="BDB34" s="233"/>
      <c r="BDC34" s="233"/>
      <c r="BDD34" s="233"/>
      <c r="BDE34" s="233"/>
      <c r="BDF34" s="233"/>
      <c r="BDG34" s="233"/>
      <c r="BDH34" s="233"/>
      <c r="BDI34" s="233"/>
      <c r="BDJ34" s="233"/>
      <c r="BDK34" s="233"/>
      <c r="BDL34" s="233"/>
      <c r="BDM34" s="233"/>
      <c r="BDN34" s="233"/>
      <c r="BDO34" s="233"/>
      <c r="BDP34" s="233"/>
      <c r="BDQ34" s="233"/>
      <c r="BDR34" s="233"/>
      <c r="BDS34" s="233"/>
      <c r="BDT34" s="233"/>
      <c r="BDU34" s="233"/>
    </row>
    <row r="35" spans="1:1477" s="7" customFormat="1" ht="24" customHeight="1" thickTop="1" thickBot="1">
      <c r="B35" s="291" t="s">
        <v>522</v>
      </c>
      <c r="C35" s="292"/>
      <c r="D35" s="293"/>
      <c r="E35" s="8"/>
      <c r="F35" s="9"/>
      <c r="G35" s="156">
        <f>IF(B30="","",ROWS(B30:B34)-1)</f>
        <v>4</v>
      </c>
      <c r="H35" s="10">
        <f>SUM(H30:H34)</f>
        <v>5</v>
      </c>
      <c r="I35" s="10">
        <f>SUM(I30:I34)</f>
        <v>3</v>
      </c>
      <c r="J35" s="10">
        <f>SUM(J30:J34)</f>
        <v>1599</v>
      </c>
      <c r="K35" s="10">
        <f>SUM(K30:K34)</f>
        <v>1905</v>
      </c>
      <c r="L35" s="10">
        <f>SUM(L30:L34)</f>
        <v>1869</v>
      </c>
      <c r="M35" s="157">
        <f>IF(G35="",0,N35/G35)</f>
        <v>1</v>
      </c>
      <c r="N35" s="10">
        <f t="shared" ref="N35:AC35" si="25">SUM(N30:N34)</f>
        <v>4</v>
      </c>
      <c r="O35" s="10">
        <f t="shared" si="25"/>
        <v>36</v>
      </c>
      <c r="P35" s="11">
        <f t="shared" si="25"/>
        <v>0</v>
      </c>
      <c r="Q35" s="11">
        <f t="shared" si="25"/>
        <v>0</v>
      </c>
      <c r="R35" s="10">
        <f t="shared" si="25"/>
        <v>240</v>
      </c>
      <c r="S35" s="10">
        <f t="shared" si="25"/>
        <v>66</v>
      </c>
      <c r="T35" s="12">
        <f t="shared" si="25"/>
        <v>20325221</v>
      </c>
      <c r="U35" s="12">
        <f t="shared" si="25"/>
        <v>251358</v>
      </c>
      <c r="V35" s="12">
        <f t="shared" si="25"/>
        <v>20073863</v>
      </c>
      <c r="W35" s="12">
        <f t="shared" si="25"/>
        <v>20230829</v>
      </c>
      <c r="X35" s="12">
        <f t="shared" si="25"/>
        <v>19860500</v>
      </c>
      <c r="Y35" s="12">
        <f t="shared" si="25"/>
        <v>0</v>
      </c>
      <c r="Z35" s="12">
        <f t="shared" si="25"/>
        <v>0</v>
      </c>
      <c r="AA35" s="12">
        <f t="shared" si="25"/>
        <v>0</v>
      </c>
      <c r="AB35" s="12">
        <f t="shared" si="25"/>
        <v>19860500</v>
      </c>
      <c r="AC35" s="12">
        <f t="shared" si="25"/>
        <v>19610043</v>
      </c>
      <c r="AD35" s="157">
        <f>IF(G35="",0,AE35/G35)</f>
        <v>1</v>
      </c>
      <c r="AE35" s="160">
        <f t="shared" ref="AE35:CM35" si="26">SUM(AE30:AE34)</f>
        <v>4</v>
      </c>
      <c r="AF35" s="12">
        <f t="shared" si="26"/>
        <v>-250457</v>
      </c>
      <c r="AG35" s="12">
        <f t="shared" si="26"/>
        <v>-94392</v>
      </c>
      <c r="AH35" s="13">
        <f t="shared" si="26"/>
        <v>149</v>
      </c>
      <c r="AI35" s="13">
        <f t="shared" si="26"/>
        <v>91</v>
      </c>
      <c r="AJ35" s="13">
        <f t="shared" si="26"/>
        <v>0</v>
      </c>
      <c r="AK35" s="13">
        <f t="shared" si="26"/>
        <v>0</v>
      </c>
      <c r="AL35" s="12">
        <f t="shared" si="26"/>
        <v>63249</v>
      </c>
      <c r="AM35" s="12">
        <f t="shared" si="26"/>
        <v>0</v>
      </c>
      <c r="AN35" s="13">
        <f t="shared" si="26"/>
        <v>0</v>
      </c>
      <c r="AO35" s="13">
        <f t="shared" si="26"/>
        <v>66</v>
      </c>
      <c r="AP35" s="12">
        <f t="shared" si="26"/>
        <v>87411</v>
      </c>
      <c r="AQ35" s="12">
        <f t="shared" si="26"/>
        <v>0</v>
      </c>
      <c r="AR35" s="13">
        <f t="shared" si="26"/>
        <v>0</v>
      </c>
      <c r="AS35" s="13">
        <f t="shared" si="26"/>
        <v>0</v>
      </c>
      <c r="AT35" s="12">
        <f t="shared" si="26"/>
        <v>0</v>
      </c>
      <c r="AU35" s="12">
        <f t="shared" si="26"/>
        <v>0</v>
      </c>
      <c r="AV35" s="13">
        <f t="shared" si="26"/>
        <v>0</v>
      </c>
      <c r="AW35" s="13">
        <f t="shared" si="26"/>
        <v>0</v>
      </c>
      <c r="AX35" s="12">
        <f t="shared" si="26"/>
        <v>0</v>
      </c>
      <c r="AY35" s="12">
        <f t="shared" si="26"/>
        <v>0</v>
      </c>
      <c r="AZ35" s="13">
        <f t="shared" si="26"/>
        <v>0</v>
      </c>
      <c r="BA35" s="13">
        <f t="shared" si="26"/>
        <v>0</v>
      </c>
      <c r="BB35" s="12">
        <f t="shared" si="26"/>
        <v>0</v>
      </c>
      <c r="BC35" s="12">
        <f t="shared" si="26"/>
        <v>0</v>
      </c>
      <c r="BD35" s="13">
        <f t="shared" si="26"/>
        <v>0</v>
      </c>
      <c r="BE35" s="13">
        <f t="shared" si="26"/>
        <v>0</v>
      </c>
      <c r="BF35" s="12">
        <f t="shared" si="26"/>
        <v>15157</v>
      </c>
      <c r="BG35" s="12">
        <f t="shared" si="26"/>
        <v>0</v>
      </c>
      <c r="BH35" s="13">
        <f t="shared" si="26"/>
        <v>0</v>
      </c>
      <c r="BI35" s="13">
        <f t="shared" si="26"/>
        <v>0</v>
      </c>
      <c r="BJ35" s="12">
        <f t="shared" si="26"/>
        <v>0</v>
      </c>
      <c r="BK35" s="12">
        <f t="shared" si="26"/>
        <v>0</v>
      </c>
      <c r="BL35" s="13">
        <f t="shared" si="26"/>
        <v>0</v>
      </c>
      <c r="BM35" s="13">
        <f t="shared" si="26"/>
        <v>0</v>
      </c>
      <c r="BN35" s="12">
        <f t="shared" si="26"/>
        <v>0</v>
      </c>
      <c r="BO35" s="12">
        <f t="shared" si="26"/>
        <v>0</v>
      </c>
      <c r="BP35" s="13">
        <f t="shared" si="26"/>
        <v>0</v>
      </c>
      <c r="BQ35" s="13">
        <f t="shared" si="26"/>
        <v>0</v>
      </c>
      <c r="BR35" s="12">
        <f t="shared" si="26"/>
        <v>0</v>
      </c>
      <c r="BS35" s="12">
        <f t="shared" si="26"/>
        <v>0</v>
      </c>
      <c r="BT35" s="13">
        <f t="shared" si="26"/>
        <v>0</v>
      </c>
      <c r="BU35" s="13">
        <f t="shared" si="26"/>
        <v>0</v>
      </c>
      <c r="BV35" s="12">
        <f t="shared" si="26"/>
        <v>0</v>
      </c>
      <c r="BW35" s="12">
        <f t="shared" si="26"/>
        <v>0</v>
      </c>
      <c r="BX35" s="13">
        <f t="shared" si="26"/>
        <v>0</v>
      </c>
      <c r="BY35" s="13">
        <f t="shared" si="26"/>
        <v>0</v>
      </c>
      <c r="BZ35" s="12">
        <f t="shared" si="26"/>
        <v>23141</v>
      </c>
      <c r="CA35" s="12">
        <f t="shared" si="26"/>
        <v>0</v>
      </c>
      <c r="CB35" s="13">
        <f t="shared" si="26"/>
        <v>0</v>
      </c>
      <c r="CC35" s="13">
        <f t="shared" si="26"/>
        <v>0</v>
      </c>
      <c r="CD35" s="12">
        <f t="shared" si="26"/>
        <v>0</v>
      </c>
      <c r="CE35" s="12">
        <f t="shared" si="26"/>
        <v>0</v>
      </c>
      <c r="CF35" s="13">
        <f t="shared" si="26"/>
        <v>0</v>
      </c>
      <c r="CG35" s="13">
        <f t="shared" si="26"/>
        <v>0</v>
      </c>
      <c r="CH35" s="12">
        <f t="shared" si="26"/>
        <v>-117533</v>
      </c>
      <c r="CI35" s="12">
        <f t="shared" si="26"/>
        <v>0</v>
      </c>
      <c r="CJ35" s="13">
        <f t="shared" si="26"/>
        <v>0</v>
      </c>
      <c r="CK35" s="13">
        <f t="shared" si="26"/>
        <v>66</v>
      </c>
      <c r="CL35" s="12">
        <f t="shared" si="26"/>
        <v>71427</v>
      </c>
      <c r="CM35" s="12">
        <f t="shared" si="26"/>
        <v>0</v>
      </c>
      <c r="CN35" s="14"/>
      <c r="CO35" s="14"/>
      <c r="CP35" s="14"/>
      <c r="CQ35" s="14"/>
      <c r="CR35" s="14"/>
      <c r="CS35" s="14"/>
      <c r="CT35" s="8"/>
      <c r="CU35" s="9"/>
      <c r="CV35" s="9"/>
      <c r="CW35" s="8"/>
      <c r="CX35" s="8"/>
      <c r="CY35" s="9"/>
      <c r="CZ35" s="9"/>
      <c r="DA35" s="9"/>
      <c r="DB35" s="12"/>
      <c r="DC35" s="14"/>
      <c r="DD35" s="16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  <c r="IX35" s="118"/>
      <c r="IY35" s="118"/>
      <c r="IZ35" s="118"/>
      <c r="JA35" s="118"/>
      <c r="JB35" s="118"/>
      <c r="JC35" s="118"/>
      <c r="JD35" s="118"/>
      <c r="JE35" s="118"/>
      <c r="JF35" s="118"/>
      <c r="JG35" s="118"/>
      <c r="JH35" s="118"/>
      <c r="JI35" s="118"/>
      <c r="JJ35" s="118"/>
      <c r="JK35" s="118"/>
      <c r="JL35" s="118"/>
      <c r="JM35" s="118"/>
      <c r="JN35" s="118"/>
      <c r="JO35" s="118"/>
      <c r="JP35" s="118"/>
      <c r="JQ35" s="118"/>
      <c r="JR35" s="118"/>
      <c r="JS35" s="118"/>
      <c r="JT35" s="118"/>
      <c r="JU35" s="118"/>
      <c r="JV35" s="118"/>
      <c r="JW35" s="118"/>
      <c r="JX35" s="118"/>
      <c r="JY35" s="118"/>
      <c r="JZ35" s="118"/>
      <c r="KA35" s="118"/>
      <c r="KB35" s="118"/>
      <c r="KC35" s="118"/>
      <c r="KD35" s="118"/>
      <c r="KE35" s="118"/>
      <c r="KF35" s="118"/>
      <c r="KG35" s="118"/>
      <c r="KH35" s="118"/>
      <c r="KI35" s="118"/>
      <c r="KJ35" s="118"/>
      <c r="KK35" s="118"/>
      <c r="KL35" s="118"/>
      <c r="KM35" s="118"/>
      <c r="KN35" s="118"/>
      <c r="KO35" s="118"/>
      <c r="KP35" s="118"/>
      <c r="KQ35" s="118"/>
      <c r="KR35" s="118"/>
      <c r="KS35" s="118"/>
      <c r="KT35" s="118"/>
      <c r="KU35" s="118"/>
      <c r="KV35" s="118"/>
      <c r="KW35" s="118"/>
      <c r="KX35" s="118"/>
      <c r="KY35" s="118"/>
      <c r="KZ35" s="118"/>
      <c r="LA35" s="118"/>
      <c r="LB35" s="118"/>
      <c r="LC35" s="118"/>
      <c r="LD35" s="118"/>
      <c r="LE35" s="118"/>
      <c r="LF35" s="118"/>
      <c r="LG35" s="118"/>
      <c r="LH35" s="118"/>
      <c r="LI35" s="118"/>
      <c r="LJ35" s="118"/>
      <c r="LK35" s="118"/>
      <c r="LL35" s="118"/>
      <c r="LM35" s="118"/>
      <c r="LN35" s="118"/>
      <c r="LO35" s="118"/>
      <c r="LP35" s="118"/>
      <c r="LQ35" s="118"/>
      <c r="LR35" s="118"/>
      <c r="LS35" s="118"/>
      <c r="LT35" s="118"/>
      <c r="LU35" s="118"/>
      <c r="LV35" s="118"/>
      <c r="LW35" s="118"/>
      <c r="LX35" s="118"/>
      <c r="LY35" s="118"/>
      <c r="LZ35" s="118"/>
      <c r="MA35" s="118"/>
      <c r="MB35" s="118"/>
      <c r="MC35" s="118"/>
      <c r="MD35" s="118"/>
      <c r="ME35" s="118"/>
      <c r="MF35" s="118"/>
      <c r="MG35" s="118"/>
      <c r="MH35" s="118"/>
      <c r="MI35" s="118"/>
      <c r="MJ35" s="118"/>
      <c r="MK35" s="118"/>
      <c r="ML35" s="118"/>
      <c r="MM35" s="118"/>
      <c r="MN35" s="118"/>
      <c r="MO35" s="118"/>
      <c r="MP35" s="118"/>
      <c r="MQ35" s="118"/>
      <c r="MR35" s="118"/>
      <c r="MS35" s="118"/>
      <c r="MT35" s="118"/>
      <c r="MU35" s="118"/>
      <c r="MV35" s="118"/>
      <c r="MW35" s="118"/>
      <c r="MX35" s="118"/>
      <c r="MY35" s="118"/>
      <c r="MZ35" s="118"/>
      <c r="NA35" s="118"/>
      <c r="NB35" s="118"/>
      <c r="NC35" s="118"/>
      <c r="ND35" s="118"/>
      <c r="NE35" s="118"/>
      <c r="NF35" s="118"/>
      <c r="NG35" s="118"/>
      <c r="NH35" s="118"/>
      <c r="NI35" s="118"/>
      <c r="NJ35" s="118"/>
      <c r="NK35" s="118"/>
      <c r="NL35" s="118"/>
      <c r="NM35" s="118"/>
      <c r="NN35" s="118"/>
      <c r="NO35" s="118"/>
      <c r="NP35" s="118"/>
      <c r="NQ35" s="118"/>
      <c r="NR35" s="118"/>
      <c r="NS35" s="118"/>
      <c r="NT35" s="118"/>
      <c r="NU35" s="118"/>
      <c r="NV35" s="118"/>
      <c r="NW35" s="118"/>
      <c r="NX35" s="118"/>
      <c r="NY35" s="118"/>
      <c r="NZ35" s="118"/>
      <c r="OA35" s="118"/>
      <c r="OB35" s="118"/>
      <c r="OC35" s="118"/>
      <c r="OD35" s="118"/>
      <c r="OE35" s="118"/>
      <c r="OF35" s="118"/>
      <c r="OG35" s="118"/>
      <c r="OH35" s="118"/>
      <c r="OI35" s="118"/>
      <c r="OJ35" s="118"/>
      <c r="OK35" s="118"/>
      <c r="OL35" s="118"/>
      <c r="OM35" s="118"/>
      <c r="ON35" s="118"/>
      <c r="OO35" s="118"/>
      <c r="OP35" s="118"/>
      <c r="OQ35" s="118"/>
      <c r="OR35" s="118"/>
      <c r="OS35" s="118"/>
      <c r="OT35" s="118"/>
      <c r="OU35" s="118"/>
      <c r="OV35" s="118"/>
      <c r="OW35" s="118"/>
      <c r="OX35" s="118"/>
      <c r="OY35" s="118"/>
      <c r="OZ35" s="118"/>
      <c r="PA35" s="118"/>
      <c r="PB35" s="118"/>
      <c r="PC35" s="118"/>
      <c r="PD35" s="118"/>
      <c r="PE35" s="118"/>
      <c r="PF35" s="118"/>
      <c r="PG35" s="118"/>
      <c r="PH35" s="118"/>
      <c r="PI35" s="118"/>
      <c r="PJ35" s="118"/>
      <c r="PK35" s="118"/>
      <c r="PL35" s="118"/>
      <c r="PM35" s="118"/>
      <c r="PN35" s="118"/>
      <c r="PO35" s="118"/>
      <c r="PP35" s="118"/>
      <c r="PQ35" s="118"/>
      <c r="PR35" s="118"/>
      <c r="PS35" s="118"/>
      <c r="PT35" s="118"/>
      <c r="PU35" s="118"/>
      <c r="PV35" s="118"/>
      <c r="PW35" s="118"/>
      <c r="PX35" s="118"/>
      <c r="PY35" s="118"/>
      <c r="PZ35" s="118"/>
      <c r="QA35" s="118"/>
      <c r="QB35" s="118"/>
      <c r="QC35" s="118"/>
      <c r="QD35" s="118"/>
      <c r="QE35" s="118"/>
      <c r="QF35" s="118"/>
      <c r="QG35" s="118"/>
      <c r="QH35" s="118"/>
      <c r="QI35" s="118"/>
      <c r="QJ35" s="118"/>
      <c r="QK35" s="118"/>
      <c r="QL35" s="118"/>
      <c r="QM35" s="118"/>
      <c r="QN35" s="118"/>
      <c r="QO35" s="118"/>
      <c r="QP35" s="118"/>
      <c r="QQ35" s="118"/>
      <c r="QR35" s="118"/>
      <c r="QS35" s="118"/>
      <c r="QT35" s="118"/>
      <c r="QU35" s="118"/>
      <c r="QV35" s="118"/>
      <c r="QW35" s="118"/>
      <c r="QX35" s="118"/>
      <c r="QY35" s="118"/>
      <c r="QZ35" s="118"/>
      <c r="RA35" s="118"/>
      <c r="RB35" s="118"/>
      <c r="RC35" s="118"/>
      <c r="RD35" s="118"/>
      <c r="RE35" s="118"/>
      <c r="RF35" s="118"/>
      <c r="RG35" s="118"/>
      <c r="RH35" s="118"/>
      <c r="RI35" s="118"/>
      <c r="RJ35" s="118"/>
      <c r="RK35" s="118"/>
      <c r="RL35" s="118"/>
      <c r="RM35" s="118"/>
      <c r="RN35" s="118"/>
      <c r="RO35" s="118"/>
      <c r="RP35" s="118"/>
      <c r="RQ35" s="118"/>
      <c r="RR35" s="118"/>
      <c r="RS35" s="118"/>
      <c r="RT35" s="118"/>
      <c r="RU35" s="118"/>
      <c r="RV35" s="118"/>
      <c r="RW35" s="118"/>
      <c r="RX35" s="118"/>
      <c r="RY35" s="118"/>
      <c r="RZ35" s="118"/>
      <c r="SA35" s="118"/>
      <c r="SB35" s="118"/>
      <c r="SC35" s="118"/>
      <c r="SD35" s="118"/>
      <c r="SE35" s="118"/>
      <c r="SF35" s="118"/>
      <c r="SG35" s="118"/>
      <c r="SH35" s="118"/>
      <c r="SI35" s="118"/>
      <c r="SJ35" s="118"/>
      <c r="SK35" s="118"/>
      <c r="SL35" s="118"/>
      <c r="SM35" s="118"/>
      <c r="SN35" s="118"/>
      <c r="SO35" s="118"/>
      <c r="SP35" s="118"/>
      <c r="SQ35" s="118"/>
      <c r="SR35" s="118"/>
      <c r="SS35" s="118"/>
      <c r="ST35" s="118"/>
      <c r="SU35" s="118"/>
      <c r="SV35" s="118"/>
      <c r="SW35" s="118"/>
      <c r="SX35" s="118"/>
      <c r="SY35" s="118"/>
      <c r="SZ35" s="118"/>
      <c r="TA35" s="118"/>
      <c r="TB35" s="118"/>
      <c r="TC35" s="118"/>
      <c r="TD35" s="118"/>
      <c r="TE35" s="118"/>
      <c r="TF35" s="118"/>
      <c r="TG35" s="118"/>
      <c r="TH35" s="118"/>
      <c r="TI35" s="118"/>
      <c r="TJ35" s="118"/>
      <c r="TK35" s="118"/>
      <c r="TL35" s="118"/>
      <c r="TM35" s="118"/>
      <c r="TN35" s="118"/>
      <c r="TO35" s="118"/>
      <c r="TP35" s="118"/>
      <c r="TQ35" s="118"/>
      <c r="TR35" s="118"/>
      <c r="TS35" s="118"/>
      <c r="TT35" s="118"/>
      <c r="TU35" s="118"/>
      <c r="TV35" s="118"/>
      <c r="TW35" s="118"/>
      <c r="TX35" s="118"/>
      <c r="TY35" s="118"/>
      <c r="TZ35" s="118"/>
      <c r="UA35" s="118"/>
      <c r="UB35" s="118"/>
      <c r="UC35" s="118"/>
      <c r="UD35" s="118"/>
      <c r="UE35" s="118"/>
      <c r="UF35" s="118"/>
      <c r="UG35" s="118"/>
      <c r="UH35" s="118"/>
      <c r="UI35" s="118"/>
      <c r="UJ35" s="118"/>
      <c r="UK35" s="118"/>
      <c r="UL35" s="118"/>
      <c r="UM35" s="118"/>
      <c r="UN35" s="118"/>
      <c r="UO35" s="118"/>
      <c r="UP35" s="118"/>
      <c r="UQ35" s="118"/>
      <c r="UR35" s="118"/>
      <c r="US35" s="118"/>
      <c r="UT35" s="118"/>
      <c r="UU35" s="118"/>
      <c r="UV35" s="118"/>
      <c r="UW35" s="118"/>
      <c r="UX35" s="118"/>
      <c r="UY35" s="118"/>
      <c r="UZ35" s="118"/>
      <c r="VA35" s="118"/>
      <c r="VB35" s="118"/>
      <c r="VC35" s="118"/>
      <c r="VD35" s="118"/>
      <c r="VE35" s="118"/>
      <c r="VF35" s="118"/>
      <c r="VG35" s="118"/>
      <c r="VH35" s="118"/>
      <c r="VI35" s="118"/>
      <c r="VJ35" s="118"/>
      <c r="VK35" s="118"/>
      <c r="VL35" s="118"/>
      <c r="VM35" s="118"/>
      <c r="VN35" s="118"/>
      <c r="VO35" s="118"/>
      <c r="VP35" s="118"/>
      <c r="VQ35" s="118"/>
      <c r="VR35" s="118"/>
      <c r="VS35" s="118"/>
      <c r="VT35" s="118"/>
      <c r="VU35" s="118"/>
      <c r="VV35" s="118"/>
      <c r="VW35" s="118"/>
      <c r="VX35" s="118"/>
      <c r="VY35" s="118"/>
      <c r="VZ35" s="118"/>
      <c r="WA35" s="118"/>
      <c r="WB35" s="118"/>
      <c r="WC35" s="118"/>
      <c r="WD35" s="118"/>
      <c r="WE35" s="118"/>
      <c r="WF35" s="118"/>
      <c r="WG35" s="118"/>
      <c r="WH35" s="118"/>
      <c r="WI35" s="118"/>
      <c r="WJ35" s="118"/>
      <c r="WK35" s="118"/>
      <c r="WL35" s="118"/>
      <c r="WM35" s="118"/>
      <c r="WN35" s="118"/>
      <c r="WO35" s="118"/>
      <c r="WP35" s="118"/>
      <c r="WQ35" s="118"/>
      <c r="WR35" s="118"/>
      <c r="WS35" s="118"/>
      <c r="WT35" s="118"/>
      <c r="WU35" s="118"/>
      <c r="WV35" s="118"/>
      <c r="WW35" s="118"/>
      <c r="WX35" s="118"/>
      <c r="WY35" s="118"/>
      <c r="WZ35" s="118"/>
      <c r="XA35" s="118"/>
      <c r="XB35" s="118"/>
      <c r="XC35" s="118"/>
      <c r="XD35" s="118"/>
      <c r="XE35" s="118"/>
      <c r="XF35" s="118"/>
      <c r="XG35" s="118"/>
      <c r="XH35" s="118"/>
      <c r="XI35" s="118"/>
      <c r="XJ35" s="118"/>
      <c r="XK35" s="118"/>
      <c r="XL35" s="118"/>
      <c r="XM35" s="118"/>
      <c r="XN35" s="118"/>
      <c r="XO35" s="118"/>
      <c r="XP35" s="118"/>
      <c r="XQ35" s="118"/>
      <c r="XR35" s="118"/>
      <c r="XS35" s="118"/>
      <c r="XT35" s="118"/>
      <c r="XU35" s="118"/>
      <c r="XV35" s="118"/>
      <c r="XW35" s="118"/>
      <c r="XX35" s="118"/>
      <c r="XY35" s="118"/>
      <c r="XZ35" s="118"/>
      <c r="YA35" s="118"/>
      <c r="YB35" s="118"/>
      <c r="YC35" s="118"/>
      <c r="YD35" s="118"/>
      <c r="YE35" s="118"/>
      <c r="YF35" s="118"/>
      <c r="YG35" s="118"/>
      <c r="YH35" s="118"/>
      <c r="YI35" s="118"/>
      <c r="YJ35" s="118"/>
      <c r="YK35" s="118"/>
      <c r="YL35" s="118"/>
      <c r="YM35" s="118"/>
      <c r="YN35" s="118"/>
      <c r="YO35" s="118"/>
      <c r="YP35" s="118"/>
      <c r="YQ35" s="118"/>
      <c r="YR35" s="118"/>
      <c r="YS35" s="118"/>
      <c r="YT35" s="118"/>
      <c r="YU35" s="118"/>
      <c r="YV35" s="118"/>
      <c r="YW35" s="118"/>
      <c r="YX35" s="118"/>
      <c r="YY35" s="118"/>
      <c r="YZ35" s="118"/>
      <c r="ZA35" s="118"/>
      <c r="ZB35" s="118"/>
      <c r="ZC35" s="118"/>
      <c r="ZD35" s="118"/>
      <c r="ZE35" s="118"/>
      <c r="ZF35" s="118"/>
      <c r="ZG35" s="118"/>
      <c r="ZH35" s="118"/>
      <c r="ZI35" s="118"/>
      <c r="ZJ35" s="118"/>
      <c r="ZK35" s="118"/>
      <c r="ZL35" s="118"/>
      <c r="ZM35" s="118"/>
      <c r="ZN35" s="118"/>
      <c r="ZO35" s="118"/>
      <c r="ZP35" s="118"/>
      <c r="ZQ35" s="118"/>
      <c r="ZR35" s="118"/>
      <c r="ZS35" s="118"/>
      <c r="ZT35" s="118"/>
      <c r="ZU35" s="118"/>
      <c r="ZV35" s="118"/>
      <c r="ZW35" s="118"/>
      <c r="ZX35" s="118"/>
      <c r="ZY35" s="118"/>
      <c r="ZZ35" s="118"/>
      <c r="AAA35" s="118"/>
      <c r="AAB35" s="118"/>
      <c r="AAC35" s="118"/>
      <c r="AAD35" s="118"/>
      <c r="AAE35" s="118"/>
      <c r="AAF35" s="118"/>
      <c r="AAG35" s="118"/>
      <c r="AAH35" s="118"/>
      <c r="AAI35" s="118"/>
      <c r="AAJ35" s="118"/>
      <c r="AAK35" s="118"/>
      <c r="AAL35" s="118"/>
      <c r="AAM35" s="118"/>
      <c r="AAN35" s="118"/>
      <c r="AAO35" s="118"/>
      <c r="AAP35" s="118"/>
      <c r="AAQ35" s="118"/>
      <c r="AAR35" s="118"/>
      <c r="AAS35" s="118"/>
      <c r="AAT35" s="118"/>
      <c r="AAU35" s="118"/>
      <c r="AAV35" s="118"/>
      <c r="AAW35" s="118"/>
      <c r="AAX35" s="118"/>
      <c r="AAY35" s="118"/>
      <c r="AAZ35" s="118"/>
      <c r="ABA35" s="118"/>
      <c r="ABB35" s="118"/>
      <c r="ABC35" s="118"/>
      <c r="ABD35" s="118"/>
      <c r="ABE35" s="118"/>
      <c r="ABF35" s="118"/>
      <c r="ABG35" s="118"/>
      <c r="ABH35" s="118"/>
      <c r="ABI35" s="118"/>
      <c r="ABJ35" s="118"/>
      <c r="ABK35" s="118"/>
      <c r="ABL35" s="118"/>
      <c r="ABM35" s="118"/>
      <c r="ABN35" s="118"/>
      <c r="ABO35" s="118"/>
      <c r="ABP35" s="118"/>
      <c r="ABQ35" s="118"/>
      <c r="ABR35" s="118"/>
      <c r="ABS35" s="118"/>
      <c r="ABT35" s="118"/>
      <c r="ABU35" s="118"/>
      <c r="ABV35" s="118"/>
      <c r="ABW35" s="118"/>
      <c r="ABX35" s="118"/>
      <c r="ABY35" s="118"/>
      <c r="ABZ35" s="118"/>
      <c r="ACA35" s="118"/>
      <c r="ACB35" s="118"/>
      <c r="ACC35" s="118"/>
      <c r="ACD35" s="118"/>
      <c r="ACE35" s="118"/>
      <c r="ACF35" s="118"/>
      <c r="ACG35" s="118"/>
      <c r="ACH35" s="118"/>
      <c r="ACI35" s="118"/>
      <c r="ACJ35" s="118"/>
      <c r="ACK35" s="118"/>
      <c r="ACL35" s="118"/>
      <c r="ACM35" s="118"/>
      <c r="ACN35" s="118"/>
      <c r="ACO35" s="118"/>
      <c r="ACP35" s="118"/>
      <c r="ACQ35" s="118"/>
      <c r="ACR35" s="118"/>
      <c r="ACS35" s="118"/>
      <c r="ACT35" s="118"/>
      <c r="ACU35" s="118"/>
      <c r="ACV35" s="118"/>
      <c r="ACW35" s="118"/>
      <c r="ACX35" s="118"/>
      <c r="ACY35" s="118"/>
      <c r="ACZ35" s="118"/>
      <c r="ADA35" s="118"/>
      <c r="ADB35" s="118"/>
      <c r="ADC35" s="118"/>
      <c r="ADD35" s="118"/>
      <c r="ADE35" s="118"/>
      <c r="ADF35" s="118"/>
      <c r="ADG35" s="118"/>
      <c r="ADH35" s="118"/>
      <c r="ADI35" s="118"/>
      <c r="ADJ35" s="118"/>
      <c r="ADK35" s="118"/>
      <c r="ADL35" s="118"/>
      <c r="ADM35" s="118"/>
      <c r="ADN35" s="118"/>
      <c r="ADO35" s="118"/>
      <c r="ADP35" s="118"/>
      <c r="ADQ35" s="118"/>
      <c r="ADR35" s="118"/>
      <c r="ADS35" s="118"/>
      <c r="ADT35" s="118"/>
      <c r="ADU35" s="118"/>
      <c r="ADV35" s="118"/>
      <c r="ADW35" s="118"/>
      <c r="ADX35" s="118"/>
      <c r="ADY35" s="118"/>
      <c r="ADZ35" s="118"/>
      <c r="AEA35" s="118"/>
      <c r="AEB35" s="118"/>
      <c r="AEC35" s="118"/>
      <c r="AED35" s="118"/>
      <c r="AEE35" s="118"/>
      <c r="AEF35" s="118"/>
      <c r="AEG35" s="118"/>
      <c r="AEH35" s="118"/>
      <c r="AEI35" s="118"/>
      <c r="AEJ35" s="118"/>
      <c r="AEK35" s="118"/>
      <c r="AEL35" s="118"/>
      <c r="AEM35" s="118"/>
      <c r="AEN35" s="118"/>
      <c r="AEO35" s="118"/>
      <c r="AEP35" s="118"/>
      <c r="AEQ35" s="118"/>
      <c r="AER35" s="118"/>
      <c r="AES35" s="118"/>
      <c r="AET35" s="118"/>
      <c r="AEU35" s="118"/>
      <c r="AEV35" s="118"/>
      <c r="AEW35" s="118"/>
      <c r="AEX35" s="118"/>
      <c r="AEY35" s="118"/>
      <c r="AEZ35" s="118"/>
      <c r="AFA35" s="118"/>
      <c r="AFB35" s="118"/>
      <c r="AFC35" s="118"/>
      <c r="AFD35" s="118"/>
      <c r="AFE35" s="118"/>
      <c r="AFF35" s="118"/>
      <c r="AFG35" s="118"/>
      <c r="AFH35" s="118"/>
      <c r="AFI35" s="118"/>
      <c r="AFJ35" s="118"/>
      <c r="AFK35" s="118"/>
      <c r="AFL35" s="118"/>
      <c r="AFM35" s="118"/>
      <c r="AFN35" s="118"/>
      <c r="AFO35" s="118"/>
      <c r="AFP35" s="118"/>
      <c r="AFQ35" s="118"/>
      <c r="AFR35" s="118"/>
      <c r="AFS35" s="118"/>
      <c r="AFT35" s="118"/>
      <c r="AFU35" s="118"/>
      <c r="AFV35" s="118"/>
      <c r="AFW35" s="118"/>
      <c r="AFX35" s="118"/>
      <c r="AFY35" s="118"/>
      <c r="AFZ35" s="118"/>
      <c r="AGA35" s="118"/>
      <c r="AGB35" s="118"/>
      <c r="AGC35" s="118"/>
      <c r="AGD35" s="118"/>
      <c r="AGE35" s="118"/>
      <c r="AGF35" s="118"/>
      <c r="AGG35" s="118"/>
      <c r="AGH35" s="118"/>
      <c r="AGI35" s="118"/>
      <c r="AGJ35" s="118"/>
      <c r="AGK35" s="118"/>
      <c r="AGL35" s="118"/>
      <c r="AGM35" s="118"/>
      <c r="AGN35" s="118"/>
      <c r="AGO35" s="118"/>
      <c r="AGP35" s="118"/>
      <c r="AGQ35" s="118"/>
      <c r="AGR35" s="118"/>
      <c r="AGS35" s="118"/>
      <c r="AGT35" s="118"/>
      <c r="AGU35" s="118"/>
      <c r="AGV35" s="118"/>
      <c r="AGW35" s="118"/>
      <c r="AGX35" s="118"/>
      <c r="AGY35" s="118"/>
      <c r="AGZ35" s="118"/>
      <c r="AHA35" s="118"/>
      <c r="AHB35" s="118"/>
      <c r="AHC35" s="118"/>
      <c r="AHD35" s="118"/>
      <c r="AHE35" s="118"/>
      <c r="AHF35" s="118"/>
      <c r="AHG35" s="118"/>
      <c r="AHH35" s="118"/>
      <c r="AHI35" s="118"/>
      <c r="AHJ35" s="118"/>
      <c r="AHK35" s="118"/>
      <c r="AHL35" s="118"/>
      <c r="AHM35" s="118"/>
      <c r="AHN35" s="118"/>
      <c r="AHO35" s="118"/>
      <c r="AHP35" s="118"/>
      <c r="AHQ35" s="118"/>
      <c r="AHR35" s="118"/>
      <c r="AHS35" s="118"/>
      <c r="AHT35" s="118"/>
      <c r="AHU35" s="118"/>
      <c r="AHV35" s="118"/>
      <c r="AHW35" s="118"/>
      <c r="AHX35" s="118"/>
      <c r="AHY35" s="118"/>
      <c r="AHZ35" s="118"/>
      <c r="AIA35" s="118"/>
      <c r="AIB35" s="118"/>
      <c r="AIC35" s="118"/>
      <c r="AID35" s="118"/>
      <c r="AIE35" s="118"/>
      <c r="AIF35" s="118"/>
      <c r="AIG35" s="118"/>
      <c r="AIH35" s="118"/>
      <c r="AII35" s="118"/>
      <c r="AIJ35" s="118"/>
      <c r="AIK35" s="118"/>
      <c r="AIL35" s="118"/>
      <c r="AIM35" s="118"/>
      <c r="AIN35" s="118"/>
      <c r="AIO35" s="118"/>
      <c r="AIP35" s="118"/>
      <c r="AIQ35" s="118"/>
      <c r="AIR35" s="118"/>
      <c r="AIS35" s="118"/>
      <c r="AIT35" s="118"/>
      <c r="AIU35" s="118"/>
      <c r="AIV35" s="118"/>
      <c r="AIW35" s="118"/>
      <c r="AIX35" s="118"/>
      <c r="AIY35" s="118"/>
      <c r="AIZ35" s="118"/>
      <c r="AJA35" s="118"/>
      <c r="AJB35" s="118"/>
      <c r="AJC35" s="118"/>
      <c r="AJD35" s="118"/>
      <c r="AJE35" s="118"/>
      <c r="AJF35" s="118"/>
      <c r="AJG35" s="118"/>
      <c r="AJH35" s="118"/>
      <c r="AJI35" s="118"/>
      <c r="AJJ35" s="118"/>
      <c r="AJK35" s="118"/>
      <c r="AJL35" s="118"/>
      <c r="AJM35" s="118"/>
      <c r="AJN35" s="118"/>
      <c r="AJO35" s="118"/>
      <c r="AJP35" s="118"/>
      <c r="AJQ35" s="118"/>
      <c r="AJR35" s="118"/>
      <c r="AJS35" s="118"/>
      <c r="AJT35" s="118"/>
      <c r="AJU35" s="118"/>
      <c r="AJV35" s="118"/>
      <c r="AJW35" s="118"/>
      <c r="AJX35" s="118"/>
      <c r="AJY35" s="118"/>
      <c r="AJZ35" s="118"/>
      <c r="AKA35" s="118"/>
      <c r="AKB35" s="118"/>
      <c r="AKC35" s="118"/>
      <c r="AKD35" s="118"/>
      <c r="AKE35" s="118"/>
      <c r="AKF35" s="118"/>
      <c r="AKG35" s="118"/>
      <c r="AKH35" s="118"/>
      <c r="AKI35" s="118"/>
      <c r="AKJ35" s="118"/>
      <c r="AKK35" s="118"/>
      <c r="AKL35" s="118"/>
      <c r="AKM35" s="118"/>
      <c r="AKN35" s="118"/>
      <c r="AKO35" s="118"/>
      <c r="AKP35" s="118"/>
      <c r="AKQ35" s="118"/>
      <c r="AKR35" s="118"/>
      <c r="AKS35" s="118"/>
      <c r="AKT35" s="118"/>
      <c r="AKU35" s="118"/>
      <c r="AKV35" s="118"/>
      <c r="AKW35" s="118"/>
      <c r="AKX35" s="118"/>
      <c r="AKY35" s="118"/>
      <c r="AKZ35" s="118"/>
      <c r="ALA35" s="118"/>
      <c r="ALB35" s="118"/>
      <c r="ALC35" s="118"/>
      <c r="ALD35" s="118"/>
      <c r="ALE35" s="118"/>
      <c r="ALF35" s="118"/>
      <c r="ALG35" s="118"/>
      <c r="ALH35" s="118"/>
      <c r="ALI35" s="118"/>
      <c r="ALJ35" s="118"/>
      <c r="ALK35" s="118"/>
      <c r="ALL35" s="118"/>
      <c r="ALM35" s="118"/>
      <c r="ALN35" s="118"/>
      <c r="ALO35" s="118"/>
      <c r="ALP35" s="118"/>
      <c r="ALQ35" s="118"/>
      <c r="ALR35" s="118"/>
      <c r="ALS35" s="118"/>
      <c r="ALT35" s="118"/>
      <c r="ALU35" s="118"/>
      <c r="ALV35" s="118"/>
      <c r="ALW35" s="118"/>
      <c r="ALX35" s="118"/>
      <c r="ALY35" s="118"/>
      <c r="ALZ35" s="118"/>
      <c r="AMA35" s="118"/>
      <c r="AMB35" s="118"/>
      <c r="AMC35" s="118"/>
      <c r="AMD35" s="118"/>
      <c r="AME35" s="118"/>
      <c r="AMF35" s="118"/>
      <c r="AMG35" s="118"/>
      <c r="AMH35" s="118"/>
      <c r="AMI35" s="118"/>
      <c r="AMJ35" s="118"/>
      <c r="AMK35" s="118"/>
      <c r="AML35" s="118"/>
      <c r="AMM35" s="118"/>
      <c r="AMN35" s="118"/>
      <c r="AMO35" s="118"/>
      <c r="AMP35" s="118"/>
      <c r="AMQ35" s="118"/>
      <c r="AMR35" s="118"/>
      <c r="AMS35" s="118"/>
      <c r="AMT35" s="118"/>
      <c r="AMU35" s="118"/>
      <c r="AMV35" s="118"/>
      <c r="AMW35" s="118"/>
      <c r="AMX35" s="118"/>
      <c r="AMY35" s="118"/>
      <c r="AMZ35" s="118"/>
      <c r="ANA35" s="118"/>
      <c r="ANB35" s="118"/>
      <c r="ANC35" s="118"/>
      <c r="AND35" s="118"/>
      <c r="ANE35" s="118"/>
      <c r="ANF35" s="118"/>
      <c r="ANG35" s="118"/>
      <c r="ANH35" s="118"/>
      <c r="ANI35" s="118"/>
      <c r="ANJ35" s="118"/>
      <c r="ANK35" s="118"/>
      <c r="ANL35" s="118"/>
      <c r="ANM35" s="118"/>
      <c r="ANN35" s="118"/>
      <c r="ANO35" s="118"/>
      <c r="ANP35" s="118"/>
      <c r="ANQ35" s="118"/>
      <c r="ANR35" s="118"/>
      <c r="ANS35" s="118"/>
      <c r="ANT35" s="118"/>
      <c r="ANU35" s="118"/>
      <c r="ANV35" s="118"/>
      <c r="ANW35" s="118"/>
      <c r="ANX35" s="118"/>
      <c r="ANY35" s="118"/>
      <c r="ANZ35" s="118"/>
      <c r="AOA35" s="118"/>
      <c r="AOB35" s="118"/>
      <c r="AOC35" s="118"/>
      <c r="AOD35" s="118"/>
      <c r="AOE35" s="118"/>
      <c r="AOF35" s="118"/>
      <c r="AOG35" s="118"/>
      <c r="AOH35" s="118"/>
      <c r="AOI35" s="118"/>
      <c r="AOJ35" s="118"/>
      <c r="AOK35" s="118"/>
      <c r="AOL35" s="118"/>
      <c r="AOM35" s="118"/>
      <c r="AON35" s="118"/>
      <c r="AOO35" s="118"/>
      <c r="AOP35" s="118"/>
      <c r="AOQ35" s="118"/>
      <c r="AOR35" s="118"/>
      <c r="AOS35" s="118"/>
      <c r="AOT35" s="118"/>
      <c r="AOU35" s="118"/>
      <c r="AOV35" s="118"/>
      <c r="AOW35" s="118"/>
      <c r="AOX35" s="118"/>
      <c r="AOY35" s="118"/>
      <c r="AOZ35" s="118"/>
      <c r="APA35" s="118"/>
      <c r="APB35" s="118"/>
      <c r="APC35" s="118"/>
      <c r="APD35" s="118"/>
      <c r="APE35" s="118"/>
      <c r="APF35" s="118"/>
      <c r="APG35" s="118"/>
      <c r="APH35" s="118"/>
      <c r="API35" s="118"/>
      <c r="APJ35" s="118"/>
      <c r="APK35" s="118"/>
      <c r="APL35" s="118"/>
      <c r="APM35" s="118"/>
      <c r="APN35" s="118"/>
      <c r="APO35" s="118"/>
      <c r="APP35" s="118"/>
      <c r="APQ35" s="118"/>
      <c r="APR35" s="118"/>
      <c r="APS35" s="118"/>
      <c r="APT35" s="118"/>
      <c r="APU35" s="118"/>
      <c r="APV35" s="118"/>
      <c r="APW35" s="118"/>
      <c r="APX35" s="118"/>
      <c r="APY35" s="118"/>
      <c r="APZ35" s="118"/>
      <c r="AQA35" s="118"/>
      <c r="AQB35" s="118"/>
      <c r="AQC35" s="118"/>
      <c r="AQD35" s="118"/>
      <c r="AQE35" s="118"/>
      <c r="AQF35" s="118"/>
      <c r="AQG35" s="118"/>
      <c r="AQH35" s="118"/>
      <c r="AQI35" s="118"/>
      <c r="AQJ35" s="118"/>
      <c r="AQK35" s="118"/>
      <c r="AQL35" s="118"/>
      <c r="AQM35" s="118"/>
      <c r="AQN35" s="118"/>
      <c r="AQO35" s="118"/>
      <c r="AQP35" s="118"/>
      <c r="AQQ35" s="118"/>
      <c r="AQR35" s="118"/>
      <c r="AQS35" s="118"/>
      <c r="AQT35" s="118"/>
      <c r="AQU35" s="118"/>
      <c r="AQV35" s="118"/>
      <c r="AQW35" s="118"/>
      <c r="AQX35" s="118"/>
      <c r="AQY35" s="118"/>
      <c r="AQZ35" s="118"/>
      <c r="ARA35" s="118"/>
      <c r="ARB35" s="118"/>
      <c r="ARC35" s="118"/>
      <c r="ARD35" s="118"/>
      <c r="ARE35" s="118"/>
      <c r="ARF35" s="118"/>
      <c r="ARG35" s="118"/>
      <c r="ARH35" s="118"/>
      <c r="ARI35" s="118"/>
      <c r="ARJ35" s="118"/>
      <c r="ARK35" s="118"/>
      <c r="ARL35" s="118"/>
      <c r="ARM35" s="118"/>
      <c r="ARN35" s="118"/>
      <c r="ARO35" s="118"/>
      <c r="ARP35" s="118"/>
      <c r="ARQ35" s="118"/>
      <c r="ARR35" s="118"/>
      <c r="ARS35" s="118"/>
      <c r="ART35" s="118"/>
      <c r="ARU35" s="118"/>
      <c r="ARV35" s="118"/>
      <c r="ARW35" s="118"/>
      <c r="ARX35" s="118"/>
      <c r="ARY35" s="118"/>
      <c r="ARZ35" s="118"/>
      <c r="ASA35" s="118"/>
      <c r="ASB35" s="118"/>
      <c r="ASC35" s="118"/>
      <c r="ASD35" s="118"/>
      <c r="ASE35" s="118"/>
      <c r="ASF35" s="118"/>
      <c r="ASG35" s="118"/>
      <c r="ASH35" s="118"/>
      <c r="ASI35" s="118"/>
      <c r="ASJ35" s="118"/>
      <c r="ASK35" s="118"/>
      <c r="ASL35" s="118"/>
      <c r="ASM35" s="118"/>
      <c r="ASN35" s="118"/>
      <c r="ASO35" s="118"/>
      <c r="ASP35" s="118"/>
      <c r="ASQ35" s="118"/>
      <c r="ASR35" s="118"/>
      <c r="ASS35" s="118"/>
      <c r="AST35" s="118"/>
      <c r="ASU35" s="118"/>
      <c r="ASV35" s="118"/>
      <c r="ASW35" s="118"/>
      <c r="ASX35" s="118"/>
      <c r="ASY35" s="118"/>
      <c r="ASZ35" s="118"/>
      <c r="ATA35" s="118"/>
      <c r="ATB35" s="118"/>
      <c r="ATC35" s="118"/>
      <c r="ATD35" s="118"/>
      <c r="ATE35" s="118"/>
      <c r="ATF35" s="118"/>
      <c r="ATG35" s="118"/>
      <c r="ATH35" s="118"/>
      <c r="ATI35" s="118"/>
      <c r="ATJ35" s="118"/>
      <c r="ATK35" s="118"/>
      <c r="ATL35" s="118"/>
      <c r="ATM35" s="118"/>
      <c r="ATN35" s="118"/>
      <c r="ATO35" s="118"/>
      <c r="ATP35" s="118"/>
      <c r="ATQ35" s="118"/>
      <c r="ATR35" s="118"/>
      <c r="ATS35" s="118"/>
      <c r="ATT35" s="118"/>
      <c r="ATU35" s="118"/>
      <c r="ATV35" s="118"/>
      <c r="ATW35" s="118"/>
      <c r="ATX35" s="118"/>
      <c r="ATY35" s="118"/>
      <c r="ATZ35" s="118"/>
      <c r="AUA35" s="118"/>
      <c r="AUB35" s="118"/>
      <c r="AUC35" s="118"/>
      <c r="AUD35" s="118"/>
      <c r="AUE35" s="118"/>
      <c r="AUF35" s="118"/>
      <c r="AUG35" s="118"/>
      <c r="AUH35" s="118"/>
      <c r="AUI35" s="118"/>
      <c r="AUJ35" s="118"/>
      <c r="AUK35" s="118"/>
      <c r="AUL35" s="118"/>
      <c r="AUM35" s="118"/>
      <c r="AUN35" s="118"/>
      <c r="AUO35" s="118"/>
      <c r="AUP35" s="118"/>
      <c r="AUQ35" s="118"/>
      <c r="AUR35" s="118"/>
      <c r="AUS35" s="118"/>
      <c r="AUT35" s="118"/>
      <c r="AUU35" s="118"/>
      <c r="AUV35" s="118"/>
      <c r="AUW35" s="118"/>
      <c r="AUX35" s="118"/>
      <c r="AUY35" s="118"/>
      <c r="AUZ35" s="118"/>
      <c r="AVA35" s="118"/>
      <c r="AVB35" s="118"/>
      <c r="AVC35" s="118"/>
      <c r="AVD35" s="118"/>
      <c r="AVE35" s="118"/>
      <c r="AVF35" s="118"/>
      <c r="AVG35" s="118"/>
      <c r="AVH35" s="118"/>
      <c r="AVI35" s="118"/>
      <c r="AVJ35" s="118"/>
      <c r="AVK35" s="118"/>
      <c r="AVL35" s="118"/>
      <c r="AVM35" s="118"/>
      <c r="AVN35" s="118"/>
      <c r="AVO35" s="118"/>
      <c r="AVP35" s="118"/>
      <c r="AVQ35" s="118"/>
      <c r="AVR35" s="118"/>
      <c r="AVS35" s="118"/>
      <c r="AVT35" s="118"/>
      <c r="AVU35" s="118"/>
      <c r="AVV35" s="118"/>
      <c r="AVW35" s="118"/>
      <c r="AVX35" s="118"/>
      <c r="AVY35" s="118"/>
      <c r="AVZ35" s="118"/>
      <c r="AWA35" s="118"/>
      <c r="AWB35" s="118"/>
      <c r="AWC35" s="118"/>
      <c r="AWD35" s="118"/>
      <c r="AWE35" s="118"/>
      <c r="AWF35" s="118"/>
      <c r="AWG35" s="118"/>
      <c r="AWH35" s="118"/>
      <c r="AWI35" s="118"/>
      <c r="AWJ35" s="118"/>
      <c r="AWK35" s="118"/>
      <c r="AWL35" s="118"/>
      <c r="AWM35" s="118"/>
      <c r="AWN35" s="118"/>
      <c r="AWO35" s="118"/>
      <c r="AWP35" s="118"/>
      <c r="AWQ35" s="118"/>
      <c r="AWR35" s="118"/>
      <c r="AWS35" s="118"/>
      <c r="AWT35" s="118"/>
      <c r="AWU35" s="118"/>
      <c r="AWV35" s="118"/>
      <c r="AWW35" s="118"/>
      <c r="AWX35" s="118"/>
      <c r="AWY35" s="118"/>
      <c r="AWZ35" s="118"/>
      <c r="AXA35" s="118"/>
      <c r="AXB35" s="118"/>
      <c r="AXC35" s="118"/>
      <c r="AXD35" s="118"/>
      <c r="AXE35" s="118"/>
      <c r="AXF35" s="118"/>
      <c r="AXG35" s="118"/>
      <c r="AXH35" s="118"/>
      <c r="AXI35" s="118"/>
      <c r="AXJ35" s="118"/>
      <c r="AXK35" s="118"/>
      <c r="AXL35" s="118"/>
      <c r="AXM35" s="118"/>
      <c r="AXN35" s="118"/>
      <c r="AXO35" s="118"/>
      <c r="AXP35" s="118"/>
      <c r="AXQ35" s="118"/>
      <c r="AXR35" s="118"/>
      <c r="AXS35" s="118"/>
      <c r="AXT35" s="118"/>
      <c r="AXU35" s="118"/>
      <c r="AXV35" s="118"/>
      <c r="AXW35" s="118"/>
      <c r="AXX35" s="118"/>
      <c r="AXY35" s="118"/>
      <c r="AXZ35" s="118"/>
      <c r="AYA35" s="118"/>
      <c r="AYB35" s="118"/>
      <c r="AYC35" s="118"/>
      <c r="AYD35" s="118"/>
      <c r="AYE35" s="118"/>
      <c r="AYF35" s="118"/>
      <c r="AYG35" s="118"/>
      <c r="AYH35" s="118"/>
      <c r="AYI35" s="118"/>
      <c r="AYJ35" s="118"/>
      <c r="AYK35" s="118"/>
      <c r="AYL35" s="118"/>
      <c r="AYM35" s="118"/>
      <c r="AYN35" s="118"/>
      <c r="AYO35" s="118"/>
      <c r="AYP35" s="118"/>
      <c r="AYQ35" s="118"/>
      <c r="AYR35" s="118"/>
      <c r="AYS35" s="118"/>
      <c r="AYT35" s="118"/>
      <c r="AYU35" s="118"/>
      <c r="AYV35" s="118"/>
      <c r="AYW35" s="118"/>
      <c r="AYX35" s="118"/>
      <c r="AYY35" s="118"/>
      <c r="AYZ35" s="118"/>
      <c r="AZA35" s="118"/>
      <c r="AZB35" s="118"/>
      <c r="AZC35" s="118"/>
      <c r="AZD35" s="118"/>
      <c r="AZE35" s="118"/>
      <c r="AZF35" s="118"/>
      <c r="AZG35" s="118"/>
      <c r="AZH35" s="118"/>
      <c r="AZI35" s="118"/>
      <c r="AZJ35" s="118"/>
      <c r="AZK35" s="118"/>
      <c r="AZL35" s="118"/>
      <c r="AZM35" s="118"/>
      <c r="AZN35" s="118"/>
      <c r="AZO35" s="118"/>
      <c r="AZP35" s="118"/>
      <c r="AZQ35" s="118"/>
      <c r="AZR35" s="118"/>
      <c r="AZS35" s="118"/>
      <c r="AZT35" s="118"/>
      <c r="AZU35" s="118"/>
      <c r="AZV35" s="118"/>
      <c r="AZW35" s="118"/>
      <c r="AZX35" s="118"/>
      <c r="AZY35" s="118"/>
      <c r="AZZ35" s="118"/>
      <c r="BAA35" s="118"/>
      <c r="BAB35" s="118"/>
      <c r="BAC35" s="118"/>
      <c r="BAD35" s="118"/>
      <c r="BAE35" s="118"/>
      <c r="BAF35" s="118"/>
      <c r="BAG35" s="118"/>
      <c r="BAH35" s="118"/>
      <c r="BAI35" s="118"/>
      <c r="BAJ35" s="118"/>
      <c r="BAK35" s="118"/>
      <c r="BAL35" s="118"/>
      <c r="BAM35" s="118"/>
      <c r="BAN35" s="118"/>
      <c r="BAO35" s="118"/>
      <c r="BAP35" s="118"/>
      <c r="BAQ35" s="118"/>
      <c r="BAR35" s="118"/>
      <c r="BAS35" s="118"/>
      <c r="BAT35" s="118"/>
      <c r="BAU35" s="118"/>
      <c r="BAV35" s="118"/>
      <c r="BAW35" s="118"/>
      <c r="BAX35" s="118"/>
      <c r="BAY35" s="118"/>
      <c r="BAZ35" s="118"/>
      <c r="BBA35" s="118"/>
      <c r="BBB35" s="118"/>
      <c r="BBC35" s="118"/>
      <c r="BBD35" s="118"/>
      <c r="BBE35" s="118"/>
      <c r="BBF35" s="118"/>
      <c r="BBG35" s="118"/>
      <c r="BBH35" s="118"/>
      <c r="BBI35" s="118"/>
      <c r="BBJ35" s="118"/>
      <c r="BBK35" s="118"/>
      <c r="BBL35" s="118"/>
      <c r="BBM35" s="118"/>
      <c r="BBN35" s="118"/>
      <c r="BBO35" s="118"/>
      <c r="BBP35" s="118"/>
      <c r="BBQ35" s="118"/>
      <c r="BBR35" s="118"/>
      <c r="BBS35" s="118"/>
      <c r="BBT35" s="118"/>
      <c r="BBU35" s="118"/>
      <c r="BBV35" s="118"/>
      <c r="BBW35" s="118"/>
      <c r="BBX35" s="118"/>
      <c r="BBY35" s="118"/>
      <c r="BBZ35" s="118"/>
      <c r="BCA35" s="118"/>
      <c r="BCB35" s="118"/>
      <c r="BCC35" s="118"/>
      <c r="BCD35" s="118"/>
      <c r="BCE35" s="118"/>
      <c r="BCF35" s="118"/>
      <c r="BCG35" s="118"/>
      <c r="BCH35" s="118"/>
      <c r="BCI35" s="118"/>
      <c r="BCJ35" s="118"/>
      <c r="BCK35" s="118"/>
      <c r="BCL35" s="118"/>
      <c r="BCM35" s="118"/>
      <c r="BCN35" s="118"/>
      <c r="BCO35" s="118"/>
      <c r="BCP35" s="118"/>
      <c r="BCQ35" s="118"/>
      <c r="BCR35" s="118"/>
      <c r="BCS35" s="118"/>
      <c r="BCT35" s="118"/>
      <c r="BCU35" s="118"/>
      <c r="BCV35" s="118"/>
      <c r="BCW35" s="118"/>
      <c r="BCX35" s="118"/>
      <c r="BCY35" s="118"/>
      <c r="BCZ35" s="118"/>
      <c r="BDA35" s="118"/>
      <c r="BDB35" s="118"/>
      <c r="BDC35" s="118"/>
      <c r="BDD35" s="118"/>
      <c r="BDE35" s="118"/>
      <c r="BDF35" s="118"/>
      <c r="BDG35" s="118"/>
      <c r="BDH35" s="118"/>
      <c r="BDI35" s="118"/>
      <c r="BDJ35" s="118"/>
      <c r="BDK35" s="118"/>
      <c r="BDL35" s="118"/>
      <c r="BDM35" s="118"/>
      <c r="BDN35" s="118"/>
      <c r="BDO35" s="118"/>
      <c r="BDP35" s="118"/>
      <c r="BDQ35" s="118"/>
      <c r="BDR35" s="118"/>
      <c r="BDS35" s="118"/>
      <c r="BDT35" s="118"/>
      <c r="BDU35" s="118"/>
    </row>
    <row r="36" spans="1:1477" s="118" customFormat="1" ht="24" customHeight="1" thickTop="1">
      <c r="B36" s="306" t="s">
        <v>33</v>
      </c>
      <c r="C36" s="307"/>
      <c r="D36" s="308"/>
      <c r="E36" s="119"/>
      <c r="F36" s="120"/>
      <c r="G36" s="121">
        <f t="shared" ref="G36:L36" si="27">SUM(G35,G29)</f>
        <v>10</v>
      </c>
      <c r="H36" s="121">
        <f t="shared" si="27"/>
        <v>11</v>
      </c>
      <c r="I36" s="121">
        <f t="shared" si="27"/>
        <v>9</v>
      </c>
      <c r="J36" s="121">
        <f t="shared" si="27"/>
        <v>2544</v>
      </c>
      <c r="K36" s="121">
        <f t="shared" si="27"/>
        <v>3273</v>
      </c>
      <c r="L36" s="121">
        <f t="shared" si="27"/>
        <v>3225</v>
      </c>
      <c r="M36" s="157">
        <f>IF(G36=0,0,N36/G36)</f>
        <v>0.9</v>
      </c>
      <c r="N36" s="121">
        <f t="shared" ref="N36:AC36" si="28">SUM(N35,N29)</f>
        <v>9</v>
      </c>
      <c r="O36" s="121">
        <f t="shared" si="28"/>
        <v>48</v>
      </c>
      <c r="P36" s="122">
        <f t="shared" si="28"/>
        <v>0</v>
      </c>
      <c r="Q36" s="122">
        <f t="shared" si="28"/>
        <v>0</v>
      </c>
      <c r="R36" s="121">
        <f t="shared" si="28"/>
        <v>608</v>
      </c>
      <c r="S36" s="121">
        <f t="shared" si="28"/>
        <v>121</v>
      </c>
      <c r="T36" s="123">
        <f t="shared" si="28"/>
        <v>42592341</v>
      </c>
      <c r="U36" s="123">
        <f t="shared" si="28"/>
        <v>553995</v>
      </c>
      <c r="V36" s="123">
        <f t="shared" si="28"/>
        <v>42038346</v>
      </c>
      <c r="W36" s="123">
        <f t="shared" si="28"/>
        <v>42674092</v>
      </c>
      <c r="X36" s="123">
        <f t="shared" si="28"/>
        <v>42436176</v>
      </c>
      <c r="Y36" s="123">
        <f t="shared" si="28"/>
        <v>0</v>
      </c>
      <c r="Z36" s="123">
        <f t="shared" si="28"/>
        <v>0</v>
      </c>
      <c r="AA36" s="123">
        <f t="shared" si="28"/>
        <v>0</v>
      </c>
      <c r="AB36" s="123">
        <f t="shared" si="28"/>
        <v>42436176</v>
      </c>
      <c r="AC36" s="123">
        <f t="shared" si="28"/>
        <v>41921534</v>
      </c>
      <c r="AD36" s="157">
        <f>IF(G36=0,0,AE36/G36)</f>
        <v>1</v>
      </c>
      <c r="AE36" s="159">
        <f t="shared" ref="AE36:CM36" si="29">SUM(AE35,AE29)</f>
        <v>10</v>
      </c>
      <c r="AF36" s="123">
        <f t="shared" si="29"/>
        <v>-514642</v>
      </c>
      <c r="AG36" s="123">
        <f t="shared" si="29"/>
        <v>81750</v>
      </c>
      <c r="AH36" s="124">
        <f t="shared" si="29"/>
        <v>390</v>
      </c>
      <c r="AI36" s="124">
        <f t="shared" si="29"/>
        <v>175</v>
      </c>
      <c r="AJ36" s="124">
        <f t="shared" si="29"/>
        <v>0</v>
      </c>
      <c r="AK36" s="124">
        <f t="shared" si="29"/>
        <v>7</v>
      </c>
      <c r="AL36" s="123">
        <f t="shared" si="29"/>
        <v>102966</v>
      </c>
      <c r="AM36" s="123">
        <f t="shared" si="29"/>
        <v>0</v>
      </c>
      <c r="AN36" s="124">
        <f t="shared" si="29"/>
        <v>0</v>
      </c>
      <c r="AO36" s="124">
        <f t="shared" si="29"/>
        <v>114</v>
      </c>
      <c r="AP36" s="123">
        <f t="shared" si="29"/>
        <v>255480</v>
      </c>
      <c r="AQ36" s="123">
        <f t="shared" si="29"/>
        <v>0</v>
      </c>
      <c r="AR36" s="124">
        <f t="shared" si="29"/>
        <v>0</v>
      </c>
      <c r="AS36" s="124">
        <f t="shared" si="29"/>
        <v>0</v>
      </c>
      <c r="AT36" s="123">
        <f t="shared" si="29"/>
        <v>0</v>
      </c>
      <c r="AU36" s="123">
        <f t="shared" si="29"/>
        <v>0</v>
      </c>
      <c r="AV36" s="124">
        <f t="shared" si="29"/>
        <v>0</v>
      </c>
      <c r="AW36" s="124">
        <f t="shared" si="29"/>
        <v>0</v>
      </c>
      <c r="AX36" s="123">
        <f t="shared" si="29"/>
        <v>0</v>
      </c>
      <c r="AY36" s="123">
        <f t="shared" si="29"/>
        <v>0</v>
      </c>
      <c r="AZ36" s="124">
        <f t="shared" si="29"/>
        <v>0</v>
      </c>
      <c r="BA36" s="124">
        <f t="shared" si="29"/>
        <v>0</v>
      </c>
      <c r="BB36" s="123">
        <f t="shared" si="29"/>
        <v>0</v>
      </c>
      <c r="BC36" s="123">
        <f t="shared" si="29"/>
        <v>0</v>
      </c>
      <c r="BD36" s="124">
        <f t="shared" si="29"/>
        <v>0</v>
      </c>
      <c r="BE36" s="124">
        <f t="shared" si="29"/>
        <v>0</v>
      </c>
      <c r="BF36" s="123">
        <f t="shared" si="29"/>
        <v>15157</v>
      </c>
      <c r="BG36" s="123">
        <f t="shared" si="29"/>
        <v>0</v>
      </c>
      <c r="BH36" s="124">
        <f t="shared" si="29"/>
        <v>0</v>
      </c>
      <c r="BI36" s="124">
        <f t="shared" si="29"/>
        <v>0</v>
      </c>
      <c r="BJ36" s="123">
        <f t="shared" si="29"/>
        <v>1373</v>
      </c>
      <c r="BK36" s="123">
        <f t="shared" si="29"/>
        <v>0</v>
      </c>
      <c r="BL36" s="124">
        <f t="shared" si="29"/>
        <v>0</v>
      </c>
      <c r="BM36" s="124">
        <f t="shared" si="29"/>
        <v>0</v>
      </c>
      <c r="BN36" s="123">
        <f t="shared" si="29"/>
        <v>0</v>
      </c>
      <c r="BO36" s="123">
        <f t="shared" si="29"/>
        <v>0</v>
      </c>
      <c r="BP36" s="124">
        <f t="shared" si="29"/>
        <v>0</v>
      </c>
      <c r="BQ36" s="124">
        <f t="shared" si="29"/>
        <v>0</v>
      </c>
      <c r="BR36" s="123">
        <f t="shared" si="29"/>
        <v>0</v>
      </c>
      <c r="BS36" s="123">
        <f t="shared" si="29"/>
        <v>0</v>
      </c>
      <c r="BT36" s="124">
        <f t="shared" si="29"/>
        <v>0</v>
      </c>
      <c r="BU36" s="124">
        <f t="shared" si="29"/>
        <v>0</v>
      </c>
      <c r="BV36" s="123">
        <f t="shared" si="29"/>
        <v>0</v>
      </c>
      <c r="BW36" s="123">
        <f t="shared" si="29"/>
        <v>0</v>
      </c>
      <c r="BX36" s="124">
        <f t="shared" si="29"/>
        <v>0</v>
      </c>
      <c r="BY36" s="124">
        <f t="shared" si="29"/>
        <v>0</v>
      </c>
      <c r="BZ36" s="123">
        <f t="shared" si="29"/>
        <v>23141</v>
      </c>
      <c r="CA36" s="123">
        <f t="shared" si="29"/>
        <v>0</v>
      </c>
      <c r="CB36" s="124">
        <f t="shared" si="29"/>
        <v>38</v>
      </c>
      <c r="CC36" s="124">
        <f t="shared" si="29"/>
        <v>0</v>
      </c>
      <c r="CD36" s="123">
        <f t="shared" si="29"/>
        <v>0</v>
      </c>
      <c r="CE36" s="123">
        <f t="shared" si="29"/>
        <v>0</v>
      </c>
      <c r="CF36" s="124">
        <f t="shared" si="29"/>
        <v>0</v>
      </c>
      <c r="CG36" s="124">
        <f t="shared" si="29"/>
        <v>0</v>
      </c>
      <c r="CH36" s="123">
        <f t="shared" si="29"/>
        <v>-117533</v>
      </c>
      <c r="CI36" s="123">
        <f t="shared" si="29"/>
        <v>0</v>
      </c>
      <c r="CJ36" s="124">
        <f t="shared" si="29"/>
        <v>38</v>
      </c>
      <c r="CK36" s="124">
        <f t="shared" si="29"/>
        <v>121</v>
      </c>
      <c r="CL36" s="123">
        <f t="shared" si="29"/>
        <v>280586</v>
      </c>
      <c r="CM36" s="123">
        <f t="shared" si="29"/>
        <v>0</v>
      </c>
      <c r="CN36" s="125"/>
      <c r="CO36" s="125"/>
      <c r="CP36" s="125"/>
      <c r="CQ36" s="125"/>
      <c r="CR36" s="125"/>
      <c r="CS36" s="125"/>
      <c r="CT36" s="119"/>
      <c r="CU36" s="120"/>
      <c r="CV36" s="120"/>
      <c r="CW36" s="119"/>
      <c r="CX36" s="119"/>
      <c r="CY36" s="120"/>
      <c r="CZ36" s="120"/>
      <c r="DA36" s="120"/>
      <c r="DB36" s="123"/>
      <c r="DC36" s="125"/>
      <c r="DD36" s="125"/>
    </row>
    <row r="37" spans="1:1477" s="73" customFormat="1">
      <c r="B37" s="71" t="s">
        <v>2</v>
      </c>
      <c r="C37" s="71" t="s">
        <v>203</v>
      </c>
      <c r="D37" s="71" t="s">
        <v>204</v>
      </c>
      <c r="E37" s="72">
        <v>41115</v>
      </c>
      <c r="F37" s="71" t="s">
        <v>473</v>
      </c>
      <c r="G37" s="71" t="s">
        <v>476</v>
      </c>
      <c r="H37" s="208">
        <v>1</v>
      </c>
      <c r="I37" s="73">
        <v>6</v>
      </c>
      <c r="J37" s="73">
        <v>608</v>
      </c>
      <c r="K37" s="73">
        <v>853</v>
      </c>
      <c r="L37" s="73">
        <v>852</v>
      </c>
      <c r="M37" s="206">
        <f>IF(J37 = 0,0,(L37-AH37-AI37)/J37)</f>
        <v>1.0641447368421053</v>
      </c>
      <c r="N37" s="73">
        <f>IF(G37&lt;&gt;"",IF(M37&lt;=1.2,1,0),0)</f>
        <v>1</v>
      </c>
      <c r="O37" s="73">
        <v>1</v>
      </c>
      <c r="P37" s="73">
        <v>0</v>
      </c>
      <c r="Q37" s="73">
        <v>0</v>
      </c>
      <c r="R37" s="73">
        <v>205</v>
      </c>
      <c r="S37" s="73">
        <v>40</v>
      </c>
      <c r="T37" s="212">
        <v>13348458</v>
      </c>
      <c r="U37" s="212">
        <v>0</v>
      </c>
      <c r="V37" s="212">
        <v>13348458</v>
      </c>
      <c r="W37" s="212">
        <v>13883485</v>
      </c>
      <c r="X37" s="212">
        <v>14095924</v>
      </c>
      <c r="Y37" s="212">
        <v>0</v>
      </c>
      <c r="Z37" s="212">
        <v>0</v>
      </c>
      <c r="AA37" s="212">
        <v>0</v>
      </c>
      <c r="AB37" s="212">
        <v>14095924</v>
      </c>
      <c r="AC37" s="212">
        <v>14095514</v>
      </c>
      <c r="AD37" s="206">
        <f>IF(V37=0,0,AC37/V37)</f>
        <v>1.0559657152908599</v>
      </c>
      <c r="AE37" s="73">
        <f>IF(AD37 &lt;=1.1,1,0)</f>
        <v>1</v>
      </c>
      <c r="AF37" s="212">
        <v>-409</v>
      </c>
      <c r="AG37" s="212">
        <v>535027</v>
      </c>
      <c r="AH37" s="73">
        <v>149</v>
      </c>
      <c r="AI37" s="73">
        <v>56</v>
      </c>
      <c r="AJ37" s="73">
        <v>0</v>
      </c>
      <c r="AK37" s="73">
        <v>0</v>
      </c>
      <c r="AL37" s="85">
        <v>90305</v>
      </c>
      <c r="AM37" s="85">
        <v>0</v>
      </c>
      <c r="AN37" s="73">
        <v>0</v>
      </c>
      <c r="AO37" s="73">
        <v>40</v>
      </c>
      <c r="AP37" s="85">
        <v>281269</v>
      </c>
      <c r="AQ37" s="85">
        <v>169088</v>
      </c>
      <c r="AR37" s="73">
        <v>0</v>
      </c>
      <c r="AS37" s="73">
        <v>0</v>
      </c>
      <c r="AT37" s="85">
        <v>0</v>
      </c>
      <c r="AU37" s="85">
        <v>0</v>
      </c>
      <c r="AV37" s="73">
        <v>0</v>
      </c>
      <c r="AW37" s="73">
        <v>0</v>
      </c>
      <c r="AX37" s="85">
        <v>0</v>
      </c>
      <c r="AY37" s="85">
        <v>0</v>
      </c>
      <c r="AZ37" s="73">
        <v>0</v>
      </c>
      <c r="BA37" s="73">
        <v>0</v>
      </c>
      <c r="BB37" s="85">
        <v>0</v>
      </c>
      <c r="BC37" s="85">
        <v>0</v>
      </c>
      <c r="BD37" s="73">
        <v>0</v>
      </c>
      <c r="BE37" s="73">
        <v>0</v>
      </c>
      <c r="BF37" s="85">
        <v>170060</v>
      </c>
      <c r="BG37" s="85">
        <v>0</v>
      </c>
      <c r="BH37" s="73">
        <v>0</v>
      </c>
      <c r="BI37" s="73">
        <v>0</v>
      </c>
      <c r="BJ37" s="85">
        <v>0</v>
      </c>
      <c r="BK37" s="85">
        <v>0</v>
      </c>
      <c r="BL37" s="73">
        <v>0</v>
      </c>
      <c r="BM37" s="73">
        <v>0</v>
      </c>
      <c r="BN37" s="85">
        <v>0</v>
      </c>
      <c r="BO37" s="85">
        <v>0</v>
      </c>
      <c r="BP37" s="73">
        <v>0</v>
      </c>
      <c r="BQ37" s="73">
        <v>0</v>
      </c>
      <c r="BR37" s="85">
        <v>45752</v>
      </c>
      <c r="BS37" s="85">
        <v>0</v>
      </c>
      <c r="BT37" s="73">
        <v>0</v>
      </c>
      <c r="BU37" s="73">
        <v>0</v>
      </c>
      <c r="BV37" s="85">
        <v>0</v>
      </c>
      <c r="BW37" s="85">
        <v>0</v>
      </c>
      <c r="BX37" s="73">
        <v>0</v>
      </c>
      <c r="BY37" s="73">
        <v>0</v>
      </c>
      <c r="BZ37" s="85">
        <v>0</v>
      </c>
      <c r="CA37" s="85">
        <v>0</v>
      </c>
      <c r="CB37" s="73">
        <v>0</v>
      </c>
      <c r="CC37" s="73">
        <v>0</v>
      </c>
      <c r="CD37" s="85">
        <v>0</v>
      </c>
      <c r="CE37" s="85">
        <v>0</v>
      </c>
      <c r="CF37" s="73">
        <v>0</v>
      </c>
      <c r="CG37" s="73">
        <v>0</v>
      </c>
      <c r="CH37" s="85">
        <v>-173321</v>
      </c>
      <c r="CI37" s="85">
        <v>0</v>
      </c>
      <c r="CJ37" s="73">
        <v>0</v>
      </c>
      <c r="CK37" s="73">
        <v>40</v>
      </c>
      <c r="CL37" s="85">
        <v>414064</v>
      </c>
      <c r="CM37" s="85">
        <v>169088</v>
      </c>
      <c r="CN37" s="71" t="s">
        <v>379</v>
      </c>
      <c r="CO37" s="71" t="s">
        <v>380</v>
      </c>
      <c r="CP37" s="71" t="s">
        <v>321</v>
      </c>
      <c r="CQ37" s="71" t="s">
        <v>321</v>
      </c>
      <c r="CR37" s="71" t="s">
        <v>321</v>
      </c>
      <c r="CS37" s="71" t="s">
        <v>321</v>
      </c>
      <c r="CT37" s="72">
        <v>42205</v>
      </c>
      <c r="CU37" s="71" t="s">
        <v>473</v>
      </c>
      <c r="CV37" s="71" t="s">
        <v>474</v>
      </c>
      <c r="CW37" s="72" t="s">
        <v>168</v>
      </c>
      <c r="CX37" s="72">
        <v>42059</v>
      </c>
      <c r="CY37" s="71" t="s">
        <v>471</v>
      </c>
      <c r="CZ37" s="71" t="s">
        <v>478</v>
      </c>
      <c r="DA37" s="71" t="s">
        <v>488</v>
      </c>
      <c r="DB37" s="86">
        <v>14378815.199999999</v>
      </c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  <c r="IU37" s="205"/>
      <c r="IV37" s="205"/>
      <c r="IW37" s="205"/>
      <c r="IX37" s="205"/>
      <c r="IY37" s="205"/>
      <c r="IZ37" s="205"/>
      <c r="JA37" s="205"/>
      <c r="JB37" s="205"/>
      <c r="JC37" s="205"/>
      <c r="JD37" s="205"/>
      <c r="JE37" s="205"/>
      <c r="JF37" s="205"/>
      <c r="JG37" s="205"/>
      <c r="JH37" s="205"/>
      <c r="JI37" s="205"/>
      <c r="JJ37" s="205"/>
      <c r="JK37" s="205"/>
      <c r="JL37" s="205"/>
      <c r="JM37" s="205"/>
      <c r="JN37" s="205"/>
      <c r="JO37" s="205"/>
      <c r="JP37" s="205"/>
      <c r="JQ37" s="205"/>
      <c r="JR37" s="205"/>
      <c r="JS37" s="205"/>
      <c r="JT37" s="205"/>
      <c r="JU37" s="205"/>
      <c r="JV37" s="205"/>
      <c r="JW37" s="205"/>
      <c r="JX37" s="205"/>
      <c r="JY37" s="205"/>
      <c r="JZ37" s="205"/>
      <c r="KA37" s="205"/>
      <c r="KB37" s="205"/>
      <c r="KC37" s="205"/>
      <c r="KD37" s="205"/>
      <c r="KE37" s="205"/>
      <c r="KF37" s="205"/>
      <c r="KG37" s="205"/>
      <c r="KH37" s="205"/>
      <c r="KI37" s="205"/>
      <c r="KJ37" s="205"/>
      <c r="KK37" s="205"/>
      <c r="KL37" s="205"/>
      <c r="KM37" s="205"/>
      <c r="KN37" s="205"/>
      <c r="KO37" s="205"/>
      <c r="KP37" s="205"/>
      <c r="KQ37" s="205"/>
      <c r="KR37" s="205"/>
      <c r="KS37" s="205"/>
      <c r="KT37" s="205"/>
      <c r="KU37" s="205"/>
      <c r="KV37" s="205"/>
      <c r="KW37" s="205"/>
      <c r="KX37" s="205"/>
      <c r="KY37" s="205"/>
      <c r="KZ37" s="205"/>
      <c r="LA37" s="205"/>
      <c r="LB37" s="205"/>
      <c r="LC37" s="205"/>
      <c r="LD37" s="205"/>
      <c r="LE37" s="205"/>
      <c r="LF37" s="205"/>
      <c r="LG37" s="205"/>
      <c r="LH37" s="205"/>
      <c r="LI37" s="205"/>
      <c r="LJ37" s="205"/>
      <c r="LK37" s="205"/>
      <c r="LL37" s="205"/>
      <c r="LM37" s="205"/>
      <c r="LN37" s="205"/>
      <c r="LO37" s="205"/>
      <c r="LP37" s="205"/>
      <c r="LQ37" s="205"/>
      <c r="LR37" s="205"/>
      <c r="LS37" s="205"/>
      <c r="LT37" s="205"/>
      <c r="LU37" s="205"/>
      <c r="LV37" s="205"/>
      <c r="LW37" s="205"/>
      <c r="LX37" s="205"/>
      <c r="LY37" s="205"/>
      <c r="LZ37" s="205"/>
      <c r="MA37" s="205"/>
      <c r="MB37" s="205"/>
      <c r="MC37" s="205"/>
      <c r="MD37" s="205"/>
      <c r="ME37" s="205"/>
      <c r="MF37" s="205"/>
      <c r="MG37" s="205"/>
      <c r="MH37" s="205"/>
      <c r="MI37" s="205"/>
      <c r="MJ37" s="205"/>
      <c r="MK37" s="205"/>
      <c r="ML37" s="205"/>
      <c r="MM37" s="205"/>
      <c r="MN37" s="205"/>
      <c r="MO37" s="205"/>
      <c r="MP37" s="205"/>
      <c r="MQ37" s="205"/>
      <c r="MR37" s="205"/>
      <c r="MS37" s="205"/>
      <c r="MT37" s="205"/>
      <c r="MU37" s="205"/>
      <c r="MV37" s="205"/>
      <c r="MW37" s="205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205"/>
      <c r="NO37" s="205"/>
      <c r="NP37" s="205"/>
      <c r="NQ37" s="205"/>
      <c r="NR37" s="205"/>
      <c r="NS37" s="205"/>
      <c r="NT37" s="205"/>
      <c r="NU37" s="205"/>
      <c r="NV37" s="205"/>
      <c r="NW37" s="205"/>
      <c r="NX37" s="205"/>
      <c r="NY37" s="205"/>
      <c r="NZ37" s="205"/>
      <c r="OA37" s="205"/>
      <c r="OB37" s="205"/>
      <c r="OC37" s="205"/>
      <c r="OD37" s="205"/>
      <c r="OE37" s="205"/>
      <c r="OF37" s="205"/>
      <c r="OG37" s="205"/>
      <c r="OH37" s="205"/>
      <c r="OI37" s="205"/>
      <c r="OJ37" s="205"/>
      <c r="OK37" s="205"/>
      <c r="OL37" s="205"/>
      <c r="OM37" s="205"/>
      <c r="ON37" s="205"/>
      <c r="OO37" s="205"/>
      <c r="OP37" s="205"/>
      <c r="OQ37" s="205"/>
      <c r="OR37" s="205"/>
      <c r="OS37" s="205"/>
      <c r="OT37" s="205"/>
      <c r="OU37" s="205"/>
      <c r="OV37" s="205"/>
      <c r="OW37" s="205"/>
      <c r="OX37" s="205"/>
      <c r="OY37" s="205"/>
      <c r="OZ37" s="205"/>
      <c r="PA37" s="205"/>
      <c r="PB37" s="205"/>
      <c r="PC37" s="205"/>
      <c r="PD37" s="205"/>
      <c r="PE37" s="205"/>
      <c r="PF37" s="205"/>
      <c r="PG37" s="205"/>
      <c r="PH37" s="205"/>
      <c r="PI37" s="205"/>
      <c r="PJ37" s="205"/>
      <c r="PK37" s="205"/>
      <c r="PL37" s="205"/>
      <c r="PM37" s="205"/>
      <c r="PN37" s="205"/>
      <c r="PO37" s="205"/>
      <c r="PP37" s="205"/>
      <c r="PQ37" s="205"/>
      <c r="PR37" s="205"/>
      <c r="PS37" s="205"/>
      <c r="PT37" s="205"/>
      <c r="PU37" s="205"/>
      <c r="PV37" s="205"/>
      <c r="PW37" s="205"/>
      <c r="PX37" s="205"/>
      <c r="PY37" s="205"/>
      <c r="PZ37" s="205"/>
      <c r="QA37" s="205"/>
      <c r="QB37" s="205"/>
      <c r="QC37" s="205"/>
      <c r="QD37" s="205"/>
      <c r="QE37" s="205"/>
      <c r="QF37" s="205"/>
      <c r="QG37" s="205"/>
      <c r="QH37" s="205"/>
      <c r="QI37" s="205"/>
      <c r="QJ37" s="205"/>
      <c r="QK37" s="205"/>
      <c r="QL37" s="205"/>
      <c r="QM37" s="205"/>
      <c r="QN37" s="205"/>
      <c r="QO37" s="205"/>
      <c r="QP37" s="205"/>
      <c r="QQ37" s="205"/>
      <c r="QR37" s="205"/>
      <c r="QS37" s="205"/>
      <c r="QT37" s="205"/>
      <c r="QU37" s="205"/>
      <c r="QV37" s="205"/>
      <c r="QW37" s="205"/>
      <c r="QX37" s="205"/>
      <c r="QY37" s="205"/>
      <c r="QZ37" s="205"/>
      <c r="RA37" s="205"/>
      <c r="RB37" s="205"/>
      <c r="RC37" s="205"/>
      <c r="RD37" s="205"/>
      <c r="RE37" s="205"/>
      <c r="RF37" s="205"/>
      <c r="RG37" s="205"/>
      <c r="RH37" s="205"/>
      <c r="RI37" s="205"/>
      <c r="RJ37" s="205"/>
      <c r="RK37" s="205"/>
      <c r="RL37" s="205"/>
      <c r="RM37" s="205"/>
      <c r="RN37" s="205"/>
      <c r="RO37" s="205"/>
      <c r="RP37" s="205"/>
      <c r="RQ37" s="205"/>
      <c r="RR37" s="205"/>
      <c r="RS37" s="205"/>
      <c r="RT37" s="205"/>
      <c r="RU37" s="205"/>
      <c r="RV37" s="205"/>
      <c r="RW37" s="205"/>
      <c r="RX37" s="205"/>
      <c r="RY37" s="205"/>
      <c r="RZ37" s="205"/>
      <c r="SA37" s="205"/>
      <c r="SB37" s="205"/>
      <c r="SC37" s="205"/>
      <c r="SD37" s="205"/>
      <c r="SE37" s="205"/>
      <c r="SF37" s="205"/>
      <c r="SG37" s="205"/>
      <c r="SH37" s="205"/>
      <c r="SI37" s="205"/>
      <c r="SJ37" s="205"/>
      <c r="SK37" s="205"/>
      <c r="SL37" s="205"/>
      <c r="SM37" s="205"/>
      <c r="SN37" s="205"/>
      <c r="SO37" s="205"/>
      <c r="SP37" s="205"/>
      <c r="SQ37" s="205"/>
      <c r="SR37" s="205"/>
      <c r="SS37" s="205"/>
      <c r="ST37" s="205"/>
      <c r="SU37" s="205"/>
      <c r="SV37" s="205"/>
      <c r="SW37" s="205"/>
      <c r="SX37" s="205"/>
      <c r="SY37" s="205"/>
      <c r="SZ37" s="205"/>
      <c r="TA37" s="205"/>
      <c r="TB37" s="205"/>
      <c r="TC37" s="205"/>
      <c r="TD37" s="205"/>
      <c r="TE37" s="205"/>
      <c r="TF37" s="205"/>
      <c r="TG37" s="205"/>
      <c r="TH37" s="205"/>
      <c r="TI37" s="205"/>
      <c r="TJ37" s="205"/>
      <c r="TK37" s="205"/>
      <c r="TL37" s="205"/>
      <c r="TM37" s="205"/>
      <c r="TN37" s="205"/>
      <c r="TO37" s="205"/>
      <c r="TP37" s="205"/>
      <c r="TQ37" s="205"/>
      <c r="TR37" s="205"/>
      <c r="TS37" s="205"/>
      <c r="TT37" s="205"/>
      <c r="TU37" s="205"/>
      <c r="TV37" s="205"/>
      <c r="TW37" s="205"/>
      <c r="TX37" s="205"/>
      <c r="TY37" s="205"/>
      <c r="TZ37" s="205"/>
      <c r="UA37" s="205"/>
      <c r="UB37" s="205"/>
      <c r="UC37" s="205"/>
      <c r="UD37" s="205"/>
      <c r="UE37" s="205"/>
      <c r="UF37" s="205"/>
      <c r="UG37" s="205"/>
      <c r="UH37" s="205"/>
      <c r="UI37" s="205"/>
      <c r="UJ37" s="205"/>
      <c r="UK37" s="205"/>
      <c r="UL37" s="205"/>
      <c r="UM37" s="205"/>
      <c r="UN37" s="205"/>
      <c r="UO37" s="205"/>
      <c r="UP37" s="205"/>
      <c r="UQ37" s="205"/>
      <c r="UR37" s="205"/>
      <c r="US37" s="205"/>
      <c r="UT37" s="205"/>
      <c r="UU37" s="205"/>
      <c r="UV37" s="205"/>
      <c r="UW37" s="205"/>
      <c r="UX37" s="205"/>
      <c r="UY37" s="205"/>
      <c r="UZ37" s="205"/>
      <c r="VA37" s="205"/>
      <c r="VB37" s="205"/>
      <c r="VC37" s="205"/>
      <c r="VD37" s="205"/>
      <c r="VE37" s="205"/>
      <c r="VF37" s="205"/>
      <c r="VG37" s="205"/>
      <c r="VH37" s="205"/>
      <c r="VI37" s="205"/>
      <c r="VJ37" s="205"/>
      <c r="VK37" s="205"/>
      <c r="VL37" s="205"/>
      <c r="VM37" s="205"/>
      <c r="VN37" s="205"/>
      <c r="VO37" s="205"/>
      <c r="VP37" s="205"/>
      <c r="VQ37" s="205"/>
      <c r="VR37" s="205"/>
      <c r="VS37" s="205"/>
      <c r="VT37" s="205"/>
      <c r="VU37" s="205"/>
      <c r="VV37" s="205"/>
      <c r="VW37" s="205"/>
      <c r="VX37" s="205"/>
      <c r="VY37" s="205"/>
      <c r="VZ37" s="205"/>
      <c r="WA37" s="205"/>
      <c r="WB37" s="205"/>
      <c r="WC37" s="205"/>
      <c r="WD37" s="205"/>
      <c r="WE37" s="205"/>
      <c r="WF37" s="205"/>
      <c r="WG37" s="205"/>
      <c r="WH37" s="205"/>
      <c r="WI37" s="205"/>
      <c r="WJ37" s="205"/>
      <c r="WK37" s="205"/>
      <c r="WL37" s="205"/>
      <c r="WM37" s="205"/>
      <c r="WN37" s="205"/>
      <c r="WO37" s="205"/>
      <c r="WP37" s="205"/>
      <c r="WQ37" s="205"/>
      <c r="WR37" s="205"/>
      <c r="WS37" s="205"/>
      <c r="WT37" s="205"/>
      <c r="WU37" s="205"/>
      <c r="WV37" s="205"/>
      <c r="WW37" s="205"/>
      <c r="WX37" s="205"/>
      <c r="WY37" s="205"/>
      <c r="WZ37" s="205"/>
      <c r="XA37" s="205"/>
      <c r="XB37" s="205"/>
      <c r="XC37" s="205"/>
      <c r="XD37" s="205"/>
      <c r="XE37" s="205"/>
      <c r="XF37" s="205"/>
      <c r="XG37" s="205"/>
      <c r="XH37" s="205"/>
      <c r="XI37" s="205"/>
      <c r="XJ37" s="205"/>
      <c r="XK37" s="205"/>
      <c r="XL37" s="205"/>
      <c r="XM37" s="205"/>
      <c r="XN37" s="205"/>
      <c r="XO37" s="205"/>
      <c r="XP37" s="205"/>
      <c r="XQ37" s="205"/>
      <c r="XR37" s="205"/>
      <c r="XS37" s="205"/>
      <c r="XT37" s="205"/>
      <c r="XU37" s="205"/>
      <c r="XV37" s="205"/>
      <c r="XW37" s="205"/>
      <c r="XX37" s="205"/>
      <c r="XY37" s="205"/>
      <c r="XZ37" s="205"/>
      <c r="YA37" s="205"/>
      <c r="YB37" s="205"/>
      <c r="YC37" s="205"/>
      <c r="YD37" s="205"/>
      <c r="YE37" s="205"/>
      <c r="YF37" s="205"/>
      <c r="YG37" s="205"/>
      <c r="YH37" s="205"/>
      <c r="YI37" s="205"/>
      <c r="YJ37" s="205"/>
      <c r="YK37" s="205"/>
      <c r="YL37" s="205"/>
      <c r="YM37" s="205"/>
      <c r="YN37" s="205"/>
      <c r="YO37" s="205"/>
      <c r="YP37" s="205"/>
      <c r="YQ37" s="205"/>
      <c r="YR37" s="205"/>
      <c r="YS37" s="205"/>
      <c r="YT37" s="205"/>
      <c r="YU37" s="205"/>
      <c r="YV37" s="205"/>
      <c r="YW37" s="205"/>
      <c r="YX37" s="205"/>
      <c r="YY37" s="205"/>
      <c r="YZ37" s="205"/>
      <c r="ZA37" s="205"/>
      <c r="ZB37" s="205"/>
      <c r="ZC37" s="205"/>
      <c r="ZD37" s="205"/>
      <c r="ZE37" s="205"/>
      <c r="ZF37" s="205"/>
      <c r="ZG37" s="205"/>
      <c r="ZH37" s="205"/>
      <c r="ZI37" s="205"/>
      <c r="ZJ37" s="205"/>
      <c r="ZK37" s="205"/>
      <c r="ZL37" s="205"/>
      <c r="ZM37" s="205"/>
      <c r="ZN37" s="205"/>
      <c r="ZO37" s="205"/>
      <c r="ZP37" s="205"/>
      <c r="ZQ37" s="205"/>
      <c r="ZR37" s="205"/>
      <c r="ZS37" s="205"/>
      <c r="ZT37" s="205"/>
      <c r="ZU37" s="205"/>
      <c r="ZV37" s="205"/>
      <c r="ZW37" s="205"/>
      <c r="ZX37" s="205"/>
      <c r="ZY37" s="205"/>
      <c r="ZZ37" s="205"/>
      <c r="AAA37" s="205"/>
      <c r="AAB37" s="205"/>
      <c r="AAC37" s="205"/>
      <c r="AAD37" s="205"/>
      <c r="AAE37" s="205"/>
      <c r="AAF37" s="205"/>
      <c r="AAG37" s="205"/>
      <c r="AAH37" s="205"/>
      <c r="AAI37" s="205"/>
      <c r="AAJ37" s="205"/>
      <c r="AAK37" s="205"/>
      <c r="AAL37" s="205"/>
      <c r="AAM37" s="205"/>
      <c r="AAN37" s="205"/>
      <c r="AAO37" s="205"/>
      <c r="AAP37" s="205"/>
      <c r="AAQ37" s="205"/>
      <c r="AAR37" s="205"/>
      <c r="AAS37" s="205"/>
      <c r="AAT37" s="205"/>
      <c r="AAU37" s="205"/>
      <c r="AAV37" s="205"/>
      <c r="AAW37" s="205"/>
      <c r="AAX37" s="205"/>
      <c r="AAY37" s="205"/>
      <c r="AAZ37" s="205"/>
      <c r="ABA37" s="205"/>
      <c r="ABB37" s="205"/>
      <c r="ABC37" s="205"/>
      <c r="ABD37" s="205"/>
      <c r="ABE37" s="205"/>
      <c r="ABF37" s="205"/>
      <c r="ABG37" s="205"/>
      <c r="ABH37" s="205"/>
      <c r="ABI37" s="205"/>
      <c r="ABJ37" s="205"/>
      <c r="ABK37" s="205"/>
      <c r="ABL37" s="205"/>
      <c r="ABM37" s="205"/>
      <c r="ABN37" s="205"/>
      <c r="ABO37" s="205"/>
      <c r="ABP37" s="205"/>
      <c r="ABQ37" s="205"/>
      <c r="ABR37" s="205"/>
      <c r="ABS37" s="205"/>
      <c r="ABT37" s="205"/>
      <c r="ABU37" s="205"/>
      <c r="ABV37" s="205"/>
      <c r="ABW37" s="205"/>
      <c r="ABX37" s="205"/>
      <c r="ABY37" s="205"/>
      <c r="ABZ37" s="205"/>
      <c r="ACA37" s="205"/>
      <c r="ACB37" s="205"/>
      <c r="ACC37" s="205"/>
      <c r="ACD37" s="205"/>
      <c r="ACE37" s="205"/>
      <c r="ACF37" s="205"/>
      <c r="ACG37" s="205"/>
      <c r="ACH37" s="205"/>
      <c r="ACI37" s="205"/>
      <c r="ACJ37" s="205"/>
      <c r="ACK37" s="205"/>
      <c r="ACL37" s="205"/>
      <c r="ACM37" s="205"/>
      <c r="ACN37" s="205"/>
      <c r="ACO37" s="205"/>
      <c r="ACP37" s="205"/>
      <c r="ACQ37" s="205"/>
      <c r="ACR37" s="205"/>
      <c r="ACS37" s="205"/>
      <c r="ACT37" s="205"/>
      <c r="ACU37" s="205"/>
      <c r="ACV37" s="205"/>
      <c r="ACW37" s="205"/>
      <c r="ACX37" s="205"/>
      <c r="ACY37" s="205"/>
      <c r="ACZ37" s="205"/>
      <c r="ADA37" s="205"/>
      <c r="ADB37" s="205"/>
      <c r="ADC37" s="205"/>
      <c r="ADD37" s="205"/>
      <c r="ADE37" s="205"/>
      <c r="ADF37" s="205"/>
      <c r="ADG37" s="205"/>
      <c r="ADH37" s="205"/>
      <c r="ADI37" s="205"/>
      <c r="ADJ37" s="205"/>
      <c r="ADK37" s="205"/>
      <c r="ADL37" s="205"/>
      <c r="ADM37" s="205"/>
      <c r="ADN37" s="205"/>
      <c r="ADO37" s="205"/>
      <c r="ADP37" s="205"/>
      <c r="ADQ37" s="205"/>
      <c r="ADR37" s="205"/>
      <c r="ADS37" s="205"/>
      <c r="ADT37" s="205"/>
      <c r="ADU37" s="205"/>
      <c r="ADV37" s="205"/>
      <c r="ADW37" s="205"/>
      <c r="ADX37" s="205"/>
      <c r="ADY37" s="205"/>
      <c r="ADZ37" s="205"/>
      <c r="AEA37" s="205"/>
      <c r="AEB37" s="205"/>
      <c r="AEC37" s="205"/>
      <c r="AED37" s="205"/>
      <c r="AEE37" s="205"/>
      <c r="AEF37" s="205"/>
      <c r="AEG37" s="205"/>
      <c r="AEH37" s="205"/>
      <c r="AEI37" s="205"/>
      <c r="AEJ37" s="205"/>
      <c r="AEK37" s="205"/>
      <c r="AEL37" s="205"/>
      <c r="AEM37" s="205"/>
      <c r="AEN37" s="205"/>
      <c r="AEO37" s="205"/>
      <c r="AEP37" s="205"/>
      <c r="AEQ37" s="205"/>
      <c r="AER37" s="205"/>
      <c r="AES37" s="205"/>
      <c r="AET37" s="205"/>
      <c r="AEU37" s="205"/>
      <c r="AEV37" s="205"/>
      <c r="AEW37" s="205"/>
      <c r="AEX37" s="205"/>
      <c r="AEY37" s="205"/>
      <c r="AEZ37" s="205"/>
      <c r="AFA37" s="205"/>
      <c r="AFB37" s="205"/>
      <c r="AFC37" s="205"/>
      <c r="AFD37" s="205"/>
      <c r="AFE37" s="205"/>
      <c r="AFF37" s="205"/>
      <c r="AFG37" s="205"/>
      <c r="AFH37" s="205"/>
      <c r="AFI37" s="205"/>
      <c r="AFJ37" s="205"/>
      <c r="AFK37" s="205"/>
      <c r="AFL37" s="205"/>
      <c r="AFM37" s="205"/>
      <c r="AFN37" s="205"/>
      <c r="AFO37" s="205"/>
      <c r="AFP37" s="205"/>
      <c r="AFQ37" s="205"/>
      <c r="AFR37" s="205"/>
      <c r="AFS37" s="205"/>
      <c r="AFT37" s="205"/>
      <c r="AFU37" s="205"/>
      <c r="AFV37" s="205"/>
      <c r="AFW37" s="205"/>
      <c r="AFX37" s="205"/>
      <c r="AFY37" s="205"/>
      <c r="AFZ37" s="205"/>
      <c r="AGA37" s="205"/>
      <c r="AGB37" s="205"/>
      <c r="AGC37" s="205"/>
      <c r="AGD37" s="205"/>
      <c r="AGE37" s="205"/>
      <c r="AGF37" s="205"/>
      <c r="AGG37" s="205"/>
      <c r="AGH37" s="205"/>
      <c r="AGI37" s="205"/>
      <c r="AGJ37" s="205"/>
      <c r="AGK37" s="205"/>
      <c r="AGL37" s="205"/>
      <c r="AGM37" s="205"/>
      <c r="AGN37" s="205"/>
      <c r="AGO37" s="205"/>
      <c r="AGP37" s="205"/>
      <c r="AGQ37" s="205"/>
      <c r="AGR37" s="205"/>
      <c r="AGS37" s="205"/>
      <c r="AGT37" s="205"/>
      <c r="AGU37" s="205"/>
      <c r="AGV37" s="205"/>
      <c r="AGW37" s="205"/>
      <c r="AGX37" s="205"/>
      <c r="AGY37" s="205"/>
      <c r="AGZ37" s="205"/>
      <c r="AHA37" s="205"/>
      <c r="AHB37" s="205"/>
      <c r="AHC37" s="205"/>
      <c r="AHD37" s="205"/>
      <c r="AHE37" s="205"/>
      <c r="AHF37" s="205"/>
      <c r="AHG37" s="205"/>
      <c r="AHH37" s="205"/>
      <c r="AHI37" s="205"/>
      <c r="AHJ37" s="205"/>
      <c r="AHK37" s="205"/>
      <c r="AHL37" s="205"/>
      <c r="AHM37" s="205"/>
      <c r="AHN37" s="205"/>
      <c r="AHO37" s="205"/>
      <c r="AHP37" s="205"/>
      <c r="AHQ37" s="205"/>
      <c r="AHR37" s="205"/>
      <c r="AHS37" s="205"/>
      <c r="AHT37" s="205"/>
      <c r="AHU37" s="205"/>
      <c r="AHV37" s="205"/>
      <c r="AHW37" s="205"/>
      <c r="AHX37" s="205"/>
      <c r="AHY37" s="205"/>
      <c r="AHZ37" s="205"/>
      <c r="AIA37" s="205"/>
      <c r="AIB37" s="205"/>
      <c r="AIC37" s="205"/>
      <c r="AID37" s="205"/>
      <c r="AIE37" s="205"/>
      <c r="AIF37" s="205"/>
      <c r="AIG37" s="205"/>
      <c r="AIH37" s="205"/>
      <c r="AII37" s="205"/>
      <c r="AIJ37" s="205"/>
      <c r="AIK37" s="205"/>
      <c r="AIL37" s="205"/>
      <c r="AIM37" s="205"/>
      <c r="AIN37" s="205"/>
      <c r="AIO37" s="205"/>
      <c r="AIP37" s="205"/>
      <c r="AIQ37" s="205"/>
      <c r="AIR37" s="205"/>
      <c r="AIS37" s="205"/>
      <c r="AIT37" s="205"/>
      <c r="AIU37" s="205"/>
      <c r="AIV37" s="205"/>
      <c r="AIW37" s="205"/>
      <c r="AIX37" s="205"/>
      <c r="AIY37" s="205"/>
      <c r="AIZ37" s="205"/>
      <c r="AJA37" s="205"/>
      <c r="AJB37" s="205"/>
      <c r="AJC37" s="205"/>
      <c r="AJD37" s="205"/>
      <c r="AJE37" s="205"/>
      <c r="AJF37" s="205"/>
      <c r="AJG37" s="205"/>
      <c r="AJH37" s="205"/>
      <c r="AJI37" s="205"/>
      <c r="AJJ37" s="205"/>
      <c r="AJK37" s="205"/>
      <c r="AJL37" s="205"/>
      <c r="AJM37" s="205"/>
      <c r="AJN37" s="205"/>
      <c r="AJO37" s="205"/>
      <c r="AJP37" s="205"/>
      <c r="AJQ37" s="205"/>
      <c r="AJR37" s="205"/>
      <c r="AJS37" s="205"/>
      <c r="AJT37" s="205"/>
      <c r="AJU37" s="205"/>
      <c r="AJV37" s="205"/>
      <c r="AJW37" s="205"/>
      <c r="AJX37" s="205"/>
      <c r="AJY37" s="205"/>
      <c r="AJZ37" s="205"/>
      <c r="AKA37" s="205"/>
      <c r="AKB37" s="205"/>
      <c r="AKC37" s="205"/>
      <c r="AKD37" s="205"/>
      <c r="AKE37" s="205"/>
      <c r="AKF37" s="205"/>
      <c r="AKG37" s="205"/>
      <c r="AKH37" s="205"/>
      <c r="AKI37" s="205"/>
      <c r="AKJ37" s="205"/>
      <c r="AKK37" s="205"/>
      <c r="AKL37" s="205"/>
      <c r="AKM37" s="205"/>
      <c r="AKN37" s="205"/>
      <c r="AKO37" s="205"/>
      <c r="AKP37" s="205"/>
      <c r="AKQ37" s="205"/>
      <c r="AKR37" s="205"/>
      <c r="AKS37" s="205"/>
      <c r="AKT37" s="205"/>
      <c r="AKU37" s="205"/>
      <c r="AKV37" s="205"/>
      <c r="AKW37" s="205"/>
      <c r="AKX37" s="205"/>
      <c r="AKY37" s="205"/>
      <c r="AKZ37" s="205"/>
      <c r="ALA37" s="205"/>
      <c r="ALB37" s="205"/>
      <c r="ALC37" s="205"/>
      <c r="ALD37" s="205"/>
      <c r="ALE37" s="205"/>
      <c r="ALF37" s="205"/>
      <c r="ALG37" s="205"/>
      <c r="ALH37" s="205"/>
      <c r="ALI37" s="205"/>
      <c r="ALJ37" s="205"/>
      <c r="ALK37" s="205"/>
      <c r="ALL37" s="205"/>
      <c r="ALM37" s="205"/>
      <c r="ALN37" s="205"/>
      <c r="ALO37" s="205"/>
      <c r="ALP37" s="205"/>
      <c r="ALQ37" s="205"/>
      <c r="ALR37" s="205"/>
      <c r="ALS37" s="205"/>
      <c r="ALT37" s="205"/>
      <c r="ALU37" s="205"/>
      <c r="ALV37" s="205"/>
      <c r="ALW37" s="205"/>
      <c r="ALX37" s="205"/>
      <c r="ALY37" s="205"/>
      <c r="ALZ37" s="205"/>
      <c r="AMA37" s="205"/>
      <c r="AMB37" s="205"/>
      <c r="AMC37" s="205"/>
      <c r="AMD37" s="205"/>
      <c r="AME37" s="205"/>
      <c r="AMF37" s="205"/>
      <c r="AMG37" s="205"/>
      <c r="AMH37" s="205"/>
      <c r="AMI37" s="205"/>
      <c r="AMJ37" s="205"/>
      <c r="AMK37" s="205"/>
      <c r="AML37" s="205"/>
      <c r="AMM37" s="205"/>
      <c r="AMN37" s="205"/>
      <c r="AMO37" s="205"/>
      <c r="AMP37" s="205"/>
      <c r="AMQ37" s="205"/>
      <c r="AMR37" s="205"/>
      <c r="AMS37" s="205"/>
      <c r="AMT37" s="205"/>
      <c r="AMU37" s="205"/>
      <c r="AMV37" s="205"/>
      <c r="AMW37" s="205"/>
      <c r="AMX37" s="205"/>
      <c r="AMY37" s="205"/>
      <c r="AMZ37" s="205"/>
      <c r="ANA37" s="205"/>
      <c r="ANB37" s="205"/>
      <c r="ANC37" s="205"/>
      <c r="AND37" s="205"/>
      <c r="ANE37" s="205"/>
      <c r="ANF37" s="205"/>
      <c r="ANG37" s="205"/>
      <c r="ANH37" s="205"/>
      <c r="ANI37" s="205"/>
      <c r="ANJ37" s="205"/>
      <c r="ANK37" s="205"/>
      <c r="ANL37" s="205"/>
      <c r="ANM37" s="205"/>
      <c r="ANN37" s="205"/>
      <c r="ANO37" s="205"/>
      <c r="ANP37" s="205"/>
      <c r="ANQ37" s="205"/>
      <c r="ANR37" s="205"/>
      <c r="ANS37" s="205"/>
      <c r="ANT37" s="205"/>
      <c r="ANU37" s="205"/>
      <c r="ANV37" s="205"/>
      <c r="ANW37" s="205"/>
      <c r="ANX37" s="205"/>
      <c r="ANY37" s="205"/>
      <c r="ANZ37" s="205"/>
      <c r="AOA37" s="205"/>
      <c r="AOB37" s="205"/>
      <c r="AOC37" s="205"/>
      <c r="AOD37" s="205"/>
      <c r="AOE37" s="205"/>
      <c r="AOF37" s="205"/>
      <c r="AOG37" s="205"/>
      <c r="AOH37" s="205"/>
      <c r="AOI37" s="205"/>
      <c r="AOJ37" s="205"/>
      <c r="AOK37" s="205"/>
      <c r="AOL37" s="205"/>
      <c r="AOM37" s="205"/>
      <c r="AON37" s="205"/>
      <c r="AOO37" s="205"/>
      <c r="AOP37" s="205"/>
      <c r="AOQ37" s="205"/>
      <c r="AOR37" s="205"/>
      <c r="AOS37" s="205"/>
      <c r="AOT37" s="205"/>
      <c r="AOU37" s="205"/>
      <c r="AOV37" s="205"/>
      <c r="AOW37" s="205"/>
      <c r="AOX37" s="205"/>
      <c r="AOY37" s="205"/>
      <c r="AOZ37" s="205"/>
      <c r="APA37" s="205"/>
      <c r="APB37" s="205"/>
      <c r="APC37" s="205"/>
      <c r="APD37" s="205"/>
      <c r="APE37" s="205"/>
      <c r="APF37" s="205"/>
      <c r="APG37" s="205"/>
      <c r="APH37" s="205"/>
      <c r="API37" s="205"/>
      <c r="APJ37" s="205"/>
      <c r="APK37" s="205"/>
      <c r="APL37" s="205"/>
      <c r="APM37" s="205"/>
      <c r="APN37" s="205"/>
      <c r="APO37" s="205"/>
      <c r="APP37" s="205"/>
      <c r="APQ37" s="205"/>
      <c r="APR37" s="205"/>
      <c r="APS37" s="205"/>
      <c r="APT37" s="205"/>
      <c r="APU37" s="205"/>
      <c r="APV37" s="205"/>
      <c r="APW37" s="205"/>
      <c r="APX37" s="205"/>
      <c r="APY37" s="205"/>
      <c r="APZ37" s="205"/>
      <c r="AQA37" s="205"/>
      <c r="AQB37" s="205"/>
      <c r="AQC37" s="205"/>
      <c r="AQD37" s="205"/>
      <c r="AQE37" s="205"/>
      <c r="AQF37" s="205"/>
      <c r="AQG37" s="205"/>
      <c r="AQH37" s="205"/>
      <c r="AQI37" s="205"/>
      <c r="AQJ37" s="205"/>
      <c r="AQK37" s="205"/>
      <c r="AQL37" s="205"/>
      <c r="AQM37" s="205"/>
      <c r="AQN37" s="205"/>
      <c r="AQO37" s="205"/>
      <c r="AQP37" s="205"/>
      <c r="AQQ37" s="205"/>
      <c r="AQR37" s="205"/>
      <c r="AQS37" s="205"/>
      <c r="AQT37" s="205"/>
      <c r="AQU37" s="205"/>
      <c r="AQV37" s="205"/>
      <c r="AQW37" s="205"/>
      <c r="AQX37" s="205"/>
      <c r="AQY37" s="205"/>
      <c r="AQZ37" s="205"/>
      <c r="ARA37" s="205"/>
      <c r="ARB37" s="205"/>
      <c r="ARC37" s="205"/>
      <c r="ARD37" s="205"/>
      <c r="ARE37" s="205"/>
      <c r="ARF37" s="205"/>
      <c r="ARG37" s="205"/>
      <c r="ARH37" s="205"/>
      <c r="ARI37" s="205"/>
      <c r="ARJ37" s="205"/>
      <c r="ARK37" s="205"/>
      <c r="ARL37" s="205"/>
      <c r="ARM37" s="205"/>
      <c r="ARN37" s="205"/>
      <c r="ARO37" s="205"/>
      <c r="ARP37" s="205"/>
      <c r="ARQ37" s="205"/>
      <c r="ARR37" s="205"/>
      <c r="ARS37" s="205"/>
      <c r="ART37" s="205"/>
      <c r="ARU37" s="205"/>
      <c r="ARV37" s="205"/>
      <c r="ARW37" s="205"/>
      <c r="ARX37" s="205"/>
      <c r="ARY37" s="205"/>
      <c r="ARZ37" s="205"/>
      <c r="ASA37" s="205"/>
      <c r="ASB37" s="205"/>
      <c r="ASC37" s="205"/>
      <c r="ASD37" s="205"/>
      <c r="ASE37" s="205"/>
      <c r="ASF37" s="205"/>
      <c r="ASG37" s="205"/>
      <c r="ASH37" s="205"/>
      <c r="ASI37" s="205"/>
      <c r="ASJ37" s="205"/>
      <c r="ASK37" s="205"/>
      <c r="ASL37" s="205"/>
      <c r="ASM37" s="205"/>
      <c r="ASN37" s="205"/>
      <c r="ASO37" s="205"/>
      <c r="ASP37" s="205"/>
      <c r="ASQ37" s="205"/>
      <c r="ASR37" s="205"/>
      <c r="ASS37" s="205"/>
      <c r="AST37" s="205"/>
      <c r="ASU37" s="205"/>
      <c r="ASV37" s="205"/>
      <c r="ASW37" s="205"/>
      <c r="ASX37" s="205"/>
      <c r="ASY37" s="205"/>
      <c r="ASZ37" s="205"/>
      <c r="ATA37" s="205"/>
      <c r="ATB37" s="205"/>
      <c r="ATC37" s="205"/>
      <c r="ATD37" s="205"/>
      <c r="ATE37" s="205"/>
      <c r="ATF37" s="205"/>
      <c r="ATG37" s="205"/>
      <c r="ATH37" s="205"/>
      <c r="ATI37" s="205"/>
      <c r="ATJ37" s="205"/>
      <c r="ATK37" s="205"/>
      <c r="ATL37" s="205"/>
      <c r="ATM37" s="205"/>
      <c r="ATN37" s="205"/>
      <c r="ATO37" s="205"/>
      <c r="ATP37" s="205"/>
      <c r="ATQ37" s="205"/>
      <c r="ATR37" s="205"/>
      <c r="ATS37" s="205"/>
      <c r="ATT37" s="205"/>
      <c r="ATU37" s="205"/>
      <c r="ATV37" s="205"/>
      <c r="ATW37" s="205"/>
      <c r="ATX37" s="205"/>
      <c r="ATY37" s="205"/>
      <c r="ATZ37" s="205"/>
      <c r="AUA37" s="205"/>
      <c r="AUB37" s="205"/>
      <c r="AUC37" s="205"/>
      <c r="AUD37" s="205"/>
      <c r="AUE37" s="205"/>
      <c r="AUF37" s="205"/>
      <c r="AUG37" s="205"/>
      <c r="AUH37" s="205"/>
      <c r="AUI37" s="205"/>
      <c r="AUJ37" s="205"/>
      <c r="AUK37" s="205"/>
      <c r="AUL37" s="205"/>
      <c r="AUM37" s="205"/>
      <c r="AUN37" s="205"/>
      <c r="AUO37" s="205"/>
      <c r="AUP37" s="205"/>
      <c r="AUQ37" s="205"/>
      <c r="AUR37" s="205"/>
      <c r="AUS37" s="205"/>
      <c r="AUT37" s="205"/>
      <c r="AUU37" s="205"/>
      <c r="AUV37" s="205"/>
      <c r="AUW37" s="205"/>
      <c r="AUX37" s="205"/>
      <c r="AUY37" s="205"/>
      <c r="AUZ37" s="205"/>
      <c r="AVA37" s="205"/>
      <c r="AVB37" s="205"/>
      <c r="AVC37" s="205"/>
      <c r="AVD37" s="205"/>
      <c r="AVE37" s="205"/>
      <c r="AVF37" s="205"/>
      <c r="AVG37" s="205"/>
      <c r="AVH37" s="205"/>
      <c r="AVI37" s="205"/>
      <c r="AVJ37" s="205"/>
      <c r="AVK37" s="205"/>
      <c r="AVL37" s="205"/>
      <c r="AVM37" s="205"/>
      <c r="AVN37" s="205"/>
      <c r="AVO37" s="205"/>
      <c r="AVP37" s="205"/>
      <c r="AVQ37" s="205"/>
      <c r="AVR37" s="205"/>
      <c r="AVS37" s="205"/>
      <c r="AVT37" s="205"/>
      <c r="AVU37" s="205"/>
      <c r="AVV37" s="205"/>
      <c r="AVW37" s="205"/>
      <c r="AVX37" s="205"/>
      <c r="AVY37" s="205"/>
      <c r="AVZ37" s="205"/>
      <c r="AWA37" s="205"/>
      <c r="AWB37" s="205"/>
      <c r="AWC37" s="205"/>
      <c r="AWD37" s="205"/>
      <c r="AWE37" s="205"/>
      <c r="AWF37" s="205"/>
      <c r="AWG37" s="205"/>
      <c r="AWH37" s="205"/>
      <c r="AWI37" s="205"/>
      <c r="AWJ37" s="205"/>
      <c r="AWK37" s="205"/>
      <c r="AWL37" s="205"/>
      <c r="AWM37" s="205"/>
      <c r="AWN37" s="205"/>
      <c r="AWO37" s="205"/>
      <c r="AWP37" s="205"/>
      <c r="AWQ37" s="205"/>
      <c r="AWR37" s="205"/>
      <c r="AWS37" s="205"/>
      <c r="AWT37" s="205"/>
      <c r="AWU37" s="205"/>
      <c r="AWV37" s="205"/>
      <c r="AWW37" s="205"/>
      <c r="AWX37" s="205"/>
      <c r="AWY37" s="205"/>
      <c r="AWZ37" s="205"/>
      <c r="AXA37" s="205"/>
      <c r="AXB37" s="205"/>
      <c r="AXC37" s="205"/>
      <c r="AXD37" s="205"/>
      <c r="AXE37" s="205"/>
      <c r="AXF37" s="205"/>
      <c r="AXG37" s="205"/>
      <c r="AXH37" s="205"/>
      <c r="AXI37" s="205"/>
      <c r="AXJ37" s="205"/>
      <c r="AXK37" s="205"/>
      <c r="AXL37" s="205"/>
      <c r="AXM37" s="205"/>
      <c r="AXN37" s="205"/>
      <c r="AXO37" s="205"/>
      <c r="AXP37" s="205"/>
      <c r="AXQ37" s="205"/>
      <c r="AXR37" s="205"/>
      <c r="AXS37" s="205"/>
      <c r="AXT37" s="205"/>
      <c r="AXU37" s="205"/>
      <c r="AXV37" s="205"/>
      <c r="AXW37" s="205"/>
      <c r="AXX37" s="205"/>
      <c r="AXY37" s="205"/>
      <c r="AXZ37" s="205"/>
      <c r="AYA37" s="205"/>
      <c r="AYB37" s="205"/>
      <c r="AYC37" s="205"/>
      <c r="AYD37" s="205"/>
      <c r="AYE37" s="205"/>
      <c r="AYF37" s="205"/>
      <c r="AYG37" s="205"/>
      <c r="AYH37" s="205"/>
      <c r="AYI37" s="205"/>
      <c r="AYJ37" s="205"/>
      <c r="AYK37" s="205"/>
      <c r="AYL37" s="205"/>
      <c r="AYM37" s="205"/>
      <c r="AYN37" s="205"/>
      <c r="AYO37" s="205"/>
      <c r="AYP37" s="205"/>
      <c r="AYQ37" s="205"/>
      <c r="AYR37" s="205"/>
      <c r="AYS37" s="205"/>
      <c r="AYT37" s="205"/>
      <c r="AYU37" s="205"/>
      <c r="AYV37" s="205"/>
      <c r="AYW37" s="205"/>
      <c r="AYX37" s="205"/>
      <c r="AYY37" s="205"/>
      <c r="AYZ37" s="205"/>
      <c r="AZA37" s="205"/>
      <c r="AZB37" s="205"/>
      <c r="AZC37" s="205"/>
      <c r="AZD37" s="205"/>
      <c r="AZE37" s="205"/>
      <c r="AZF37" s="205"/>
      <c r="AZG37" s="205"/>
      <c r="AZH37" s="205"/>
      <c r="AZI37" s="205"/>
      <c r="AZJ37" s="205"/>
      <c r="AZK37" s="205"/>
      <c r="AZL37" s="205"/>
      <c r="AZM37" s="205"/>
      <c r="AZN37" s="205"/>
      <c r="AZO37" s="205"/>
      <c r="AZP37" s="205"/>
      <c r="AZQ37" s="205"/>
      <c r="AZR37" s="205"/>
      <c r="AZS37" s="205"/>
      <c r="AZT37" s="205"/>
      <c r="AZU37" s="205"/>
      <c r="AZV37" s="205"/>
      <c r="AZW37" s="205"/>
      <c r="AZX37" s="205"/>
      <c r="AZY37" s="205"/>
      <c r="AZZ37" s="205"/>
      <c r="BAA37" s="205"/>
      <c r="BAB37" s="205"/>
      <c r="BAC37" s="205"/>
      <c r="BAD37" s="205"/>
      <c r="BAE37" s="205"/>
      <c r="BAF37" s="205"/>
      <c r="BAG37" s="205"/>
      <c r="BAH37" s="205"/>
      <c r="BAI37" s="205"/>
      <c r="BAJ37" s="205"/>
      <c r="BAK37" s="205"/>
      <c r="BAL37" s="205"/>
      <c r="BAM37" s="205"/>
      <c r="BAN37" s="205"/>
      <c r="BAO37" s="205"/>
      <c r="BAP37" s="205"/>
      <c r="BAQ37" s="205"/>
      <c r="BAR37" s="205"/>
      <c r="BAS37" s="205"/>
      <c r="BAT37" s="205"/>
      <c r="BAU37" s="205"/>
      <c r="BAV37" s="205"/>
      <c r="BAW37" s="205"/>
      <c r="BAX37" s="205"/>
      <c r="BAY37" s="205"/>
      <c r="BAZ37" s="205"/>
      <c r="BBA37" s="205"/>
      <c r="BBB37" s="205"/>
      <c r="BBC37" s="205"/>
      <c r="BBD37" s="205"/>
      <c r="BBE37" s="205"/>
      <c r="BBF37" s="205"/>
      <c r="BBG37" s="205"/>
      <c r="BBH37" s="205"/>
      <c r="BBI37" s="205"/>
      <c r="BBJ37" s="205"/>
      <c r="BBK37" s="205"/>
      <c r="BBL37" s="205"/>
      <c r="BBM37" s="205"/>
      <c r="BBN37" s="205"/>
      <c r="BBO37" s="205"/>
      <c r="BBP37" s="205"/>
      <c r="BBQ37" s="205"/>
      <c r="BBR37" s="205"/>
      <c r="BBS37" s="205"/>
      <c r="BBT37" s="205"/>
      <c r="BBU37" s="205"/>
      <c r="BBV37" s="205"/>
      <c r="BBW37" s="205"/>
      <c r="BBX37" s="205"/>
      <c r="BBY37" s="205"/>
      <c r="BBZ37" s="205"/>
      <c r="BCA37" s="205"/>
      <c r="BCB37" s="205"/>
      <c r="BCC37" s="205"/>
      <c r="BCD37" s="205"/>
      <c r="BCE37" s="205"/>
      <c r="BCF37" s="205"/>
      <c r="BCG37" s="205"/>
      <c r="BCH37" s="205"/>
      <c r="BCI37" s="205"/>
      <c r="BCJ37" s="205"/>
      <c r="BCK37" s="205"/>
      <c r="BCL37" s="205"/>
      <c r="BCM37" s="205"/>
      <c r="BCN37" s="205"/>
      <c r="BCO37" s="205"/>
      <c r="BCP37" s="205"/>
      <c r="BCQ37" s="205"/>
      <c r="BCR37" s="205"/>
      <c r="BCS37" s="205"/>
      <c r="BCT37" s="205"/>
      <c r="BCU37" s="205"/>
      <c r="BCV37" s="205"/>
      <c r="BCW37" s="205"/>
      <c r="BCX37" s="205"/>
      <c r="BCY37" s="205"/>
      <c r="BCZ37" s="205"/>
      <c r="BDA37" s="205"/>
      <c r="BDB37" s="205"/>
      <c r="BDC37" s="205"/>
      <c r="BDD37" s="205"/>
      <c r="BDE37" s="205"/>
      <c r="BDF37" s="205"/>
      <c r="BDG37" s="205"/>
      <c r="BDH37" s="205"/>
      <c r="BDI37" s="205"/>
      <c r="BDJ37" s="205"/>
      <c r="BDK37" s="205"/>
      <c r="BDL37" s="205"/>
      <c r="BDM37" s="205"/>
      <c r="BDN37" s="205"/>
      <c r="BDO37" s="205"/>
      <c r="BDP37" s="205"/>
      <c r="BDQ37" s="205"/>
      <c r="BDR37" s="205"/>
      <c r="BDS37" s="205"/>
      <c r="BDT37" s="205"/>
      <c r="BDU37" s="205"/>
    </row>
    <row r="38" spans="1:1477" s="73" customFormat="1">
      <c r="B38" s="71" t="s">
        <v>2</v>
      </c>
      <c r="C38" s="71" t="s">
        <v>205</v>
      </c>
      <c r="D38" s="71" t="s">
        <v>206</v>
      </c>
      <c r="E38" s="72">
        <v>41542</v>
      </c>
      <c r="F38" s="71" t="s">
        <v>473</v>
      </c>
      <c r="G38" s="71" t="s">
        <v>479</v>
      </c>
      <c r="H38" s="208">
        <v>1</v>
      </c>
      <c r="I38" s="73">
        <v>1</v>
      </c>
      <c r="J38" s="73">
        <v>300</v>
      </c>
      <c r="K38" s="73">
        <v>504</v>
      </c>
      <c r="L38" s="73">
        <v>498</v>
      </c>
      <c r="M38" s="206">
        <f t="shared" ref="M38:M49" si="30">IF(J38 = 0,0,(L38-AH38-AI38)/J38)</f>
        <v>1.0833333333333333</v>
      </c>
      <c r="N38" s="73">
        <f t="shared" ref="N38:N49" si="31">IF(G38&lt;&gt;"",IF(M38&lt;=1.2,1,0),0)</f>
        <v>1</v>
      </c>
      <c r="O38" s="73">
        <v>6</v>
      </c>
      <c r="P38" s="73">
        <v>0</v>
      </c>
      <c r="Q38" s="73">
        <v>0</v>
      </c>
      <c r="R38" s="73">
        <v>173</v>
      </c>
      <c r="S38" s="73">
        <v>31</v>
      </c>
      <c r="T38" s="212">
        <v>2789487</v>
      </c>
      <c r="U38" s="212">
        <v>50000</v>
      </c>
      <c r="V38" s="212">
        <v>2739487</v>
      </c>
      <c r="W38" s="212">
        <v>2763621</v>
      </c>
      <c r="X38" s="212">
        <v>2700963</v>
      </c>
      <c r="Y38" s="212">
        <v>0</v>
      </c>
      <c r="Z38" s="212">
        <v>0</v>
      </c>
      <c r="AA38" s="212">
        <v>0</v>
      </c>
      <c r="AB38" s="212">
        <v>2700963</v>
      </c>
      <c r="AC38" s="212">
        <v>2673321</v>
      </c>
      <c r="AD38" s="206">
        <f t="shared" ref="AD38:AD49" si="32">IF(V38=0,0,AC38/V38)</f>
        <v>0.97584730279793264</v>
      </c>
      <c r="AE38" s="73">
        <f t="shared" ref="AE38:AE49" si="33">IF(AD38 &lt;=1.1,1,0)</f>
        <v>1</v>
      </c>
      <c r="AF38" s="212">
        <v>-27642</v>
      </c>
      <c r="AG38" s="212">
        <v>-25866</v>
      </c>
      <c r="AH38" s="73">
        <v>154</v>
      </c>
      <c r="AI38" s="73">
        <v>19</v>
      </c>
      <c r="AJ38" s="73">
        <v>0</v>
      </c>
      <c r="AK38" s="73">
        <v>0</v>
      </c>
      <c r="AL38" s="85">
        <v>0</v>
      </c>
      <c r="AM38" s="85">
        <v>0</v>
      </c>
      <c r="AN38" s="73">
        <v>0</v>
      </c>
      <c r="AO38" s="73">
        <v>0</v>
      </c>
      <c r="AP38" s="85">
        <v>0</v>
      </c>
      <c r="AQ38" s="85">
        <v>0</v>
      </c>
      <c r="AR38" s="73">
        <v>0</v>
      </c>
      <c r="AS38" s="73">
        <v>0</v>
      </c>
      <c r="AT38" s="85">
        <v>0</v>
      </c>
      <c r="AU38" s="85">
        <v>0</v>
      </c>
      <c r="AV38" s="73">
        <v>0</v>
      </c>
      <c r="AW38" s="73">
        <v>0</v>
      </c>
      <c r="AX38" s="85">
        <v>0</v>
      </c>
      <c r="AY38" s="85">
        <v>0</v>
      </c>
      <c r="AZ38" s="73">
        <v>0</v>
      </c>
      <c r="BA38" s="73">
        <v>0</v>
      </c>
      <c r="BB38" s="85">
        <v>0</v>
      </c>
      <c r="BC38" s="85">
        <v>0</v>
      </c>
      <c r="BD38" s="73">
        <v>0</v>
      </c>
      <c r="BE38" s="73">
        <v>0</v>
      </c>
      <c r="BF38" s="85">
        <v>0</v>
      </c>
      <c r="BG38" s="85">
        <v>0</v>
      </c>
      <c r="BH38" s="73">
        <v>0</v>
      </c>
      <c r="BI38" s="73">
        <v>0</v>
      </c>
      <c r="BJ38" s="85">
        <v>0</v>
      </c>
      <c r="BK38" s="85">
        <v>0</v>
      </c>
      <c r="BL38" s="73">
        <v>0</v>
      </c>
      <c r="BM38" s="73">
        <v>0</v>
      </c>
      <c r="BN38" s="85">
        <v>0</v>
      </c>
      <c r="BO38" s="85">
        <v>0</v>
      </c>
      <c r="BP38" s="73">
        <v>0</v>
      </c>
      <c r="BQ38" s="73">
        <v>31</v>
      </c>
      <c r="BR38" s="85">
        <v>17268</v>
      </c>
      <c r="BS38" s="85">
        <v>0</v>
      </c>
      <c r="BT38" s="73">
        <v>0</v>
      </c>
      <c r="BU38" s="73">
        <v>0</v>
      </c>
      <c r="BV38" s="85">
        <v>0</v>
      </c>
      <c r="BW38" s="85">
        <v>0</v>
      </c>
      <c r="BX38" s="73">
        <v>0</v>
      </c>
      <c r="BY38" s="73">
        <v>0</v>
      </c>
      <c r="BZ38" s="85">
        <v>0</v>
      </c>
      <c r="CA38" s="85">
        <v>0</v>
      </c>
      <c r="CB38" s="73">
        <v>0</v>
      </c>
      <c r="CC38" s="73">
        <v>0</v>
      </c>
      <c r="CD38" s="85">
        <v>0</v>
      </c>
      <c r="CE38" s="85">
        <v>0</v>
      </c>
      <c r="CF38" s="73">
        <v>0</v>
      </c>
      <c r="CG38" s="73">
        <v>0</v>
      </c>
      <c r="CH38" s="85">
        <v>-25866</v>
      </c>
      <c r="CI38" s="85">
        <v>0</v>
      </c>
      <c r="CJ38" s="73">
        <v>0</v>
      </c>
      <c r="CK38" s="73">
        <v>31</v>
      </c>
      <c r="CL38" s="85">
        <v>-8599</v>
      </c>
      <c r="CM38" s="85">
        <v>0</v>
      </c>
      <c r="CN38" s="71" t="s">
        <v>379</v>
      </c>
      <c r="CO38" s="71" t="s">
        <v>380</v>
      </c>
      <c r="CP38" s="71" t="s">
        <v>321</v>
      </c>
      <c r="CQ38" s="71" t="s">
        <v>321</v>
      </c>
      <c r="CR38" s="71" t="s">
        <v>321</v>
      </c>
      <c r="CS38" s="71" t="s">
        <v>321</v>
      </c>
      <c r="CT38" s="72">
        <v>42247</v>
      </c>
      <c r="CU38" s="71" t="s">
        <v>473</v>
      </c>
      <c r="CV38" s="71" t="s">
        <v>474</v>
      </c>
      <c r="CW38" s="72" t="s">
        <v>168</v>
      </c>
      <c r="CX38" s="72">
        <v>42142</v>
      </c>
      <c r="CY38" s="71" t="s">
        <v>475</v>
      </c>
      <c r="CZ38" s="71" t="s">
        <v>478</v>
      </c>
      <c r="DA38" s="71" t="s">
        <v>489</v>
      </c>
      <c r="DB38" s="86">
        <v>2906373.5</v>
      </c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  <c r="IU38" s="205"/>
      <c r="IV38" s="205"/>
      <c r="IW38" s="205"/>
      <c r="IX38" s="205"/>
      <c r="IY38" s="205"/>
      <c r="IZ38" s="205"/>
      <c r="JA38" s="205"/>
      <c r="JB38" s="205"/>
      <c r="JC38" s="205"/>
      <c r="JD38" s="205"/>
      <c r="JE38" s="205"/>
      <c r="JF38" s="205"/>
      <c r="JG38" s="205"/>
      <c r="JH38" s="205"/>
      <c r="JI38" s="205"/>
      <c r="JJ38" s="205"/>
      <c r="JK38" s="205"/>
      <c r="JL38" s="205"/>
      <c r="JM38" s="205"/>
      <c r="JN38" s="205"/>
      <c r="JO38" s="205"/>
      <c r="JP38" s="205"/>
      <c r="JQ38" s="205"/>
      <c r="JR38" s="205"/>
      <c r="JS38" s="205"/>
      <c r="JT38" s="205"/>
      <c r="JU38" s="205"/>
      <c r="JV38" s="205"/>
      <c r="JW38" s="205"/>
      <c r="JX38" s="205"/>
      <c r="JY38" s="205"/>
      <c r="JZ38" s="205"/>
      <c r="KA38" s="205"/>
      <c r="KB38" s="205"/>
      <c r="KC38" s="205"/>
      <c r="KD38" s="205"/>
      <c r="KE38" s="205"/>
      <c r="KF38" s="205"/>
      <c r="KG38" s="205"/>
      <c r="KH38" s="205"/>
      <c r="KI38" s="205"/>
      <c r="KJ38" s="205"/>
      <c r="KK38" s="205"/>
      <c r="KL38" s="205"/>
      <c r="KM38" s="205"/>
      <c r="KN38" s="205"/>
      <c r="KO38" s="205"/>
      <c r="KP38" s="205"/>
      <c r="KQ38" s="205"/>
      <c r="KR38" s="205"/>
      <c r="KS38" s="205"/>
      <c r="KT38" s="205"/>
      <c r="KU38" s="205"/>
      <c r="KV38" s="205"/>
      <c r="KW38" s="205"/>
      <c r="KX38" s="205"/>
      <c r="KY38" s="205"/>
      <c r="KZ38" s="205"/>
      <c r="LA38" s="205"/>
      <c r="LB38" s="205"/>
      <c r="LC38" s="205"/>
      <c r="LD38" s="205"/>
      <c r="LE38" s="205"/>
      <c r="LF38" s="205"/>
      <c r="LG38" s="205"/>
      <c r="LH38" s="205"/>
      <c r="LI38" s="205"/>
      <c r="LJ38" s="205"/>
      <c r="LK38" s="205"/>
      <c r="LL38" s="205"/>
      <c r="LM38" s="205"/>
      <c r="LN38" s="205"/>
      <c r="LO38" s="205"/>
      <c r="LP38" s="205"/>
      <c r="LQ38" s="205"/>
      <c r="LR38" s="205"/>
      <c r="LS38" s="205"/>
      <c r="LT38" s="205"/>
      <c r="LU38" s="205"/>
      <c r="LV38" s="205"/>
      <c r="LW38" s="205"/>
      <c r="LX38" s="205"/>
      <c r="LY38" s="205"/>
      <c r="LZ38" s="205"/>
      <c r="MA38" s="205"/>
      <c r="MB38" s="205"/>
      <c r="MC38" s="205"/>
      <c r="MD38" s="205"/>
      <c r="ME38" s="205"/>
      <c r="MF38" s="205"/>
      <c r="MG38" s="205"/>
      <c r="MH38" s="205"/>
      <c r="MI38" s="205"/>
      <c r="MJ38" s="205"/>
      <c r="MK38" s="205"/>
      <c r="ML38" s="205"/>
      <c r="MM38" s="205"/>
      <c r="MN38" s="205"/>
      <c r="MO38" s="205"/>
      <c r="MP38" s="205"/>
      <c r="MQ38" s="205"/>
      <c r="MR38" s="205"/>
      <c r="MS38" s="205"/>
      <c r="MT38" s="205"/>
      <c r="MU38" s="205"/>
      <c r="MV38" s="205"/>
      <c r="MW38" s="205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205"/>
      <c r="NO38" s="205"/>
      <c r="NP38" s="205"/>
      <c r="NQ38" s="205"/>
      <c r="NR38" s="205"/>
      <c r="NS38" s="205"/>
      <c r="NT38" s="205"/>
      <c r="NU38" s="205"/>
      <c r="NV38" s="205"/>
      <c r="NW38" s="205"/>
      <c r="NX38" s="205"/>
      <c r="NY38" s="205"/>
      <c r="NZ38" s="205"/>
      <c r="OA38" s="205"/>
      <c r="OB38" s="205"/>
      <c r="OC38" s="205"/>
      <c r="OD38" s="205"/>
      <c r="OE38" s="205"/>
      <c r="OF38" s="205"/>
      <c r="OG38" s="205"/>
      <c r="OH38" s="205"/>
      <c r="OI38" s="205"/>
      <c r="OJ38" s="205"/>
      <c r="OK38" s="205"/>
      <c r="OL38" s="205"/>
      <c r="OM38" s="205"/>
      <c r="ON38" s="205"/>
      <c r="OO38" s="205"/>
      <c r="OP38" s="205"/>
      <c r="OQ38" s="205"/>
      <c r="OR38" s="205"/>
      <c r="OS38" s="205"/>
      <c r="OT38" s="205"/>
      <c r="OU38" s="205"/>
      <c r="OV38" s="205"/>
      <c r="OW38" s="205"/>
      <c r="OX38" s="205"/>
      <c r="OY38" s="205"/>
      <c r="OZ38" s="205"/>
      <c r="PA38" s="205"/>
      <c r="PB38" s="205"/>
      <c r="PC38" s="205"/>
      <c r="PD38" s="205"/>
      <c r="PE38" s="205"/>
      <c r="PF38" s="205"/>
      <c r="PG38" s="205"/>
      <c r="PH38" s="205"/>
      <c r="PI38" s="205"/>
      <c r="PJ38" s="205"/>
      <c r="PK38" s="205"/>
      <c r="PL38" s="205"/>
      <c r="PM38" s="205"/>
      <c r="PN38" s="205"/>
      <c r="PO38" s="205"/>
      <c r="PP38" s="205"/>
      <c r="PQ38" s="205"/>
      <c r="PR38" s="205"/>
      <c r="PS38" s="205"/>
      <c r="PT38" s="205"/>
      <c r="PU38" s="205"/>
      <c r="PV38" s="205"/>
      <c r="PW38" s="205"/>
      <c r="PX38" s="205"/>
      <c r="PY38" s="205"/>
      <c r="PZ38" s="205"/>
      <c r="QA38" s="205"/>
      <c r="QB38" s="205"/>
      <c r="QC38" s="205"/>
      <c r="QD38" s="205"/>
      <c r="QE38" s="205"/>
      <c r="QF38" s="205"/>
      <c r="QG38" s="205"/>
      <c r="QH38" s="205"/>
      <c r="QI38" s="205"/>
      <c r="QJ38" s="205"/>
      <c r="QK38" s="205"/>
      <c r="QL38" s="205"/>
      <c r="QM38" s="205"/>
      <c r="QN38" s="205"/>
      <c r="QO38" s="205"/>
      <c r="QP38" s="205"/>
      <c r="QQ38" s="205"/>
      <c r="QR38" s="205"/>
      <c r="QS38" s="205"/>
      <c r="QT38" s="205"/>
      <c r="QU38" s="205"/>
      <c r="QV38" s="205"/>
      <c r="QW38" s="205"/>
      <c r="QX38" s="205"/>
      <c r="QY38" s="205"/>
      <c r="QZ38" s="205"/>
      <c r="RA38" s="205"/>
      <c r="RB38" s="205"/>
      <c r="RC38" s="205"/>
      <c r="RD38" s="205"/>
      <c r="RE38" s="205"/>
      <c r="RF38" s="205"/>
      <c r="RG38" s="205"/>
      <c r="RH38" s="205"/>
      <c r="RI38" s="205"/>
      <c r="RJ38" s="205"/>
      <c r="RK38" s="205"/>
      <c r="RL38" s="205"/>
      <c r="RM38" s="205"/>
      <c r="RN38" s="205"/>
      <c r="RO38" s="205"/>
      <c r="RP38" s="205"/>
      <c r="RQ38" s="205"/>
      <c r="RR38" s="205"/>
      <c r="RS38" s="205"/>
      <c r="RT38" s="205"/>
      <c r="RU38" s="205"/>
      <c r="RV38" s="205"/>
      <c r="RW38" s="205"/>
      <c r="RX38" s="205"/>
      <c r="RY38" s="205"/>
      <c r="RZ38" s="205"/>
      <c r="SA38" s="205"/>
      <c r="SB38" s="205"/>
      <c r="SC38" s="205"/>
      <c r="SD38" s="205"/>
      <c r="SE38" s="205"/>
      <c r="SF38" s="205"/>
      <c r="SG38" s="205"/>
      <c r="SH38" s="205"/>
      <c r="SI38" s="205"/>
      <c r="SJ38" s="205"/>
      <c r="SK38" s="205"/>
      <c r="SL38" s="205"/>
      <c r="SM38" s="205"/>
      <c r="SN38" s="205"/>
      <c r="SO38" s="205"/>
      <c r="SP38" s="205"/>
      <c r="SQ38" s="205"/>
      <c r="SR38" s="205"/>
      <c r="SS38" s="205"/>
      <c r="ST38" s="205"/>
      <c r="SU38" s="205"/>
      <c r="SV38" s="205"/>
      <c r="SW38" s="205"/>
      <c r="SX38" s="205"/>
      <c r="SY38" s="205"/>
      <c r="SZ38" s="205"/>
      <c r="TA38" s="205"/>
      <c r="TB38" s="205"/>
      <c r="TC38" s="205"/>
      <c r="TD38" s="205"/>
      <c r="TE38" s="205"/>
      <c r="TF38" s="205"/>
      <c r="TG38" s="205"/>
      <c r="TH38" s="205"/>
      <c r="TI38" s="205"/>
      <c r="TJ38" s="205"/>
      <c r="TK38" s="205"/>
      <c r="TL38" s="205"/>
      <c r="TM38" s="205"/>
      <c r="TN38" s="205"/>
      <c r="TO38" s="205"/>
      <c r="TP38" s="205"/>
      <c r="TQ38" s="205"/>
      <c r="TR38" s="205"/>
      <c r="TS38" s="205"/>
      <c r="TT38" s="205"/>
      <c r="TU38" s="205"/>
      <c r="TV38" s="205"/>
      <c r="TW38" s="205"/>
      <c r="TX38" s="205"/>
      <c r="TY38" s="205"/>
      <c r="TZ38" s="205"/>
      <c r="UA38" s="205"/>
      <c r="UB38" s="205"/>
      <c r="UC38" s="205"/>
      <c r="UD38" s="205"/>
      <c r="UE38" s="205"/>
      <c r="UF38" s="205"/>
      <c r="UG38" s="205"/>
      <c r="UH38" s="205"/>
      <c r="UI38" s="205"/>
      <c r="UJ38" s="205"/>
      <c r="UK38" s="205"/>
      <c r="UL38" s="205"/>
      <c r="UM38" s="205"/>
      <c r="UN38" s="205"/>
      <c r="UO38" s="205"/>
      <c r="UP38" s="205"/>
      <c r="UQ38" s="205"/>
      <c r="UR38" s="205"/>
      <c r="US38" s="205"/>
      <c r="UT38" s="205"/>
      <c r="UU38" s="205"/>
      <c r="UV38" s="205"/>
      <c r="UW38" s="205"/>
      <c r="UX38" s="205"/>
      <c r="UY38" s="205"/>
      <c r="UZ38" s="205"/>
      <c r="VA38" s="205"/>
      <c r="VB38" s="205"/>
      <c r="VC38" s="205"/>
      <c r="VD38" s="205"/>
      <c r="VE38" s="205"/>
      <c r="VF38" s="205"/>
      <c r="VG38" s="205"/>
      <c r="VH38" s="205"/>
      <c r="VI38" s="205"/>
      <c r="VJ38" s="205"/>
      <c r="VK38" s="205"/>
      <c r="VL38" s="205"/>
      <c r="VM38" s="205"/>
      <c r="VN38" s="205"/>
      <c r="VO38" s="205"/>
      <c r="VP38" s="205"/>
      <c r="VQ38" s="205"/>
      <c r="VR38" s="205"/>
      <c r="VS38" s="205"/>
      <c r="VT38" s="205"/>
      <c r="VU38" s="205"/>
      <c r="VV38" s="205"/>
      <c r="VW38" s="205"/>
      <c r="VX38" s="205"/>
      <c r="VY38" s="205"/>
      <c r="VZ38" s="205"/>
      <c r="WA38" s="205"/>
      <c r="WB38" s="205"/>
      <c r="WC38" s="205"/>
      <c r="WD38" s="205"/>
      <c r="WE38" s="205"/>
      <c r="WF38" s="205"/>
      <c r="WG38" s="205"/>
      <c r="WH38" s="205"/>
      <c r="WI38" s="205"/>
      <c r="WJ38" s="205"/>
      <c r="WK38" s="205"/>
      <c r="WL38" s="205"/>
      <c r="WM38" s="205"/>
      <c r="WN38" s="205"/>
      <c r="WO38" s="205"/>
      <c r="WP38" s="205"/>
      <c r="WQ38" s="205"/>
      <c r="WR38" s="205"/>
      <c r="WS38" s="205"/>
      <c r="WT38" s="205"/>
      <c r="WU38" s="205"/>
      <c r="WV38" s="205"/>
      <c r="WW38" s="205"/>
      <c r="WX38" s="205"/>
      <c r="WY38" s="205"/>
      <c r="WZ38" s="205"/>
      <c r="XA38" s="205"/>
      <c r="XB38" s="205"/>
      <c r="XC38" s="205"/>
      <c r="XD38" s="205"/>
      <c r="XE38" s="205"/>
      <c r="XF38" s="205"/>
      <c r="XG38" s="205"/>
      <c r="XH38" s="205"/>
      <c r="XI38" s="205"/>
      <c r="XJ38" s="205"/>
      <c r="XK38" s="205"/>
      <c r="XL38" s="205"/>
      <c r="XM38" s="205"/>
      <c r="XN38" s="205"/>
      <c r="XO38" s="205"/>
      <c r="XP38" s="205"/>
      <c r="XQ38" s="205"/>
      <c r="XR38" s="205"/>
      <c r="XS38" s="205"/>
      <c r="XT38" s="205"/>
      <c r="XU38" s="205"/>
      <c r="XV38" s="205"/>
      <c r="XW38" s="205"/>
      <c r="XX38" s="205"/>
      <c r="XY38" s="205"/>
      <c r="XZ38" s="205"/>
      <c r="YA38" s="205"/>
      <c r="YB38" s="205"/>
      <c r="YC38" s="205"/>
      <c r="YD38" s="205"/>
      <c r="YE38" s="205"/>
      <c r="YF38" s="205"/>
      <c r="YG38" s="205"/>
      <c r="YH38" s="205"/>
      <c r="YI38" s="205"/>
      <c r="YJ38" s="205"/>
      <c r="YK38" s="205"/>
      <c r="YL38" s="205"/>
      <c r="YM38" s="205"/>
      <c r="YN38" s="205"/>
      <c r="YO38" s="205"/>
      <c r="YP38" s="205"/>
      <c r="YQ38" s="205"/>
      <c r="YR38" s="205"/>
      <c r="YS38" s="205"/>
      <c r="YT38" s="205"/>
      <c r="YU38" s="205"/>
      <c r="YV38" s="205"/>
      <c r="YW38" s="205"/>
      <c r="YX38" s="205"/>
      <c r="YY38" s="205"/>
      <c r="YZ38" s="205"/>
      <c r="ZA38" s="205"/>
      <c r="ZB38" s="205"/>
      <c r="ZC38" s="205"/>
      <c r="ZD38" s="205"/>
      <c r="ZE38" s="205"/>
      <c r="ZF38" s="205"/>
      <c r="ZG38" s="205"/>
      <c r="ZH38" s="205"/>
      <c r="ZI38" s="205"/>
      <c r="ZJ38" s="205"/>
      <c r="ZK38" s="205"/>
      <c r="ZL38" s="205"/>
      <c r="ZM38" s="205"/>
      <c r="ZN38" s="205"/>
      <c r="ZO38" s="205"/>
      <c r="ZP38" s="205"/>
      <c r="ZQ38" s="205"/>
      <c r="ZR38" s="205"/>
      <c r="ZS38" s="205"/>
      <c r="ZT38" s="205"/>
      <c r="ZU38" s="205"/>
      <c r="ZV38" s="205"/>
      <c r="ZW38" s="205"/>
      <c r="ZX38" s="205"/>
      <c r="ZY38" s="205"/>
      <c r="ZZ38" s="205"/>
      <c r="AAA38" s="205"/>
      <c r="AAB38" s="205"/>
      <c r="AAC38" s="205"/>
      <c r="AAD38" s="205"/>
      <c r="AAE38" s="205"/>
      <c r="AAF38" s="205"/>
      <c r="AAG38" s="205"/>
      <c r="AAH38" s="205"/>
      <c r="AAI38" s="205"/>
      <c r="AAJ38" s="205"/>
      <c r="AAK38" s="205"/>
      <c r="AAL38" s="205"/>
      <c r="AAM38" s="205"/>
      <c r="AAN38" s="205"/>
      <c r="AAO38" s="205"/>
      <c r="AAP38" s="205"/>
      <c r="AAQ38" s="205"/>
      <c r="AAR38" s="205"/>
      <c r="AAS38" s="205"/>
      <c r="AAT38" s="205"/>
      <c r="AAU38" s="205"/>
      <c r="AAV38" s="205"/>
      <c r="AAW38" s="205"/>
      <c r="AAX38" s="205"/>
      <c r="AAY38" s="205"/>
      <c r="AAZ38" s="205"/>
      <c r="ABA38" s="205"/>
      <c r="ABB38" s="205"/>
      <c r="ABC38" s="205"/>
      <c r="ABD38" s="205"/>
      <c r="ABE38" s="205"/>
      <c r="ABF38" s="205"/>
      <c r="ABG38" s="205"/>
      <c r="ABH38" s="205"/>
      <c r="ABI38" s="205"/>
      <c r="ABJ38" s="205"/>
      <c r="ABK38" s="205"/>
      <c r="ABL38" s="205"/>
      <c r="ABM38" s="205"/>
      <c r="ABN38" s="205"/>
      <c r="ABO38" s="205"/>
      <c r="ABP38" s="205"/>
      <c r="ABQ38" s="205"/>
      <c r="ABR38" s="205"/>
      <c r="ABS38" s="205"/>
      <c r="ABT38" s="205"/>
      <c r="ABU38" s="205"/>
      <c r="ABV38" s="205"/>
      <c r="ABW38" s="205"/>
      <c r="ABX38" s="205"/>
      <c r="ABY38" s="205"/>
      <c r="ABZ38" s="205"/>
      <c r="ACA38" s="205"/>
      <c r="ACB38" s="205"/>
      <c r="ACC38" s="205"/>
      <c r="ACD38" s="205"/>
      <c r="ACE38" s="205"/>
      <c r="ACF38" s="205"/>
      <c r="ACG38" s="205"/>
      <c r="ACH38" s="205"/>
      <c r="ACI38" s="205"/>
      <c r="ACJ38" s="205"/>
      <c r="ACK38" s="205"/>
      <c r="ACL38" s="205"/>
      <c r="ACM38" s="205"/>
      <c r="ACN38" s="205"/>
      <c r="ACO38" s="205"/>
      <c r="ACP38" s="205"/>
      <c r="ACQ38" s="205"/>
      <c r="ACR38" s="205"/>
      <c r="ACS38" s="205"/>
      <c r="ACT38" s="205"/>
      <c r="ACU38" s="205"/>
      <c r="ACV38" s="205"/>
      <c r="ACW38" s="205"/>
      <c r="ACX38" s="205"/>
      <c r="ACY38" s="205"/>
      <c r="ACZ38" s="205"/>
      <c r="ADA38" s="205"/>
      <c r="ADB38" s="205"/>
      <c r="ADC38" s="205"/>
      <c r="ADD38" s="205"/>
      <c r="ADE38" s="205"/>
      <c r="ADF38" s="205"/>
      <c r="ADG38" s="205"/>
      <c r="ADH38" s="205"/>
      <c r="ADI38" s="205"/>
      <c r="ADJ38" s="205"/>
      <c r="ADK38" s="205"/>
      <c r="ADL38" s="205"/>
      <c r="ADM38" s="205"/>
      <c r="ADN38" s="205"/>
      <c r="ADO38" s="205"/>
      <c r="ADP38" s="205"/>
      <c r="ADQ38" s="205"/>
      <c r="ADR38" s="205"/>
      <c r="ADS38" s="205"/>
      <c r="ADT38" s="205"/>
      <c r="ADU38" s="205"/>
      <c r="ADV38" s="205"/>
      <c r="ADW38" s="205"/>
      <c r="ADX38" s="205"/>
      <c r="ADY38" s="205"/>
      <c r="ADZ38" s="205"/>
      <c r="AEA38" s="205"/>
      <c r="AEB38" s="205"/>
      <c r="AEC38" s="205"/>
      <c r="AED38" s="205"/>
      <c r="AEE38" s="205"/>
      <c r="AEF38" s="205"/>
      <c r="AEG38" s="205"/>
      <c r="AEH38" s="205"/>
      <c r="AEI38" s="205"/>
      <c r="AEJ38" s="205"/>
      <c r="AEK38" s="205"/>
      <c r="AEL38" s="205"/>
      <c r="AEM38" s="205"/>
      <c r="AEN38" s="205"/>
      <c r="AEO38" s="205"/>
      <c r="AEP38" s="205"/>
      <c r="AEQ38" s="205"/>
      <c r="AER38" s="205"/>
      <c r="AES38" s="205"/>
      <c r="AET38" s="205"/>
      <c r="AEU38" s="205"/>
      <c r="AEV38" s="205"/>
      <c r="AEW38" s="205"/>
      <c r="AEX38" s="205"/>
      <c r="AEY38" s="205"/>
      <c r="AEZ38" s="205"/>
      <c r="AFA38" s="205"/>
      <c r="AFB38" s="205"/>
      <c r="AFC38" s="205"/>
      <c r="AFD38" s="205"/>
      <c r="AFE38" s="205"/>
      <c r="AFF38" s="205"/>
      <c r="AFG38" s="205"/>
      <c r="AFH38" s="205"/>
      <c r="AFI38" s="205"/>
      <c r="AFJ38" s="205"/>
      <c r="AFK38" s="205"/>
      <c r="AFL38" s="205"/>
      <c r="AFM38" s="205"/>
      <c r="AFN38" s="205"/>
      <c r="AFO38" s="205"/>
      <c r="AFP38" s="205"/>
      <c r="AFQ38" s="205"/>
      <c r="AFR38" s="205"/>
      <c r="AFS38" s="205"/>
      <c r="AFT38" s="205"/>
      <c r="AFU38" s="205"/>
      <c r="AFV38" s="205"/>
      <c r="AFW38" s="205"/>
      <c r="AFX38" s="205"/>
      <c r="AFY38" s="205"/>
      <c r="AFZ38" s="205"/>
      <c r="AGA38" s="205"/>
      <c r="AGB38" s="205"/>
      <c r="AGC38" s="205"/>
      <c r="AGD38" s="205"/>
      <c r="AGE38" s="205"/>
      <c r="AGF38" s="205"/>
      <c r="AGG38" s="205"/>
      <c r="AGH38" s="205"/>
      <c r="AGI38" s="205"/>
      <c r="AGJ38" s="205"/>
      <c r="AGK38" s="205"/>
      <c r="AGL38" s="205"/>
      <c r="AGM38" s="205"/>
      <c r="AGN38" s="205"/>
      <c r="AGO38" s="205"/>
      <c r="AGP38" s="205"/>
      <c r="AGQ38" s="205"/>
      <c r="AGR38" s="205"/>
      <c r="AGS38" s="205"/>
      <c r="AGT38" s="205"/>
      <c r="AGU38" s="205"/>
      <c r="AGV38" s="205"/>
      <c r="AGW38" s="205"/>
      <c r="AGX38" s="205"/>
      <c r="AGY38" s="205"/>
      <c r="AGZ38" s="205"/>
      <c r="AHA38" s="205"/>
      <c r="AHB38" s="205"/>
      <c r="AHC38" s="205"/>
      <c r="AHD38" s="205"/>
      <c r="AHE38" s="205"/>
      <c r="AHF38" s="205"/>
      <c r="AHG38" s="205"/>
      <c r="AHH38" s="205"/>
      <c r="AHI38" s="205"/>
      <c r="AHJ38" s="205"/>
      <c r="AHK38" s="205"/>
      <c r="AHL38" s="205"/>
      <c r="AHM38" s="205"/>
      <c r="AHN38" s="205"/>
      <c r="AHO38" s="205"/>
      <c r="AHP38" s="205"/>
      <c r="AHQ38" s="205"/>
      <c r="AHR38" s="205"/>
      <c r="AHS38" s="205"/>
      <c r="AHT38" s="205"/>
      <c r="AHU38" s="205"/>
      <c r="AHV38" s="205"/>
      <c r="AHW38" s="205"/>
      <c r="AHX38" s="205"/>
      <c r="AHY38" s="205"/>
      <c r="AHZ38" s="205"/>
      <c r="AIA38" s="205"/>
      <c r="AIB38" s="205"/>
      <c r="AIC38" s="205"/>
      <c r="AID38" s="205"/>
      <c r="AIE38" s="205"/>
      <c r="AIF38" s="205"/>
      <c r="AIG38" s="205"/>
      <c r="AIH38" s="205"/>
      <c r="AII38" s="205"/>
      <c r="AIJ38" s="205"/>
      <c r="AIK38" s="205"/>
      <c r="AIL38" s="205"/>
      <c r="AIM38" s="205"/>
      <c r="AIN38" s="205"/>
      <c r="AIO38" s="205"/>
      <c r="AIP38" s="205"/>
      <c r="AIQ38" s="205"/>
      <c r="AIR38" s="205"/>
      <c r="AIS38" s="205"/>
      <c r="AIT38" s="205"/>
      <c r="AIU38" s="205"/>
      <c r="AIV38" s="205"/>
      <c r="AIW38" s="205"/>
      <c r="AIX38" s="205"/>
      <c r="AIY38" s="205"/>
      <c r="AIZ38" s="205"/>
      <c r="AJA38" s="205"/>
      <c r="AJB38" s="205"/>
      <c r="AJC38" s="205"/>
      <c r="AJD38" s="205"/>
      <c r="AJE38" s="205"/>
      <c r="AJF38" s="205"/>
      <c r="AJG38" s="205"/>
      <c r="AJH38" s="205"/>
      <c r="AJI38" s="205"/>
      <c r="AJJ38" s="205"/>
      <c r="AJK38" s="205"/>
      <c r="AJL38" s="205"/>
      <c r="AJM38" s="205"/>
      <c r="AJN38" s="205"/>
      <c r="AJO38" s="205"/>
      <c r="AJP38" s="205"/>
      <c r="AJQ38" s="205"/>
      <c r="AJR38" s="205"/>
      <c r="AJS38" s="205"/>
      <c r="AJT38" s="205"/>
      <c r="AJU38" s="205"/>
      <c r="AJV38" s="205"/>
      <c r="AJW38" s="205"/>
      <c r="AJX38" s="205"/>
      <c r="AJY38" s="205"/>
      <c r="AJZ38" s="205"/>
      <c r="AKA38" s="205"/>
      <c r="AKB38" s="205"/>
      <c r="AKC38" s="205"/>
      <c r="AKD38" s="205"/>
      <c r="AKE38" s="205"/>
      <c r="AKF38" s="205"/>
      <c r="AKG38" s="205"/>
      <c r="AKH38" s="205"/>
      <c r="AKI38" s="205"/>
      <c r="AKJ38" s="205"/>
      <c r="AKK38" s="205"/>
      <c r="AKL38" s="205"/>
      <c r="AKM38" s="205"/>
      <c r="AKN38" s="205"/>
      <c r="AKO38" s="205"/>
      <c r="AKP38" s="205"/>
      <c r="AKQ38" s="205"/>
      <c r="AKR38" s="205"/>
      <c r="AKS38" s="205"/>
      <c r="AKT38" s="205"/>
      <c r="AKU38" s="205"/>
      <c r="AKV38" s="205"/>
      <c r="AKW38" s="205"/>
      <c r="AKX38" s="205"/>
      <c r="AKY38" s="205"/>
      <c r="AKZ38" s="205"/>
      <c r="ALA38" s="205"/>
      <c r="ALB38" s="205"/>
      <c r="ALC38" s="205"/>
      <c r="ALD38" s="205"/>
      <c r="ALE38" s="205"/>
      <c r="ALF38" s="205"/>
      <c r="ALG38" s="205"/>
      <c r="ALH38" s="205"/>
      <c r="ALI38" s="205"/>
      <c r="ALJ38" s="205"/>
      <c r="ALK38" s="205"/>
      <c r="ALL38" s="205"/>
      <c r="ALM38" s="205"/>
      <c r="ALN38" s="205"/>
      <c r="ALO38" s="205"/>
      <c r="ALP38" s="205"/>
      <c r="ALQ38" s="205"/>
      <c r="ALR38" s="205"/>
      <c r="ALS38" s="205"/>
      <c r="ALT38" s="205"/>
      <c r="ALU38" s="205"/>
      <c r="ALV38" s="205"/>
      <c r="ALW38" s="205"/>
      <c r="ALX38" s="205"/>
      <c r="ALY38" s="205"/>
      <c r="ALZ38" s="205"/>
      <c r="AMA38" s="205"/>
      <c r="AMB38" s="205"/>
      <c r="AMC38" s="205"/>
      <c r="AMD38" s="205"/>
      <c r="AME38" s="205"/>
      <c r="AMF38" s="205"/>
      <c r="AMG38" s="205"/>
      <c r="AMH38" s="205"/>
      <c r="AMI38" s="205"/>
      <c r="AMJ38" s="205"/>
      <c r="AMK38" s="205"/>
      <c r="AML38" s="205"/>
      <c r="AMM38" s="205"/>
      <c r="AMN38" s="205"/>
      <c r="AMO38" s="205"/>
      <c r="AMP38" s="205"/>
      <c r="AMQ38" s="205"/>
      <c r="AMR38" s="205"/>
      <c r="AMS38" s="205"/>
      <c r="AMT38" s="205"/>
      <c r="AMU38" s="205"/>
      <c r="AMV38" s="205"/>
      <c r="AMW38" s="205"/>
      <c r="AMX38" s="205"/>
      <c r="AMY38" s="205"/>
      <c r="AMZ38" s="205"/>
      <c r="ANA38" s="205"/>
      <c r="ANB38" s="205"/>
      <c r="ANC38" s="205"/>
      <c r="AND38" s="205"/>
      <c r="ANE38" s="205"/>
      <c r="ANF38" s="205"/>
      <c r="ANG38" s="205"/>
      <c r="ANH38" s="205"/>
      <c r="ANI38" s="205"/>
      <c r="ANJ38" s="205"/>
      <c r="ANK38" s="205"/>
      <c r="ANL38" s="205"/>
      <c r="ANM38" s="205"/>
      <c r="ANN38" s="205"/>
      <c r="ANO38" s="205"/>
      <c r="ANP38" s="205"/>
      <c r="ANQ38" s="205"/>
      <c r="ANR38" s="205"/>
      <c r="ANS38" s="205"/>
      <c r="ANT38" s="205"/>
      <c r="ANU38" s="205"/>
      <c r="ANV38" s="205"/>
      <c r="ANW38" s="205"/>
      <c r="ANX38" s="205"/>
      <c r="ANY38" s="205"/>
      <c r="ANZ38" s="205"/>
      <c r="AOA38" s="205"/>
      <c r="AOB38" s="205"/>
      <c r="AOC38" s="205"/>
      <c r="AOD38" s="205"/>
      <c r="AOE38" s="205"/>
      <c r="AOF38" s="205"/>
      <c r="AOG38" s="205"/>
      <c r="AOH38" s="205"/>
      <c r="AOI38" s="205"/>
      <c r="AOJ38" s="205"/>
      <c r="AOK38" s="205"/>
      <c r="AOL38" s="205"/>
      <c r="AOM38" s="205"/>
      <c r="AON38" s="205"/>
      <c r="AOO38" s="205"/>
      <c r="AOP38" s="205"/>
      <c r="AOQ38" s="205"/>
      <c r="AOR38" s="205"/>
      <c r="AOS38" s="205"/>
      <c r="AOT38" s="205"/>
      <c r="AOU38" s="205"/>
      <c r="AOV38" s="205"/>
      <c r="AOW38" s="205"/>
      <c r="AOX38" s="205"/>
      <c r="AOY38" s="205"/>
      <c r="AOZ38" s="205"/>
      <c r="APA38" s="205"/>
      <c r="APB38" s="205"/>
      <c r="APC38" s="205"/>
      <c r="APD38" s="205"/>
      <c r="APE38" s="205"/>
      <c r="APF38" s="205"/>
      <c r="APG38" s="205"/>
      <c r="APH38" s="205"/>
      <c r="API38" s="205"/>
      <c r="APJ38" s="205"/>
      <c r="APK38" s="205"/>
      <c r="APL38" s="205"/>
      <c r="APM38" s="205"/>
      <c r="APN38" s="205"/>
      <c r="APO38" s="205"/>
      <c r="APP38" s="205"/>
      <c r="APQ38" s="205"/>
      <c r="APR38" s="205"/>
      <c r="APS38" s="205"/>
      <c r="APT38" s="205"/>
      <c r="APU38" s="205"/>
      <c r="APV38" s="205"/>
      <c r="APW38" s="205"/>
      <c r="APX38" s="205"/>
      <c r="APY38" s="205"/>
      <c r="APZ38" s="205"/>
      <c r="AQA38" s="205"/>
      <c r="AQB38" s="205"/>
      <c r="AQC38" s="205"/>
      <c r="AQD38" s="205"/>
      <c r="AQE38" s="205"/>
      <c r="AQF38" s="205"/>
      <c r="AQG38" s="205"/>
      <c r="AQH38" s="205"/>
      <c r="AQI38" s="205"/>
      <c r="AQJ38" s="205"/>
      <c r="AQK38" s="205"/>
      <c r="AQL38" s="205"/>
      <c r="AQM38" s="205"/>
      <c r="AQN38" s="205"/>
      <c r="AQO38" s="205"/>
      <c r="AQP38" s="205"/>
      <c r="AQQ38" s="205"/>
      <c r="AQR38" s="205"/>
      <c r="AQS38" s="205"/>
      <c r="AQT38" s="205"/>
      <c r="AQU38" s="205"/>
      <c r="AQV38" s="205"/>
      <c r="AQW38" s="205"/>
      <c r="AQX38" s="205"/>
      <c r="AQY38" s="205"/>
      <c r="AQZ38" s="205"/>
      <c r="ARA38" s="205"/>
      <c r="ARB38" s="205"/>
      <c r="ARC38" s="205"/>
      <c r="ARD38" s="205"/>
      <c r="ARE38" s="205"/>
      <c r="ARF38" s="205"/>
      <c r="ARG38" s="205"/>
      <c r="ARH38" s="205"/>
      <c r="ARI38" s="205"/>
      <c r="ARJ38" s="205"/>
      <c r="ARK38" s="205"/>
      <c r="ARL38" s="205"/>
      <c r="ARM38" s="205"/>
      <c r="ARN38" s="205"/>
      <c r="ARO38" s="205"/>
      <c r="ARP38" s="205"/>
      <c r="ARQ38" s="205"/>
      <c r="ARR38" s="205"/>
      <c r="ARS38" s="205"/>
      <c r="ART38" s="205"/>
      <c r="ARU38" s="205"/>
      <c r="ARV38" s="205"/>
      <c r="ARW38" s="205"/>
      <c r="ARX38" s="205"/>
      <c r="ARY38" s="205"/>
      <c r="ARZ38" s="205"/>
      <c r="ASA38" s="205"/>
      <c r="ASB38" s="205"/>
      <c r="ASC38" s="205"/>
      <c r="ASD38" s="205"/>
      <c r="ASE38" s="205"/>
      <c r="ASF38" s="205"/>
      <c r="ASG38" s="205"/>
      <c r="ASH38" s="205"/>
      <c r="ASI38" s="205"/>
      <c r="ASJ38" s="205"/>
      <c r="ASK38" s="205"/>
      <c r="ASL38" s="205"/>
      <c r="ASM38" s="205"/>
      <c r="ASN38" s="205"/>
      <c r="ASO38" s="205"/>
      <c r="ASP38" s="205"/>
      <c r="ASQ38" s="205"/>
      <c r="ASR38" s="205"/>
      <c r="ASS38" s="205"/>
      <c r="AST38" s="205"/>
      <c r="ASU38" s="205"/>
      <c r="ASV38" s="205"/>
      <c r="ASW38" s="205"/>
      <c r="ASX38" s="205"/>
      <c r="ASY38" s="205"/>
      <c r="ASZ38" s="205"/>
      <c r="ATA38" s="205"/>
      <c r="ATB38" s="205"/>
      <c r="ATC38" s="205"/>
      <c r="ATD38" s="205"/>
      <c r="ATE38" s="205"/>
      <c r="ATF38" s="205"/>
      <c r="ATG38" s="205"/>
      <c r="ATH38" s="205"/>
      <c r="ATI38" s="205"/>
      <c r="ATJ38" s="205"/>
      <c r="ATK38" s="205"/>
      <c r="ATL38" s="205"/>
      <c r="ATM38" s="205"/>
      <c r="ATN38" s="205"/>
      <c r="ATO38" s="205"/>
      <c r="ATP38" s="205"/>
      <c r="ATQ38" s="205"/>
      <c r="ATR38" s="205"/>
      <c r="ATS38" s="205"/>
      <c r="ATT38" s="205"/>
      <c r="ATU38" s="205"/>
      <c r="ATV38" s="205"/>
      <c r="ATW38" s="205"/>
      <c r="ATX38" s="205"/>
      <c r="ATY38" s="205"/>
      <c r="ATZ38" s="205"/>
      <c r="AUA38" s="205"/>
      <c r="AUB38" s="205"/>
      <c r="AUC38" s="205"/>
      <c r="AUD38" s="205"/>
      <c r="AUE38" s="205"/>
      <c r="AUF38" s="205"/>
      <c r="AUG38" s="205"/>
      <c r="AUH38" s="205"/>
      <c r="AUI38" s="205"/>
      <c r="AUJ38" s="205"/>
      <c r="AUK38" s="205"/>
      <c r="AUL38" s="205"/>
      <c r="AUM38" s="205"/>
      <c r="AUN38" s="205"/>
      <c r="AUO38" s="205"/>
      <c r="AUP38" s="205"/>
      <c r="AUQ38" s="205"/>
      <c r="AUR38" s="205"/>
      <c r="AUS38" s="205"/>
      <c r="AUT38" s="205"/>
      <c r="AUU38" s="205"/>
      <c r="AUV38" s="205"/>
      <c r="AUW38" s="205"/>
      <c r="AUX38" s="205"/>
      <c r="AUY38" s="205"/>
      <c r="AUZ38" s="205"/>
      <c r="AVA38" s="205"/>
      <c r="AVB38" s="205"/>
      <c r="AVC38" s="205"/>
      <c r="AVD38" s="205"/>
      <c r="AVE38" s="205"/>
      <c r="AVF38" s="205"/>
      <c r="AVG38" s="205"/>
      <c r="AVH38" s="205"/>
      <c r="AVI38" s="205"/>
      <c r="AVJ38" s="205"/>
      <c r="AVK38" s="205"/>
      <c r="AVL38" s="205"/>
      <c r="AVM38" s="205"/>
      <c r="AVN38" s="205"/>
      <c r="AVO38" s="205"/>
      <c r="AVP38" s="205"/>
      <c r="AVQ38" s="205"/>
      <c r="AVR38" s="205"/>
      <c r="AVS38" s="205"/>
      <c r="AVT38" s="205"/>
      <c r="AVU38" s="205"/>
      <c r="AVV38" s="205"/>
      <c r="AVW38" s="205"/>
      <c r="AVX38" s="205"/>
      <c r="AVY38" s="205"/>
      <c r="AVZ38" s="205"/>
      <c r="AWA38" s="205"/>
      <c r="AWB38" s="205"/>
      <c r="AWC38" s="205"/>
      <c r="AWD38" s="205"/>
      <c r="AWE38" s="205"/>
      <c r="AWF38" s="205"/>
      <c r="AWG38" s="205"/>
      <c r="AWH38" s="205"/>
      <c r="AWI38" s="205"/>
      <c r="AWJ38" s="205"/>
      <c r="AWK38" s="205"/>
      <c r="AWL38" s="205"/>
      <c r="AWM38" s="205"/>
      <c r="AWN38" s="205"/>
      <c r="AWO38" s="205"/>
      <c r="AWP38" s="205"/>
      <c r="AWQ38" s="205"/>
      <c r="AWR38" s="205"/>
      <c r="AWS38" s="205"/>
      <c r="AWT38" s="205"/>
      <c r="AWU38" s="205"/>
      <c r="AWV38" s="205"/>
      <c r="AWW38" s="205"/>
      <c r="AWX38" s="205"/>
      <c r="AWY38" s="205"/>
      <c r="AWZ38" s="205"/>
      <c r="AXA38" s="205"/>
      <c r="AXB38" s="205"/>
      <c r="AXC38" s="205"/>
      <c r="AXD38" s="205"/>
      <c r="AXE38" s="205"/>
      <c r="AXF38" s="205"/>
      <c r="AXG38" s="205"/>
      <c r="AXH38" s="205"/>
      <c r="AXI38" s="205"/>
      <c r="AXJ38" s="205"/>
      <c r="AXK38" s="205"/>
      <c r="AXL38" s="205"/>
      <c r="AXM38" s="205"/>
      <c r="AXN38" s="205"/>
      <c r="AXO38" s="205"/>
      <c r="AXP38" s="205"/>
      <c r="AXQ38" s="205"/>
      <c r="AXR38" s="205"/>
      <c r="AXS38" s="205"/>
      <c r="AXT38" s="205"/>
      <c r="AXU38" s="205"/>
      <c r="AXV38" s="205"/>
      <c r="AXW38" s="205"/>
      <c r="AXX38" s="205"/>
      <c r="AXY38" s="205"/>
      <c r="AXZ38" s="205"/>
      <c r="AYA38" s="205"/>
      <c r="AYB38" s="205"/>
      <c r="AYC38" s="205"/>
      <c r="AYD38" s="205"/>
      <c r="AYE38" s="205"/>
      <c r="AYF38" s="205"/>
      <c r="AYG38" s="205"/>
      <c r="AYH38" s="205"/>
      <c r="AYI38" s="205"/>
      <c r="AYJ38" s="205"/>
      <c r="AYK38" s="205"/>
      <c r="AYL38" s="205"/>
      <c r="AYM38" s="205"/>
      <c r="AYN38" s="205"/>
      <c r="AYO38" s="205"/>
      <c r="AYP38" s="205"/>
      <c r="AYQ38" s="205"/>
      <c r="AYR38" s="205"/>
      <c r="AYS38" s="205"/>
      <c r="AYT38" s="205"/>
      <c r="AYU38" s="205"/>
      <c r="AYV38" s="205"/>
      <c r="AYW38" s="205"/>
      <c r="AYX38" s="205"/>
      <c r="AYY38" s="205"/>
      <c r="AYZ38" s="205"/>
      <c r="AZA38" s="205"/>
      <c r="AZB38" s="205"/>
      <c r="AZC38" s="205"/>
      <c r="AZD38" s="205"/>
      <c r="AZE38" s="205"/>
      <c r="AZF38" s="205"/>
      <c r="AZG38" s="205"/>
      <c r="AZH38" s="205"/>
      <c r="AZI38" s="205"/>
      <c r="AZJ38" s="205"/>
      <c r="AZK38" s="205"/>
      <c r="AZL38" s="205"/>
      <c r="AZM38" s="205"/>
      <c r="AZN38" s="205"/>
      <c r="AZO38" s="205"/>
      <c r="AZP38" s="205"/>
      <c r="AZQ38" s="205"/>
      <c r="AZR38" s="205"/>
      <c r="AZS38" s="205"/>
      <c r="AZT38" s="205"/>
      <c r="AZU38" s="205"/>
      <c r="AZV38" s="205"/>
      <c r="AZW38" s="205"/>
      <c r="AZX38" s="205"/>
      <c r="AZY38" s="205"/>
      <c r="AZZ38" s="205"/>
      <c r="BAA38" s="205"/>
      <c r="BAB38" s="205"/>
      <c r="BAC38" s="205"/>
      <c r="BAD38" s="205"/>
      <c r="BAE38" s="205"/>
      <c r="BAF38" s="205"/>
      <c r="BAG38" s="205"/>
      <c r="BAH38" s="205"/>
      <c r="BAI38" s="205"/>
      <c r="BAJ38" s="205"/>
      <c r="BAK38" s="205"/>
      <c r="BAL38" s="205"/>
      <c r="BAM38" s="205"/>
      <c r="BAN38" s="205"/>
      <c r="BAO38" s="205"/>
      <c r="BAP38" s="205"/>
      <c r="BAQ38" s="205"/>
      <c r="BAR38" s="205"/>
      <c r="BAS38" s="205"/>
      <c r="BAT38" s="205"/>
      <c r="BAU38" s="205"/>
      <c r="BAV38" s="205"/>
      <c r="BAW38" s="205"/>
      <c r="BAX38" s="205"/>
      <c r="BAY38" s="205"/>
      <c r="BAZ38" s="205"/>
      <c r="BBA38" s="205"/>
      <c r="BBB38" s="205"/>
      <c r="BBC38" s="205"/>
      <c r="BBD38" s="205"/>
      <c r="BBE38" s="205"/>
      <c r="BBF38" s="205"/>
      <c r="BBG38" s="205"/>
      <c r="BBH38" s="205"/>
      <c r="BBI38" s="205"/>
      <c r="BBJ38" s="205"/>
      <c r="BBK38" s="205"/>
      <c r="BBL38" s="205"/>
      <c r="BBM38" s="205"/>
      <c r="BBN38" s="205"/>
      <c r="BBO38" s="205"/>
      <c r="BBP38" s="205"/>
      <c r="BBQ38" s="205"/>
      <c r="BBR38" s="205"/>
      <c r="BBS38" s="205"/>
      <c r="BBT38" s="205"/>
      <c r="BBU38" s="205"/>
      <c r="BBV38" s="205"/>
      <c r="BBW38" s="205"/>
      <c r="BBX38" s="205"/>
      <c r="BBY38" s="205"/>
      <c r="BBZ38" s="205"/>
      <c r="BCA38" s="205"/>
      <c r="BCB38" s="205"/>
      <c r="BCC38" s="205"/>
      <c r="BCD38" s="205"/>
      <c r="BCE38" s="205"/>
      <c r="BCF38" s="205"/>
      <c r="BCG38" s="205"/>
      <c r="BCH38" s="205"/>
      <c r="BCI38" s="205"/>
      <c r="BCJ38" s="205"/>
      <c r="BCK38" s="205"/>
      <c r="BCL38" s="205"/>
      <c r="BCM38" s="205"/>
      <c r="BCN38" s="205"/>
      <c r="BCO38" s="205"/>
      <c r="BCP38" s="205"/>
      <c r="BCQ38" s="205"/>
      <c r="BCR38" s="205"/>
      <c r="BCS38" s="205"/>
      <c r="BCT38" s="205"/>
      <c r="BCU38" s="205"/>
      <c r="BCV38" s="205"/>
      <c r="BCW38" s="205"/>
      <c r="BCX38" s="205"/>
      <c r="BCY38" s="205"/>
      <c r="BCZ38" s="205"/>
      <c r="BDA38" s="205"/>
      <c r="BDB38" s="205"/>
      <c r="BDC38" s="205"/>
      <c r="BDD38" s="205"/>
      <c r="BDE38" s="205"/>
      <c r="BDF38" s="205"/>
      <c r="BDG38" s="205"/>
      <c r="BDH38" s="205"/>
      <c r="BDI38" s="205"/>
      <c r="BDJ38" s="205"/>
      <c r="BDK38" s="205"/>
      <c r="BDL38" s="205"/>
      <c r="BDM38" s="205"/>
      <c r="BDN38" s="205"/>
      <c r="BDO38" s="205"/>
      <c r="BDP38" s="205"/>
      <c r="BDQ38" s="205"/>
      <c r="BDR38" s="205"/>
      <c r="BDS38" s="205"/>
      <c r="BDT38" s="205"/>
      <c r="BDU38" s="205"/>
    </row>
    <row r="39" spans="1:1477" s="73" customFormat="1">
      <c r="B39" s="71" t="s">
        <v>2</v>
      </c>
      <c r="C39" s="71" t="s">
        <v>381</v>
      </c>
      <c r="D39" s="71" t="s">
        <v>490</v>
      </c>
      <c r="E39" s="72">
        <v>41577</v>
      </c>
      <c r="F39" s="71" t="s">
        <v>477</v>
      </c>
      <c r="G39" s="71" t="s">
        <v>479</v>
      </c>
      <c r="H39" s="208">
        <v>1</v>
      </c>
      <c r="I39" s="73">
        <v>0</v>
      </c>
      <c r="J39" s="73">
        <v>300</v>
      </c>
      <c r="K39" s="73">
        <v>478</v>
      </c>
      <c r="L39" s="73">
        <v>474</v>
      </c>
      <c r="M39" s="206">
        <f t="shared" si="30"/>
        <v>0.98666666666666669</v>
      </c>
      <c r="N39" s="73">
        <f t="shared" si="31"/>
        <v>1</v>
      </c>
      <c r="O39" s="73">
        <v>4</v>
      </c>
      <c r="P39" s="73">
        <v>0</v>
      </c>
      <c r="Q39" s="73">
        <v>0</v>
      </c>
      <c r="R39" s="73">
        <v>178</v>
      </c>
      <c r="S39" s="73">
        <v>0</v>
      </c>
      <c r="T39" s="212">
        <v>2645210</v>
      </c>
      <c r="U39" s="212">
        <v>50000</v>
      </c>
      <c r="V39" s="212">
        <v>2595210</v>
      </c>
      <c r="W39" s="212">
        <v>2645210</v>
      </c>
      <c r="X39" s="212">
        <v>2628131</v>
      </c>
      <c r="Y39" s="212">
        <v>0</v>
      </c>
      <c r="Z39" s="212">
        <v>0</v>
      </c>
      <c r="AA39" s="212">
        <v>0</v>
      </c>
      <c r="AB39" s="212">
        <v>2628131</v>
      </c>
      <c r="AC39" s="212">
        <v>2609172</v>
      </c>
      <c r="AD39" s="206">
        <f t="shared" si="32"/>
        <v>1.0053799114522524</v>
      </c>
      <c r="AE39" s="73">
        <f t="shared" si="33"/>
        <v>1</v>
      </c>
      <c r="AF39" s="212">
        <v>-18959</v>
      </c>
      <c r="AG39" s="212">
        <v>0</v>
      </c>
      <c r="AH39" s="73">
        <v>164</v>
      </c>
      <c r="AI39" s="73">
        <v>14</v>
      </c>
      <c r="AJ39" s="73">
        <v>0</v>
      </c>
      <c r="AK39" s="73">
        <v>0</v>
      </c>
      <c r="AL39" s="85">
        <v>0</v>
      </c>
      <c r="AM39" s="85">
        <v>0</v>
      </c>
      <c r="AN39" s="73">
        <v>0</v>
      </c>
      <c r="AO39" s="73">
        <v>0</v>
      </c>
      <c r="AP39" s="85">
        <v>0</v>
      </c>
      <c r="AQ39" s="85">
        <v>0</v>
      </c>
      <c r="AR39" s="73">
        <v>0</v>
      </c>
      <c r="AS39" s="73">
        <v>0</v>
      </c>
      <c r="AT39" s="85">
        <v>0</v>
      </c>
      <c r="AU39" s="85">
        <v>0</v>
      </c>
      <c r="AV39" s="73">
        <v>0</v>
      </c>
      <c r="AW39" s="73">
        <v>0</v>
      </c>
      <c r="AX39" s="85">
        <v>0</v>
      </c>
      <c r="AY39" s="85">
        <v>0</v>
      </c>
      <c r="AZ39" s="73">
        <v>0</v>
      </c>
      <c r="BA39" s="73">
        <v>0</v>
      </c>
      <c r="BB39" s="85">
        <v>0</v>
      </c>
      <c r="BC39" s="85">
        <v>0</v>
      </c>
      <c r="BD39" s="73">
        <v>0</v>
      </c>
      <c r="BE39" s="73">
        <v>0</v>
      </c>
      <c r="BF39" s="85">
        <v>0</v>
      </c>
      <c r="BG39" s="85">
        <v>0</v>
      </c>
      <c r="BH39" s="73">
        <v>0</v>
      </c>
      <c r="BI39" s="73">
        <v>0</v>
      </c>
      <c r="BJ39" s="85">
        <v>0</v>
      </c>
      <c r="BK39" s="85">
        <v>0</v>
      </c>
      <c r="BL39" s="73">
        <v>0</v>
      </c>
      <c r="BM39" s="73">
        <v>0</v>
      </c>
      <c r="BN39" s="85">
        <v>0</v>
      </c>
      <c r="BO39" s="85">
        <v>0</v>
      </c>
      <c r="BP39" s="73">
        <v>0</v>
      </c>
      <c r="BQ39" s="73">
        <v>0</v>
      </c>
      <c r="BR39" s="85">
        <v>0</v>
      </c>
      <c r="BS39" s="85">
        <v>0</v>
      </c>
      <c r="BT39" s="73">
        <v>0</v>
      </c>
      <c r="BU39" s="73">
        <v>0</v>
      </c>
      <c r="BV39" s="85">
        <v>0</v>
      </c>
      <c r="BW39" s="85">
        <v>0</v>
      </c>
      <c r="BX39" s="73">
        <v>0</v>
      </c>
      <c r="BY39" s="73">
        <v>0</v>
      </c>
      <c r="BZ39" s="85">
        <v>0</v>
      </c>
      <c r="CA39" s="85">
        <v>0</v>
      </c>
      <c r="CB39" s="73">
        <v>0</v>
      </c>
      <c r="CC39" s="73">
        <v>0</v>
      </c>
      <c r="CD39" s="85">
        <v>0</v>
      </c>
      <c r="CE39" s="85">
        <v>0</v>
      </c>
      <c r="CF39" s="73">
        <v>0</v>
      </c>
      <c r="CG39" s="73">
        <v>0</v>
      </c>
      <c r="CH39" s="85">
        <v>0</v>
      </c>
      <c r="CI39" s="85">
        <v>0</v>
      </c>
      <c r="CJ39" s="73">
        <v>0</v>
      </c>
      <c r="CK39" s="73">
        <v>0</v>
      </c>
      <c r="CL39" s="85">
        <v>0</v>
      </c>
      <c r="CM39" s="85">
        <v>0</v>
      </c>
      <c r="CN39" s="71" t="s">
        <v>382</v>
      </c>
      <c r="CO39" s="71" t="s">
        <v>383</v>
      </c>
      <c r="CP39" s="71" t="s">
        <v>321</v>
      </c>
      <c r="CQ39" s="71" t="s">
        <v>321</v>
      </c>
      <c r="CR39" s="71" t="s">
        <v>321</v>
      </c>
      <c r="CS39" s="71" t="s">
        <v>321</v>
      </c>
      <c r="CT39" s="72">
        <v>42191</v>
      </c>
      <c r="CU39" s="71" t="s">
        <v>473</v>
      </c>
      <c r="CV39" s="71" t="s">
        <v>474</v>
      </c>
      <c r="CW39" s="72" t="s">
        <v>168</v>
      </c>
      <c r="CX39" s="72">
        <v>42132</v>
      </c>
      <c r="CY39" s="71" t="s">
        <v>475</v>
      </c>
      <c r="CZ39" s="71" t="s">
        <v>478</v>
      </c>
      <c r="DA39" s="71" t="s">
        <v>489</v>
      </c>
      <c r="DB39" s="86">
        <v>2957617.43</v>
      </c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  <c r="IY39" s="205"/>
      <c r="IZ39" s="205"/>
      <c r="JA39" s="205"/>
      <c r="JB39" s="205"/>
      <c r="JC39" s="205"/>
      <c r="JD39" s="205"/>
      <c r="JE39" s="205"/>
      <c r="JF39" s="205"/>
      <c r="JG39" s="205"/>
      <c r="JH39" s="205"/>
      <c r="JI39" s="205"/>
      <c r="JJ39" s="205"/>
      <c r="JK39" s="205"/>
      <c r="JL39" s="205"/>
      <c r="JM39" s="205"/>
      <c r="JN39" s="205"/>
      <c r="JO39" s="205"/>
      <c r="JP39" s="205"/>
      <c r="JQ39" s="205"/>
      <c r="JR39" s="205"/>
      <c r="JS39" s="205"/>
      <c r="JT39" s="205"/>
      <c r="JU39" s="205"/>
      <c r="JV39" s="205"/>
      <c r="JW39" s="205"/>
      <c r="JX39" s="205"/>
      <c r="JY39" s="205"/>
      <c r="JZ39" s="205"/>
      <c r="KA39" s="205"/>
      <c r="KB39" s="205"/>
      <c r="KC39" s="205"/>
      <c r="KD39" s="205"/>
      <c r="KE39" s="205"/>
      <c r="KF39" s="205"/>
      <c r="KG39" s="205"/>
      <c r="KH39" s="205"/>
      <c r="KI39" s="205"/>
      <c r="KJ39" s="205"/>
      <c r="KK39" s="205"/>
      <c r="KL39" s="205"/>
      <c r="KM39" s="205"/>
      <c r="KN39" s="205"/>
      <c r="KO39" s="205"/>
      <c r="KP39" s="205"/>
      <c r="KQ39" s="205"/>
      <c r="KR39" s="205"/>
      <c r="KS39" s="205"/>
      <c r="KT39" s="205"/>
      <c r="KU39" s="205"/>
      <c r="KV39" s="205"/>
      <c r="KW39" s="205"/>
      <c r="KX39" s="205"/>
      <c r="KY39" s="205"/>
      <c r="KZ39" s="205"/>
      <c r="LA39" s="205"/>
      <c r="LB39" s="205"/>
      <c r="LC39" s="205"/>
      <c r="LD39" s="205"/>
      <c r="LE39" s="205"/>
      <c r="LF39" s="205"/>
      <c r="LG39" s="205"/>
      <c r="LH39" s="205"/>
      <c r="LI39" s="205"/>
      <c r="LJ39" s="205"/>
      <c r="LK39" s="205"/>
      <c r="LL39" s="205"/>
      <c r="LM39" s="205"/>
      <c r="LN39" s="205"/>
      <c r="LO39" s="205"/>
      <c r="LP39" s="205"/>
      <c r="LQ39" s="205"/>
      <c r="LR39" s="205"/>
      <c r="LS39" s="205"/>
      <c r="LT39" s="205"/>
      <c r="LU39" s="205"/>
      <c r="LV39" s="205"/>
      <c r="LW39" s="205"/>
      <c r="LX39" s="205"/>
      <c r="LY39" s="205"/>
      <c r="LZ39" s="205"/>
      <c r="MA39" s="205"/>
      <c r="MB39" s="205"/>
      <c r="MC39" s="205"/>
      <c r="MD39" s="205"/>
      <c r="ME39" s="205"/>
      <c r="MF39" s="205"/>
      <c r="MG39" s="205"/>
      <c r="MH39" s="205"/>
      <c r="MI39" s="205"/>
      <c r="MJ39" s="205"/>
      <c r="MK39" s="205"/>
      <c r="ML39" s="205"/>
      <c r="MM39" s="205"/>
      <c r="MN39" s="205"/>
      <c r="MO39" s="205"/>
      <c r="MP39" s="205"/>
      <c r="MQ39" s="205"/>
      <c r="MR39" s="205"/>
      <c r="MS39" s="205"/>
      <c r="MT39" s="205"/>
      <c r="MU39" s="205"/>
      <c r="MV39" s="205"/>
      <c r="MW39" s="205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205"/>
      <c r="NO39" s="205"/>
      <c r="NP39" s="205"/>
      <c r="NQ39" s="205"/>
      <c r="NR39" s="205"/>
      <c r="NS39" s="205"/>
      <c r="NT39" s="205"/>
      <c r="NU39" s="205"/>
      <c r="NV39" s="205"/>
      <c r="NW39" s="205"/>
      <c r="NX39" s="205"/>
      <c r="NY39" s="205"/>
      <c r="NZ39" s="205"/>
      <c r="OA39" s="205"/>
      <c r="OB39" s="205"/>
      <c r="OC39" s="205"/>
      <c r="OD39" s="205"/>
      <c r="OE39" s="205"/>
      <c r="OF39" s="205"/>
      <c r="OG39" s="205"/>
      <c r="OH39" s="205"/>
      <c r="OI39" s="205"/>
      <c r="OJ39" s="205"/>
      <c r="OK39" s="205"/>
      <c r="OL39" s="205"/>
      <c r="OM39" s="205"/>
      <c r="ON39" s="205"/>
      <c r="OO39" s="205"/>
      <c r="OP39" s="205"/>
      <c r="OQ39" s="205"/>
      <c r="OR39" s="205"/>
      <c r="OS39" s="205"/>
      <c r="OT39" s="205"/>
      <c r="OU39" s="205"/>
      <c r="OV39" s="205"/>
      <c r="OW39" s="205"/>
      <c r="OX39" s="205"/>
      <c r="OY39" s="205"/>
      <c r="OZ39" s="205"/>
      <c r="PA39" s="205"/>
      <c r="PB39" s="205"/>
      <c r="PC39" s="205"/>
      <c r="PD39" s="205"/>
      <c r="PE39" s="205"/>
      <c r="PF39" s="205"/>
      <c r="PG39" s="205"/>
      <c r="PH39" s="205"/>
      <c r="PI39" s="205"/>
      <c r="PJ39" s="205"/>
      <c r="PK39" s="205"/>
      <c r="PL39" s="205"/>
      <c r="PM39" s="205"/>
      <c r="PN39" s="205"/>
      <c r="PO39" s="205"/>
      <c r="PP39" s="205"/>
      <c r="PQ39" s="205"/>
      <c r="PR39" s="205"/>
      <c r="PS39" s="205"/>
      <c r="PT39" s="205"/>
      <c r="PU39" s="205"/>
      <c r="PV39" s="205"/>
      <c r="PW39" s="205"/>
      <c r="PX39" s="205"/>
      <c r="PY39" s="205"/>
      <c r="PZ39" s="205"/>
      <c r="QA39" s="205"/>
      <c r="QB39" s="205"/>
      <c r="QC39" s="205"/>
      <c r="QD39" s="205"/>
      <c r="QE39" s="205"/>
      <c r="QF39" s="205"/>
      <c r="QG39" s="205"/>
      <c r="QH39" s="205"/>
      <c r="QI39" s="205"/>
      <c r="QJ39" s="205"/>
      <c r="QK39" s="205"/>
      <c r="QL39" s="205"/>
      <c r="QM39" s="205"/>
      <c r="QN39" s="205"/>
      <c r="QO39" s="205"/>
      <c r="QP39" s="205"/>
      <c r="QQ39" s="205"/>
      <c r="QR39" s="205"/>
      <c r="QS39" s="205"/>
      <c r="QT39" s="205"/>
      <c r="QU39" s="205"/>
      <c r="QV39" s="205"/>
      <c r="QW39" s="205"/>
      <c r="QX39" s="205"/>
      <c r="QY39" s="205"/>
      <c r="QZ39" s="205"/>
      <c r="RA39" s="205"/>
      <c r="RB39" s="205"/>
      <c r="RC39" s="205"/>
      <c r="RD39" s="205"/>
      <c r="RE39" s="205"/>
      <c r="RF39" s="205"/>
      <c r="RG39" s="205"/>
      <c r="RH39" s="205"/>
      <c r="RI39" s="205"/>
      <c r="RJ39" s="205"/>
      <c r="RK39" s="205"/>
      <c r="RL39" s="205"/>
      <c r="RM39" s="205"/>
      <c r="RN39" s="205"/>
      <c r="RO39" s="205"/>
      <c r="RP39" s="205"/>
      <c r="RQ39" s="205"/>
      <c r="RR39" s="205"/>
      <c r="RS39" s="205"/>
      <c r="RT39" s="205"/>
      <c r="RU39" s="205"/>
      <c r="RV39" s="205"/>
      <c r="RW39" s="205"/>
      <c r="RX39" s="205"/>
      <c r="RY39" s="205"/>
      <c r="RZ39" s="205"/>
      <c r="SA39" s="205"/>
      <c r="SB39" s="205"/>
      <c r="SC39" s="205"/>
      <c r="SD39" s="205"/>
      <c r="SE39" s="205"/>
      <c r="SF39" s="205"/>
      <c r="SG39" s="205"/>
      <c r="SH39" s="205"/>
      <c r="SI39" s="205"/>
      <c r="SJ39" s="205"/>
      <c r="SK39" s="205"/>
      <c r="SL39" s="205"/>
      <c r="SM39" s="205"/>
      <c r="SN39" s="205"/>
      <c r="SO39" s="205"/>
      <c r="SP39" s="205"/>
      <c r="SQ39" s="205"/>
      <c r="SR39" s="205"/>
      <c r="SS39" s="205"/>
      <c r="ST39" s="205"/>
      <c r="SU39" s="205"/>
      <c r="SV39" s="205"/>
      <c r="SW39" s="205"/>
      <c r="SX39" s="205"/>
      <c r="SY39" s="205"/>
      <c r="SZ39" s="205"/>
      <c r="TA39" s="205"/>
      <c r="TB39" s="205"/>
      <c r="TC39" s="205"/>
      <c r="TD39" s="205"/>
      <c r="TE39" s="205"/>
      <c r="TF39" s="205"/>
      <c r="TG39" s="205"/>
      <c r="TH39" s="205"/>
      <c r="TI39" s="205"/>
      <c r="TJ39" s="205"/>
      <c r="TK39" s="205"/>
      <c r="TL39" s="205"/>
      <c r="TM39" s="205"/>
      <c r="TN39" s="205"/>
      <c r="TO39" s="205"/>
      <c r="TP39" s="205"/>
      <c r="TQ39" s="205"/>
      <c r="TR39" s="205"/>
      <c r="TS39" s="205"/>
      <c r="TT39" s="205"/>
      <c r="TU39" s="205"/>
      <c r="TV39" s="205"/>
      <c r="TW39" s="205"/>
      <c r="TX39" s="205"/>
      <c r="TY39" s="205"/>
      <c r="TZ39" s="205"/>
      <c r="UA39" s="205"/>
      <c r="UB39" s="205"/>
      <c r="UC39" s="205"/>
      <c r="UD39" s="205"/>
      <c r="UE39" s="205"/>
      <c r="UF39" s="205"/>
      <c r="UG39" s="205"/>
      <c r="UH39" s="205"/>
      <c r="UI39" s="205"/>
      <c r="UJ39" s="205"/>
      <c r="UK39" s="205"/>
      <c r="UL39" s="205"/>
      <c r="UM39" s="205"/>
      <c r="UN39" s="205"/>
      <c r="UO39" s="205"/>
      <c r="UP39" s="205"/>
      <c r="UQ39" s="205"/>
      <c r="UR39" s="205"/>
      <c r="US39" s="205"/>
      <c r="UT39" s="205"/>
      <c r="UU39" s="205"/>
      <c r="UV39" s="205"/>
      <c r="UW39" s="205"/>
      <c r="UX39" s="205"/>
      <c r="UY39" s="205"/>
      <c r="UZ39" s="205"/>
      <c r="VA39" s="205"/>
      <c r="VB39" s="205"/>
      <c r="VC39" s="205"/>
      <c r="VD39" s="205"/>
      <c r="VE39" s="205"/>
      <c r="VF39" s="205"/>
      <c r="VG39" s="205"/>
      <c r="VH39" s="205"/>
      <c r="VI39" s="205"/>
      <c r="VJ39" s="205"/>
      <c r="VK39" s="205"/>
      <c r="VL39" s="205"/>
      <c r="VM39" s="205"/>
      <c r="VN39" s="205"/>
      <c r="VO39" s="205"/>
      <c r="VP39" s="205"/>
      <c r="VQ39" s="205"/>
      <c r="VR39" s="205"/>
      <c r="VS39" s="205"/>
      <c r="VT39" s="205"/>
      <c r="VU39" s="205"/>
      <c r="VV39" s="205"/>
      <c r="VW39" s="205"/>
      <c r="VX39" s="205"/>
      <c r="VY39" s="205"/>
      <c r="VZ39" s="205"/>
      <c r="WA39" s="205"/>
      <c r="WB39" s="205"/>
      <c r="WC39" s="205"/>
      <c r="WD39" s="205"/>
      <c r="WE39" s="205"/>
      <c r="WF39" s="205"/>
      <c r="WG39" s="205"/>
      <c r="WH39" s="205"/>
      <c r="WI39" s="205"/>
      <c r="WJ39" s="205"/>
      <c r="WK39" s="205"/>
      <c r="WL39" s="205"/>
      <c r="WM39" s="205"/>
      <c r="WN39" s="205"/>
      <c r="WO39" s="205"/>
      <c r="WP39" s="205"/>
      <c r="WQ39" s="205"/>
      <c r="WR39" s="205"/>
      <c r="WS39" s="205"/>
      <c r="WT39" s="205"/>
      <c r="WU39" s="205"/>
      <c r="WV39" s="205"/>
      <c r="WW39" s="205"/>
      <c r="WX39" s="205"/>
      <c r="WY39" s="205"/>
      <c r="WZ39" s="205"/>
      <c r="XA39" s="205"/>
      <c r="XB39" s="205"/>
      <c r="XC39" s="205"/>
      <c r="XD39" s="205"/>
      <c r="XE39" s="205"/>
      <c r="XF39" s="205"/>
      <c r="XG39" s="205"/>
      <c r="XH39" s="205"/>
      <c r="XI39" s="205"/>
      <c r="XJ39" s="205"/>
      <c r="XK39" s="205"/>
      <c r="XL39" s="205"/>
      <c r="XM39" s="205"/>
      <c r="XN39" s="205"/>
      <c r="XO39" s="205"/>
      <c r="XP39" s="205"/>
      <c r="XQ39" s="205"/>
      <c r="XR39" s="205"/>
      <c r="XS39" s="205"/>
      <c r="XT39" s="205"/>
      <c r="XU39" s="205"/>
      <c r="XV39" s="205"/>
      <c r="XW39" s="205"/>
      <c r="XX39" s="205"/>
      <c r="XY39" s="205"/>
      <c r="XZ39" s="205"/>
      <c r="YA39" s="205"/>
      <c r="YB39" s="205"/>
      <c r="YC39" s="205"/>
      <c r="YD39" s="205"/>
      <c r="YE39" s="205"/>
      <c r="YF39" s="205"/>
      <c r="YG39" s="205"/>
      <c r="YH39" s="205"/>
      <c r="YI39" s="205"/>
      <c r="YJ39" s="205"/>
      <c r="YK39" s="205"/>
      <c r="YL39" s="205"/>
      <c r="YM39" s="205"/>
      <c r="YN39" s="205"/>
      <c r="YO39" s="205"/>
      <c r="YP39" s="205"/>
      <c r="YQ39" s="205"/>
      <c r="YR39" s="205"/>
      <c r="YS39" s="205"/>
      <c r="YT39" s="205"/>
      <c r="YU39" s="205"/>
      <c r="YV39" s="205"/>
      <c r="YW39" s="205"/>
      <c r="YX39" s="205"/>
      <c r="YY39" s="205"/>
      <c r="YZ39" s="205"/>
      <c r="ZA39" s="205"/>
      <c r="ZB39" s="205"/>
      <c r="ZC39" s="205"/>
      <c r="ZD39" s="205"/>
      <c r="ZE39" s="205"/>
      <c r="ZF39" s="205"/>
      <c r="ZG39" s="205"/>
      <c r="ZH39" s="205"/>
      <c r="ZI39" s="205"/>
      <c r="ZJ39" s="205"/>
      <c r="ZK39" s="205"/>
      <c r="ZL39" s="205"/>
      <c r="ZM39" s="205"/>
      <c r="ZN39" s="205"/>
      <c r="ZO39" s="205"/>
      <c r="ZP39" s="205"/>
      <c r="ZQ39" s="205"/>
      <c r="ZR39" s="205"/>
      <c r="ZS39" s="205"/>
      <c r="ZT39" s="205"/>
      <c r="ZU39" s="205"/>
      <c r="ZV39" s="205"/>
      <c r="ZW39" s="205"/>
      <c r="ZX39" s="205"/>
      <c r="ZY39" s="205"/>
      <c r="ZZ39" s="205"/>
      <c r="AAA39" s="205"/>
      <c r="AAB39" s="205"/>
      <c r="AAC39" s="205"/>
      <c r="AAD39" s="205"/>
      <c r="AAE39" s="205"/>
      <c r="AAF39" s="205"/>
      <c r="AAG39" s="205"/>
      <c r="AAH39" s="205"/>
      <c r="AAI39" s="205"/>
      <c r="AAJ39" s="205"/>
      <c r="AAK39" s="205"/>
      <c r="AAL39" s="205"/>
      <c r="AAM39" s="205"/>
      <c r="AAN39" s="205"/>
      <c r="AAO39" s="205"/>
      <c r="AAP39" s="205"/>
      <c r="AAQ39" s="205"/>
      <c r="AAR39" s="205"/>
      <c r="AAS39" s="205"/>
      <c r="AAT39" s="205"/>
      <c r="AAU39" s="205"/>
      <c r="AAV39" s="205"/>
      <c r="AAW39" s="205"/>
      <c r="AAX39" s="205"/>
      <c r="AAY39" s="205"/>
      <c r="AAZ39" s="205"/>
      <c r="ABA39" s="205"/>
      <c r="ABB39" s="205"/>
      <c r="ABC39" s="205"/>
      <c r="ABD39" s="205"/>
      <c r="ABE39" s="205"/>
      <c r="ABF39" s="205"/>
      <c r="ABG39" s="205"/>
      <c r="ABH39" s="205"/>
      <c r="ABI39" s="205"/>
      <c r="ABJ39" s="205"/>
      <c r="ABK39" s="205"/>
      <c r="ABL39" s="205"/>
      <c r="ABM39" s="205"/>
      <c r="ABN39" s="205"/>
      <c r="ABO39" s="205"/>
      <c r="ABP39" s="205"/>
      <c r="ABQ39" s="205"/>
      <c r="ABR39" s="205"/>
      <c r="ABS39" s="205"/>
      <c r="ABT39" s="205"/>
      <c r="ABU39" s="205"/>
      <c r="ABV39" s="205"/>
      <c r="ABW39" s="205"/>
      <c r="ABX39" s="205"/>
      <c r="ABY39" s="205"/>
      <c r="ABZ39" s="205"/>
      <c r="ACA39" s="205"/>
      <c r="ACB39" s="205"/>
      <c r="ACC39" s="205"/>
      <c r="ACD39" s="205"/>
      <c r="ACE39" s="205"/>
      <c r="ACF39" s="205"/>
      <c r="ACG39" s="205"/>
      <c r="ACH39" s="205"/>
      <c r="ACI39" s="205"/>
      <c r="ACJ39" s="205"/>
      <c r="ACK39" s="205"/>
      <c r="ACL39" s="205"/>
      <c r="ACM39" s="205"/>
      <c r="ACN39" s="205"/>
      <c r="ACO39" s="205"/>
      <c r="ACP39" s="205"/>
      <c r="ACQ39" s="205"/>
      <c r="ACR39" s="205"/>
      <c r="ACS39" s="205"/>
      <c r="ACT39" s="205"/>
      <c r="ACU39" s="205"/>
      <c r="ACV39" s="205"/>
      <c r="ACW39" s="205"/>
      <c r="ACX39" s="205"/>
      <c r="ACY39" s="205"/>
      <c r="ACZ39" s="205"/>
      <c r="ADA39" s="205"/>
      <c r="ADB39" s="205"/>
      <c r="ADC39" s="205"/>
      <c r="ADD39" s="205"/>
      <c r="ADE39" s="205"/>
      <c r="ADF39" s="205"/>
      <c r="ADG39" s="205"/>
      <c r="ADH39" s="205"/>
      <c r="ADI39" s="205"/>
      <c r="ADJ39" s="205"/>
      <c r="ADK39" s="205"/>
      <c r="ADL39" s="205"/>
      <c r="ADM39" s="205"/>
      <c r="ADN39" s="205"/>
      <c r="ADO39" s="205"/>
      <c r="ADP39" s="205"/>
      <c r="ADQ39" s="205"/>
      <c r="ADR39" s="205"/>
      <c r="ADS39" s="205"/>
      <c r="ADT39" s="205"/>
      <c r="ADU39" s="205"/>
      <c r="ADV39" s="205"/>
      <c r="ADW39" s="205"/>
      <c r="ADX39" s="205"/>
      <c r="ADY39" s="205"/>
      <c r="ADZ39" s="205"/>
      <c r="AEA39" s="205"/>
      <c r="AEB39" s="205"/>
      <c r="AEC39" s="205"/>
      <c r="AED39" s="205"/>
      <c r="AEE39" s="205"/>
      <c r="AEF39" s="205"/>
      <c r="AEG39" s="205"/>
      <c r="AEH39" s="205"/>
      <c r="AEI39" s="205"/>
      <c r="AEJ39" s="205"/>
      <c r="AEK39" s="205"/>
      <c r="AEL39" s="205"/>
      <c r="AEM39" s="205"/>
      <c r="AEN39" s="205"/>
      <c r="AEO39" s="205"/>
      <c r="AEP39" s="205"/>
      <c r="AEQ39" s="205"/>
      <c r="AER39" s="205"/>
      <c r="AES39" s="205"/>
      <c r="AET39" s="205"/>
      <c r="AEU39" s="205"/>
      <c r="AEV39" s="205"/>
      <c r="AEW39" s="205"/>
      <c r="AEX39" s="205"/>
      <c r="AEY39" s="205"/>
      <c r="AEZ39" s="205"/>
      <c r="AFA39" s="205"/>
      <c r="AFB39" s="205"/>
      <c r="AFC39" s="205"/>
      <c r="AFD39" s="205"/>
      <c r="AFE39" s="205"/>
      <c r="AFF39" s="205"/>
      <c r="AFG39" s="205"/>
      <c r="AFH39" s="205"/>
      <c r="AFI39" s="205"/>
      <c r="AFJ39" s="205"/>
      <c r="AFK39" s="205"/>
      <c r="AFL39" s="205"/>
      <c r="AFM39" s="205"/>
      <c r="AFN39" s="205"/>
      <c r="AFO39" s="205"/>
      <c r="AFP39" s="205"/>
      <c r="AFQ39" s="205"/>
      <c r="AFR39" s="205"/>
      <c r="AFS39" s="205"/>
      <c r="AFT39" s="205"/>
      <c r="AFU39" s="205"/>
      <c r="AFV39" s="205"/>
      <c r="AFW39" s="205"/>
      <c r="AFX39" s="205"/>
      <c r="AFY39" s="205"/>
      <c r="AFZ39" s="205"/>
      <c r="AGA39" s="205"/>
      <c r="AGB39" s="205"/>
      <c r="AGC39" s="205"/>
      <c r="AGD39" s="205"/>
      <c r="AGE39" s="205"/>
      <c r="AGF39" s="205"/>
      <c r="AGG39" s="205"/>
      <c r="AGH39" s="205"/>
      <c r="AGI39" s="205"/>
      <c r="AGJ39" s="205"/>
      <c r="AGK39" s="205"/>
      <c r="AGL39" s="205"/>
      <c r="AGM39" s="205"/>
      <c r="AGN39" s="205"/>
      <c r="AGO39" s="205"/>
      <c r="AGP39" s="205"/>
      <c r="AGQ39" s="205"/>
      <c r="AGR39" s="205"/>
      <c r="AGS39" s="205"/>
      <c r="AGT39" s="205"/>
      <c r="AGU39" s="205"/>
      <c r="AGV39" s="205"/>
      <c r="AGW39" s="205"/>
      <c r="AGX39" s="205"/>
      <c r="AGY39" s="205"/>
      <c r="AGZ39" s="205"/>
      <c r="AHA39" s="205"/>
      <c r="AHB39" s="205"/>
      <c r="AHC39" s="205"/>
      <c r="AHD39" s="205"/>
      <c r="AHE39" s="205"/>
      <c r="AHF39" s="205"/>
      <c r="AHG39" s="205"/>
      <c r="AHH39" s="205"/>
      <c r="AHI39" s="205"/>
      <c r="AHJ39" s="205"/>
      <c r="AHK39" s="205"/>
      <c r="AHL39" s="205"/>
      <c r="AHM39" s="205"/>
      <c r="AHN39" s="205"/>
      <c r="AHO39" s="205"/>
      <c r="AHP39" s="205"/>
      <c r="AHQ39" s="205"/>
      <c r="AHR39" s="205"/>
      <c r="AHS39" s="205"/>
      <c r="AHT39" s="205"/>
      <c r="AHU39" s="205"/>
      <c r="AHV39" s="205"/>
      <c r="AHW39" s="205"/>
      <c r="AHX39" s="205"/>
      <c r="AHY39" s="205"/>
      <c r="AHZ39" s="205"/>
      <c r="AIA39" s="205"/>
      <c r="AIB39" s="205"/>
      <c r="AIC39" s="205"/>
      <c r="AID39" s="205"/>
      <c r="AIE39" s="205"/>
      <c r="AIF39" s="205"/>
      <c r="AIG39" s="205"/>
      <c r="AIH39" s="205"/>
      <c r="AII39" s="205"/>
      <c r="AIJ39" s="205"/>
      <c r="AIK39" s="205"/>
      <c r="AIL39" s="205"/>
      <c r="AIM39" s="205"/>
      <c r="AIN39" s="205"/>
      <c r="AIO39" s="205"/>
      <c r="AIP39" s="205"/>
      <c r="AIQ39" s="205"/>
      <c r="AIR39" s="205"/>
      <c r="AIS39" s="205"/>
      <c r="AIT39" s="205"/>
      <c r="AIU39" s="205"/>
      <c r="AIV39" s="205"/>
      <c r="AIW39" s="205"/>
      <c r="AIX39" s="205"/>
      <c r="AIY39" s="205"/>
      <c r="AIZ39" s="205"/>
      <c r="AJA39" s="205"/>
      <c r="AJB39" s="205"/>
      <c r="AJC39" s="205"/>
      <c r="AJD39" s="205"/>
      <c r="AJE39" s="205"/>
      <c r="AJF39" s="205"/>
      <c r="AJG39" s="205"/>
      <c r="AJH39" s="205"/>
      <c r="AJI39" s="205"/>
      <c r="AJJ39" s="205"/>
      <c r="AJK39" s="205"/>
      <c r="AJL39" s="205"/>
      <c r="AJM39" s="205"/>
      <c r="AJN39" s="205"/>
      <c r="AJO39" s="205"/>
      <c r="AJP39" s="205"/>
      <c r="AJQ39" s="205"/>
      <c r="AJR39" s="205"/>
      <c r="AJS39" s="205"/>
      <c r="AJT39" s="205"/>
      <c r="AJU39" s="205"/>
      <c r="AJV39" s="205"/>
      <c r="AJW39" s="205"/>
      <c r="AJX39" s="205"/>
      <c r="AJY39" s="205"/>
      <c r="AJZ39" s="205"/>
      <c r="AKA39" s="205"/>
      <c r="AKB39" s="205"/>
      <c r="AKC39" s="205"/>
      <c r="AKD39" s="205"/>
      <c r="AKE39" s="205"/>
      <c r="AKF39" s="205"/>
      <c r="AKG39" s="205"/>
      <c r="AKH39" s="205"/>
      <c r="AKI39" s="205"/>
      <c r="AKJ39" s="205"/>
      <c r="AKK39" s="205"/>
      <c r="AKL39" s="205"/>
      <c r="AKM39" s="205"/>
      <c r="AKN39" s="205"/>
      <c r="AKO39" s="205"/>
      <c r="AKP39" s="205"/>
      <c r="AKQ39" s="205"/>
      <c r="AKR39" s="205"/>
      <c r="AKS39" s="205"/>
      <c r="AKT39" s="205"/>
      <c r="AKU39" s="205"/>
      <c r="AKV39" s="205"/>
      <c r="AKW39" s="205"/>
      <c r="AKX39" s="205"/>
      <c r="AKY39" s="205"/>
      <c r="AKZ39" s="205"/>
      <c r="ALA39" s="205"/>
      <c r="ALB39" s="205"/>
      <c r="ALC39" s="205"/>
      <c r="ALD39" s="205"/>
      <c r="ALE39" s="205"/>
      <c r="ALF39" s="205"/>
      <c r="ALG39" s="205"/>
      <c r="ALH39" s="205"/>
      <c r="ALI39" s="205"/>
      <c r="ALJ39" s="205"/>
      <c r="ALK39" s="205"/>
      <c r="ALL39" s="205"/>
      <c r="ALM39" s="205"/>
      <c r="ALN39" s="205"/>
      <c r="ALO39" s="205"/>
      <c r="ALP39" s="205"/>
      <c r="ALQ39" s="205"/>
      <c r="ALR39" s="205"/>
      <c r="ALS39" s="205"/>
      <c r="ALT39" s="205"/>
      <c r="ALU39" s="205"/>
      <c r="ALV39" s="205"/>
      <c r="ALW39" s="205"/>
      <c r="ALX39" s="205"/>
      <c r="ALY39" s="205"/>
      <c r="ALZ39" s="205"/>
      <c r="AMA39" s="205"/>
      <c r="AMB39" s="205"/>
      <c r="AMC39" s="205"/>
      <c r="AMD39" s="205"/>
      <c r="AME39" s="205"/>
      <c r="AMF39" s="205"/>
      <c r="AMG39" s="205"/>
      <c r="AMH39" s="205"/>
      <c r="AMI39" s="205"/>
      <c r="AMJ39" s="205"/>
      <c r="AMK39" s="205"/>
      <c r="AML39" s="205"/>
      <c r="AMM39" s="205"/>
      <c r="AMN39" s="205"/>
      <c r="AMO39" s="205"/>
      <c r="AMP39" s="205"/>
      <c r="AMQ39" s="205"/>
      <c r="AMR39" s="205"/>
      <c r="AMS39" s="205"/>
      <c r="AMT39" s="205"/>
      <c r="AMU39" s="205"/>
      <c r="AMV39" s="205"/>
      <c r="AMW39" s="205"/>
      <c r="AMX39" s="205"/>
      <c r="AMY39" s="205"/>
      <c r="AMZ39" s="205"/>
      <c r="ANA39" s="205"/>
      <c r="ANB39" s="205"/>
      <c r="ANC39" s="205"/>
      <c r="AND39" s="205"/>
      <c r="ANE39" s="205"/>
      <c r="ANF39" s="205"/>
      <c r="ANG39" s="205"/>
      <c r="ANH39" s="205"/>
      <c r="ANI39" s="205"/>
      <c r="ANJ39" s="205"/>
      <c r="ANK39" s="205"/>
      <c r="ANL39" s="205"/>
      <c r="ANM39" s="205"/>
      <c r="ANN39" s="205"/>
      <c r="ANO39" s="205"/>
      <c r="ANP39" s="205"/>
      <c r="ANQ39" s="205"/>
      <c r="ANR39" s="205"/>
      <c r="ANS39" s="205"/>
      <c r="ANT39" s="205"/>
      <c r="ANU39" s="205"/>
      <c r="ANV39" s="205"/>
      <c r="ANW39" s="205"/>
      <c r="ANX39" s="205"/>
      <c r="ANY39" s="205"/>
      <c r="ANZ39" s="205"/>
      <c r="AOA39" s="205"/>
      <c r="AOB39" s="205"/>
      <c r="AOC39" s="205"/>
      <c r="AOD39" s="205"/>
      <c r="AOE39" s="205"/>
      <c r="AOF39" s="205"/>
      <c r="AOG39" s="205"/>
      <c r="AOH39" s="205"/>
      <c r="AOI39" s="205"/>
      <c r="AOJ39" s="205"/>
      <c r="AOK39" s="205"/>
      <c r="AOL39" s="205"/>
      <c r="AOM39" s="205"/>
      <c r="AON39" s="205"/>
      <c r="AOO39" s="205"/>
      <c r="AOP39" s="205"/>
      <c r="AOQ39" s="205"/>
      <c r="AOR39" s="205"/>
      <c r="AOS39" s="205"/>
      <c r="AOT39" s="205"/>
      <c r="AOU39" s="205"/>
      <c r="AOV39" s="205"/>
      <c r="AOW39" s="205"/>
      <c r="AOX39" s="205"/>
      <c r="AOY39" s="205"/>
      <c r="AOZ39" s="205"/>
      <c r="APA39" s="205"/>
      <c r="APB39" s="205"/>
      <c r="APC39" s="205"/>
      <c r="APD39" s="205"/>
      <c r="APE39" s="205"/>
      <c r="APF39" s="205"/>
      <c r="APG39" s="205"/>
      <c r="APH39" s="205"/>
      <c r="API39" s="205"/>
      <c r="APJ39" s="205"/>
      <c r="APK39" s="205"/>
      <c r="APL39" s="205"/>
      <c r="APM39" s="205"/>
      <c r="APN39" s="205"/>
      <c r="APO39" s="205"/>
      <c r="APP39" s="205"/>
      <c r="APQ39" s="205"/>
      <c r="APR39" s="205"/>
      <c r="APS39" s="205"/>
      <c r="APT39" s="205"/>
      <c r="APU39" s="205"/>
      <c r="APV39" s="205"/>
      <c r="APW39" s="205"/>
      <c r="APX39" s="205"/>
      <c r="APY39" s="205"/>
      <c r="APZ39" s="205"/>
      <c r="AQA39" s="205"/>
      <c r="AQB39" s="205"/>
      <c r="AQC39" s="205"/>
      <c r="AQD39" s="205"/>
      <c r="AQE39" s="205"/>
      <c r="AQF39" s="205"/>
      <c r="AQG39" s="205"/>
      <c r="AQH39" s="205"/>
      <c r="AQI39" s="205"/>
      <c r="AQJ39" s="205"/>
      <c r="AQK39" s="205"/>
      <c r="AQL39" s="205"/>
      <c r="AQM39" s="205"/>
      <c r="AQN39" s="205"/>
      <c r="AQO39" s="205"/>
      <c r="AQP39" s="205"/>
      <c r="AQQ39" s="205"/>
      <c r="AQR39" s="205"/>
      <c r="AQS39" s="205"/>
      <c r="AQT39" s="205"/>
      <c r="AQU39" s="205"/>
      <c r="AQV39" s="205"/>
      <c r="AQW39" s="205"/>
      <c r="AQX39" s="205"/>
      <c r="AQY39" s="205"/>
      <c r="AQZ39" s="205"/>
      <c r="ARA39" s="205"/>
      <c r="ARB39" s="205"/>
      <c r="ARC39" s="205"/>
      <c r="ARD39" s="205"/>
      <c r="ARE39" s="205"/>
      <c r="ARF39" s="205"/>
      <c r="ARG39" s="205"/>
      <c r="ARH39" s="205"/>
      <c r="ARI39" s="205"/>
      <c r="ARJ39" s="205"/>
      <c r="ARK39" s="205"/>
      <c r="ARL39" s="205"/>
      <c r="ARM39" s="205"/>
      <c r="ARN39" s="205"/>
      <c r="ARO39" s="205"/>
      <c r="ARP39" s="205"/>
      <c r="ARQ39" s="205"/>
      <c r="ARR39" s="205"/>
      <c r="ARS39" s="205"/>
      <c r="ART39" s="205"/>
      <c r="ARU39" s="205"/>
      <c r="ARV39" s="205"/>
      <c r="ARW39" s="205"/>
      <c r="ARX39" s="205"/>
      <c r="ARY39" s="205"/>
      <c r="ARZ39" s="205"/>
      <c r="ASA39" s="205"/>
      <c r="ASB39" s="205"/>
      <c r="ASC39" s="205"/>
      <c r="ASD39" s="205"/>
      <c r="ASE39" s="205"/>
      <c r="ASF39" s="205"/>
      <c r="ASG39" s="205"/>
      <c r="ASH39" s="205"/>
      <c r="ASI39" s="205"/>
      <c r="ASJ39" s="205"/>
      <c r="ASK39" s="205"/>
      <c r="ASL39" s="205"/>
      <c r="ASM39" s="205"/>
      <c r="ASN39" s="205"/>
      <c r="ASO39" s="205"/>
      <c r="ASP39" s="205"/>
      <c r="ASQ39" s="205"/>
      <c r="ASR39" s="205"/>
      <c r="ASS39" s="205"/>
      <c r="AST39" s="205"/>
      <c r="ASU39" s="205"/>
      <c r="ASV39" s="205"/>
      <c r="ASW39" s="205"/>
      <c r="ASX39" s="205"/>
      <c r="ASY39" s="205"/>
      <c r="ASZ39" s="205"/>
      <c r="ATA39" s="205"/>
      <c r="ATB39" s="205"/>
      <c r="ATC39" s="205"/>
      <c r="ATD39" s="205"/>
      <c r="ATE39" s="205"/>
      <c r="ATF39" s="205"/>
      <c r="ATG39" s="205"/>
      <c r="ATH39" s="205"/>
      <c r="ATI39" s="205"/>
      <c r="ATJ39" s="205"/>
      <c r="ATK39" s="205"/>
      <c r="ATL39" s="205"/>
      <c r="ATM39" s="205"/>
      <c r="ATN39" s="205"/>
      <c r="ATO39" s="205"/>
      <c r="ATP39" s="205"/>
      <c r="ATQ39" s="205"/>
      <c r="ATR39" s="205"/>
      <c r="ATS39" s="205"/>
      <c r="ATT39" s="205"/>
      <c r="ATU39" s="205"/>
      <c r="ATV39" s="205"/>
      <c r="ATW39" s="205"/>
      <c r="ATX39" s="205"/>
      <c r="ATY39" s="205"/>
      <c r="ATZ39" s="205"/>
      <c r="AUA39" s="205"/>
      <c r="AUB39" s="205"/>
      <c r="AUC39" s="205"/>
      <c r="AUD39" s="205"/>
      <c r="AUE39" s="205"/>
      <c r="AUF39" s="205"/>
      <c r="AUG39" s="205"/>
      <c r="AUH39" s="205"/>
      <c r="AUI39" s="205"/>
      <c r="AUJ39" s="205"/>
      <c r="AUK39" s="205"/>
      <c r="AUL39" s="205"/>
      <c r="AUM39" s="205"/>
      <c r="AUN39" s="205"/>
      <c r="AUO39" s="205"/>
      <c r="AUP39" s="205"/>
      <c r="AUQ39" s="205"/>
      <c r="AUR39" s="205"/>
      <c r="AUS39" s="205"/>
      <c r="AUT39" s="205"/>
      <c r="AUU39" s="205"/>
      <c r="AUV39" s="205"/>
      <c r="AUW39" s="205"/>
      <c r="AUX39" s="205"/>
      <c r="AUY39" s="205"/>
      <c r="AUZ39" s="205"/>
      <c r="AVA39" s="205"/>
      <c r="AVB39" s="205"/>
      <c r="AVC39" s="205"/>
      <c r="AVD39" s="205"/>
      <c r="AVE39" s="205"/>
      <c r="AVF39" s="205"/>
      <c r="AVG39" s="205"/>
      <c r="AVH39" s="205"/>
      <c r="AVI39" s="205"/>
      <c r="AVJ39" s="205"/>
      <c r="AVK39" s="205"/>
      <c r="AVL39" s="205"/>
      <c r="AVM39" s="205"/>
      <c r="AVN39" s="205"/>
      <c r="AVO39" s="205"/>
      <c r="AVP39" s="205"/>
      <c r="AVQ39" s="205"/>
      <c r="AVR39" s="205"/>
      <c r="AVS39" s="205"/>
      <c r="AVT39" s="205"/>
      <c r="AVU39" s="205"/>
      <c r="AVV39" s="205"/>
      <c r="AVW39" s="205"/>
      <c r="AVX39" s="205"/>
      <c r="AVY39" s="205"/>
      <c r="AVZ39" s="205"/>
      <c r="AWA39" s="205"/>
      <c r="AWB39" s="205"/>
      <c r="AWC39" s="205"/>
      <c r="AWD39" s="205"/>
      <c r="AWE39" s="205"/>
      <c r="AWF39" s="205"/>
      <c r="AWG39" s="205"/>
      <c r="AWH39" s="205"/>
      <c r="AWI39" s="205"/>
      <c r="AWJ39" s="205"/>
      <c r="AWK39" s="205"/>
      <c r="AWL39" s="205"/>
      <c r="AWM39" s="205"/>
      <c r="AWN39" s="205"/>
      <c r="AWO39" s="205"/>
      <c r="AWP39" s="205"/>
      <c r="AWQ39" s="205"/>
      <c r="AWR39" s="205"/>
      <c r="AWS39" s="205"/>
      <c r="AWT39" s="205"/>
      <c r="AWU39" s="205"/>
      <c r="AWV39" s="205"/>
      <c r="AWW39" s="205"/>
      <c r="AWX39" s="205"/>
      <c r="AWY39" s="205"/>
      <c r="AWZ39" s="205"/>
      <c r="AXA39" s="205"/>
      <c r="AXB39" s="205"/>
      <c r="AXC39" s="205"/>
      <c r="AXD39" s="205"/>
      <c r="AXE39" s="205"/>
      <c r="AXF39" s="205"/>
      <c r="AXG39" s="205"/>
      <c r="AXH39" s="205"/>
      <c r="AXI39" s="205"/>
      <c r="AXJ39" s="205"/>
      <c r="AXK39" s="205"/>
      <c r="AXL39" s="205"/>
      <c r="AXM39" s="205"/>
      <c r="AXN39" s="205"/>
      <c r="AXO39" s="205"/>
      <c r="AXP39" s="205"/>
      <c r="AXQ39" s="205"/>
      <c r="AXR39" s="205"/>
      <c r="AXS39" s="205"/>
      <c r="AXT39" s="205"/>
      <c r="AXU39" s="205"/>
      <c r="AXV39" s="205"/>
      <c r="AXW39" s="205"/>
      <c r="AXX39" s="205"/>
      <c r="AXY39" s="205"/>
      <c r="AXZ39" s="205"/>
      <c r="AYA39" s="205"/>
      <c r="AYB39" s="205"/>
      <c r="AYC39" s="205"/>
      <c r="AYD39" s="205"/>
      <c r="AYE39" s="205"/>
      <c r="AYF39" s="205"/>
      <c r="AYG39" s="205"/>
      <c r="AYH39" s="205"/>
      <c r="AYI39" s="205"/>
      <c r="AYJ39" s="205"/>
      <c r="AYK39" s="205"/>
      <c r="AYL39" s="205"/>
      <c r="AYM39" s="205"/>
      <c r="AYN39" s="205"/>
      <c r="AYO39" s="205"/>
      <c r="AYP39" s="205"/>
      <c r="AYQ39" s="205"/>
      <c r="AYR39" s="205"/>
      <c r="AYS39" s="205"/>
      <c r="AYT39" s="205"/>
      <c r="AYU39" s="205"/>
      <c r="AYV39" s="205"/>
      <c r="AYW39" s="205"/>
      <c r="AYX39" s="205"/>
      <c r="AYY39" s="205"/>
      <c r="AYZ39" s="205"/>
      <c r="AZA39" s="205"/>
      <c r="AZB39" s="205"/>
      <c r="AZC39" s="205"/>
      <c r="AZD39" s="205"/>
      <c r="AZE39" s="205"/>
      <c r="AZF39" s="205"/>
      <c r="AZG39" s="205"/>
      <c r="AZH39" s="205"/>
      <c r="AZI39" s="205"/>
      <c r="AZJ39" s="205"/>
      <c r="AZK39" s="205"/>
      <c r="AZL39" s="205"/>
      <c r="AZM39" s="205"/>
      <c r="AZN39" s="205"/>
      <c r="AZO39" s="205"/>
      <c r="AZP39" s="205"/>
      <c r="AZQ39" s="205"/>
      <c r="AZR39" s="205"/>
      <c r="AZS39" s="205"/>
      <c r="AZT39" s="205"/>
      <c r="AZU39" s="205"/>
      <c r="AZV39" s="205"/>
      <c r="AZW39" s="205"/>
      <c r="AZX39" s="205"/>
      <c r="AZY39" s="205"/>
      <c r="AZZ39" s="205"/>
      <c r="BAA39" s="205"/>
      <c r="BAB39" s="205"/>
      <c r="BAC39" s="205"/>
      <c r="BAD39" s="205"/>
      <c r="BAE39" s="205"/>
      <c r="BAF39" s="205"/>
      <c r="BAG39" s="205"/>
      <c r="BAH39" s="205"/>
      <c r="BAI39" s="205"/>
      <c r="BAJ39" s="205"/>
      <c r="BAK39" s="205"/>
      <c r="BAL39" s="205"/>
      <c r="BAM39" s="205"/>
      <c r="BAN39" s="205"/>
      <c r="BAO39" s="205"/>
      <c r="BAP39" s="205"/>
      <c r="BAQ39" s="205"/>
      <c r="BAR39" s="205"/>
      <c r="BAS39" s="205"/>
      <c r="BAT39" s="205"/>
      <c r="BAU39" s="205"/>
      <c r="BAV39" s="205"/>
      <c r="BAW39" s="205"/>
      <c r="BAX39" s="205"/>
      <c r="BAY39" s="205"/>
      <c r="BAZ39" s="205"/>
      <c r="BBA39" s="205"/>
      <c r="BBB39" s="205"/>
      <c r="BBC39" s="205"/>
      <c r="BBD39" s="205"/>
      <c r="BBE39" s="205"/>
      <c r="BBF39" s="205"/>
      <c r="BBG39" s="205"/>
      <c r="BBH39" s="205"/>
      <c r="BBI39" s="205"/>
      <c r="BBJ39" s="205"/>
      <c r="BBK39" s="205"/>
      <c r="BBL39" s="205"/>
      <c r="BBM39" s="205"/>
      <c r="BBN39" s="205"/>
      <c r="BBO39" s="205"/>
      <c r="BBP39" s="205"/>
      <c r="BBQ39" s="205"/>
      <c r="BBR39" s="205"/>
      <c r="BBS39" s="205"/>
      <c r="BBT39" s="205"/>
      <c r="BBU39" s="205"/>
      <c r="BBV39" s="205"/>
      <c r="BBW39" s="205"/>
      <c r="BBX39" s="205"/>
      <c r="BBY39" s="205"/>
      <c r="BBZ39" s="205"/>
      <c r="BCA39" s="205"/>
      <c r="BCB39" s="205"/>
      <c r="BCC39" s="205"/>
      <c r="BCD39" s="205"/>
      <c r="BCE39" s="205"/>
      <c r="BCF39" s="205"/>
      <c r="BCG39" s="205"/>
      <c r="BCH39" s="205"/>
      <c r="BCI39" s="205"/>
      <c r="BCJ39" s="205"/>
      <c r="BCK39" s="205"/>
      <c r="BCL39" s="205"/>
      <c r="BCM39" s="205"/>
      <c r="BCN39" s="205"/>
      <c r="BCO39" s="205"/>
      <c r="BCP39" s="205"/>
      <c r="BCQ39" s="205"/>
      <c r="BCR39" s="205"/>
      <c r="BCS39" s="205"/>
      <c r="BCT39" s="205"/>
      <c r="BCU39" s="205"/>
      <c r="BCV39" s="205"/>
      <c r="BCW39" s="205"/>
      <c r="BCX39" s="205"/>
      <c r="BCY39" s="205"/>
      <c r="BCZ39" s="205"/>
      <c r="BDA39" s="205"/>
      <c r="BDB39" s="205"/>
      <c r="BDC39" s="205"/>
      <c r="BDD39" s="205"/>
      <c r="BDE39" s="205"/>
      <c r="BDF39" s="205"/>
      <c r="BDG39" s="205"/>
      <c r="BDH39" s="205"/>
      <c r="BDI39" s="205"/>
      <c r="BDJ39" s="205"/>
      <c r="BDK39" s="205"/>
      <c r="BDL39" s="205"/>
      <c r="BDM39" s="205"/>
      <c r="BDN39" s="205"/>
      <c r="BDO39" s="205"/>
      <c r="BDP39" s="205"/>
      <c r="BDQ39" s="205"/>
      <c r="BDR39" s="205"/>
      <c r="BDS39" s="205"/>
      <c r="BDT39" s="205"/>
      <c r="BDU39" s="205"/>
    </row>
    <row r="40" spans="1:1477" s="73" customFormat="1">
      <c r="B40" s="71" t="s">
        <v>2</v>
      </c>
      <c r="C40" s="71" t="s">
        <v>384</v>
      </c>
      <c r="D40" s="71" t="s">
        <v>491</v>
      </c>
      <c r="E40" s="72">
        <v>41850</v>
      </c>
      <c r="F40" s="71" t="s">
        <v>473</v>
      </c>
      <c r="G40" s="71" t="s">
        <v>478</v>
      </c>
      <c r="H40" s="208">
        <v>1</v>
      </c>
      <c r="I40" s="73">
        <v>0</v>
      </c>
      <c r="J40" s="73">
        <v>145</v>
      </c>
      <c r="K40" s="73">
        <v>201</v>
      </c>
      <c r="L40" s="73">
        <v>197</v>
      </c>
      <c r="M40" s="206">
        <f t="shared" si="30"/>
        <v>0.97241379310344822</v>
      </c>
      <c r="N40" s="73">
        <f t="shared" si="31"/>
        <v>1</v>
      </c>
      <c r="O40" s="73">
        <v>4</v>
      </c>
      <c r="P40" s="73">
        <v>0</v>
      </c>
      <c r="Q40" s="73">
        <v>0</v>
      </c>
      <c r="R40" s="73">
        <v>56</v>
      </c>
      <c r="S40" s="73">
        <v>0</v>
      </c>
      <c r="T40" s="212">
        <v>2097227</v>
      </c>
      <c r="U40" s="212">
        <v>50000</v>
      </c>
      <c r="V40" s="212">
        <v>2047227</v>
      </c>
      <c r="W40" s="212">
        <v>2097227</v>
      </c>
      <c r="X40" s="212">
        <v>2093592</v>
      </c>
      <c r="Y40" s="212">
        <v>0</v>
      </c>
      <c r="Z40" s="212">
        <v>0</v>
      </c>
      <c r="AA40" s="212">
        <v>0</v>
      </c>
      <c r="AB40" s="212">
        <v>2093592</v>
      </c>
      <c r="AC40" s="212">
        <v>1978887</v>
      </c>
      <c r="AD40" s="206">
        <f t="shared" si="32"/>
        <v>0.96661825972400717</v>
      </c>
      <c r="AE40" s="73">
        <f t="shared" si="33"/>
        <v>1</v>
      </c>
      <c r="AF40" s="212">
        <v>-114705</v>
      </c>
      <c r="AG40" s="212">
        <v>0</v>
      </c>
      <c r="AH40" s="73">
        <v>38</v>
      </c>
      <c r="AI40" s="73">
        <v>18</v>
      </c>
      <c r="AJ40" s="73">
        <v>0</v>
      </c>
      <c r="AK40" s="73">
        <v>0</v>
      </c>
      <c r="AL40" s="85">
        <v>0</v>
      </c>
      <c r="AM40" s="85">
        <v>0</v>
      </c>
      <c r="AN40" s="73">
        <v>0</v>
      </c>
      <c r="AO40" s="73">
        <v>0</v>
      </c>
      <c r="AP40" s="85">
        <v>0</v>
      </c>
      <c r="AQ40" s="85">
        <v>0</v>
      </c>
      <c r="AR40" s="73">
        <v>0</v>
      </c>
      <c r="AS40" s="73">
        <v>0</v>
      </c>
      <c r="AT40" s="85">
        <v>0</v>
      </c>
      <c r="AU40" s="85">
        <v>0</v>
      </c>
      <c r="AV40" s="73">
        <v>0</v>
      </c>
      <c r="AW40" s="73">
        <v>0</v>
      </c>
      <c r="AX40" s="85">
        <v>0</v>
      </c>
      <c r="AY40" s="85">
        <v>0</v>
      </c>
      <c r="AZ40" s="73">
        <v>0</v>
      </c>
      <c r="BA40" s="73">
        <v>0</v>
      </c>
      <c r="BB40" s="85">
        <v>0</v>
      </c>
      <c r="BC40" s="85">
        <v>0</v>
      </c>
      <c r="BD40" s="73">
        <v>0</v>
      </c>
      <c r="BE40" s="73">
        <v>0</v>
      </c>
      <c r="BF40" s="85">
        <v>0</v>
      </c>
      <c r="BG40" s="85">
        <v>0</v>
      </c>
      <c r="BH40" s="73">
        <v>0</v>
      </c>
      <c r="BI40" s="73">
        <v>0</v>
      </c>
      <c r="BJ40" s="85">
        <v>0</v>
      </c>
      <c r="BK40" s="85">
        <v>0</v>
      </c>
      <c r="BL40" s="73">
        <v>0</v>
      </c>
      <c r="BM40" s="73">
        <v>0</v>
      </c>
      <c r="BN40" s="85">
        <v>0</v>
      </c>
      <c r="BO40" s="85">
        <v>0</v>
      </c>
      <c r="BP40" s="73">
        <v>0</v>
      </c>
      <c r="BQ40" s="73">
        <v>0</v>
      </c>
      <c r="BR40" s="85">
        <v>0</v>
      </c>
      <c r="BS40" s="85">
        <v>0</v>
      </c>
      <c r="BT40" s="73">
        <v>0</v>
      </c>
      <c r="BU40" s="73">
        <v>0</v>
      </c>
      <c r="BV40" s="85">
        <v>0</v>
      </c>
      <c r="BW40" s="85">
        <v>0</v>
      </c>
      <c r="BX40" s="73">
        <v>0</v>
      </c>
      <c r="BY40" s="73">
        <v>0</v>
      </c>
      <c r="BZ40" s="85">
        <v>0</v>
      </c>
      <c r="CA40" s="85">
        <v>0</v>
      </c>
      <c r="CB40" s="73">
        <v>0</v>
      </c>
      <c r="CC40" s="73">
        <v>0</v>
      </c>
      <c r="CD40" s="85">
        <v>0</v>
      </c>
      <c r="CE40" s="85">
        <v>0</v>
      </c>
      <c r="CF40" s="73">
        <v>0</v>
      </c>
      <c r="CG40" s="73">
        <v>0</v>
      </c>
      <c r="CH40" s="85">
        <v>0</v>
      </c>
      <c r="CI40" s="85">
        <v>0</v>
      </c>
      <c r="CJ40" s="73">
        <v>0</v>
      </c>
      <c r="CK40" s="73">
        <v>0</v>
      </c>
      <c r="CL40" s="85">
        <v>0</v>
      </c>
      <c r="CM40" s="85">
        <v>0</v>
      </c>
      <c r="CN40" s="71" t="s">
        <v>344</v>
      </c>
      <c r="CO40" s="71" t="s">
        <v>345</v>
      </c>
      <c r="CP40" s="71" t="s">
        <v>321</v>
      </c>
      <c r="CQ40" s="71" t="s">
        <v>321</v>
      </c>
      <c r="CR40" s="71" t="s">
        <v>321</v>
      </c>
      <c r="CS40" s="71" t="s">
        <v>321</v>
      </c>
      <c r="CT40" s="72">
        <v>42194</v>
      </c>
      <c r="CU40" s="71" t="s">
        <v>473</v>
      </c>
      <c r="CV40" s="71" t="s">
        <v>474</v>
      </c>
      <c r="CW40" s="72" t="s">
        <v>168</v>
      </c>
      <c r="CX40" s="72">
        <v>42129</v>
      </c>
      <c r="CY40" s="71" t="s">
        <v>475</v>
      </c>
      <c r="CZ40" s="71" t="s">
        <v>478</v>
      </c>
      <c r="DA40" s="71" t="s">
        <v>488</v>
      </c>
      <c r="DB40" s="86">
        <v>2813050.27</v>
      </c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  <c r="IU40" s="205"/>
      <c r="IV40" s="205"/>
      <c r="IW40" s="205"/>
      <c r="IX40" s="205"/>
      <c r="IY40" s="205"/>
      <c r="IZ40" s="205"/>
      <c r="JA40" s="205"/>
      <c r="JB40" s="205"/>
      <c r="JC40" s="205"/>
      <c r="JD40" s="205"/>
      <c r="JE40" s="205"/>
      <c r="JF40" s="205"/>
      <c r="JG40" s="205"/>
      <c r="JH40" s="205"/>
      <c r="JI40" s="205"/>
      <c r="JJ40" s="205"/>
      <c r="JK40" s="205"/>
      <c r="JL40" s="205"/>
      <c r="JM40" s="205"/>
      <c r="JN40" s="205"/>
      <c r="JO40" s="205"/>
      <c r="JP40" s="205"/>
      <c r="JQ40" s="205"/>
      <c r="JR40" s="205"/>
      <c r="JS40" s="205"/>
      <c r="JT40" s="205"/>
      <c r="JU40" s="205"/>
      <c r="JV40" s="205"/>
      <c r="JW40" s="205"/>
      <c r="JX40" s="205"/>
      <c r="JY40" s="205"/>
      <c r="JZ40" s="205"/>
      <c r="KA40" s="205"/>
      <c r="KB40" s="205"/>
      <c r="KC40" s="205"/>
      <c r="KD40" s="205"/>
      <c r="KE40" s="205"/>
      <c r="KF40" s="205"/>
      <c r="KG40" s="205"/>
      <c r="KH40" s="205"/>
      <c r="KI40" s="205"/>
      <c r="KJ40" s="205"/>
      <c r="KK40" s="205"/>
      <c r="KL40" s="205"/>
      <c r="KM40" s="205"/>
      <c r="KN40" s="205"/>
      <c r="KO40" s="205"/>
      <c r="KP40" s="205"/>
      <c r="KQ40" s="205"/>
      <c r="KR40" s="205"/>
      <c r="KS40" s="205"/>
      <c r="KT40" s="205"/>
      <c r="KU40" s="205"/>
      <c r="KV40" s="205"/>
      <c r="KW40" s="205"/>
      <c r="KX40" s="205"/>
      <c r="KY40" s="205"/>
      <c r="KZ40" s="205"/>
      <c r="LA40" s="205"/>
      <c r="LB40" s="205"/>
      <c r="LC40" s="205"/>
      <c r="LD40" s="205"/>
      <c r="LE40" s="205"/>
      <c r="LF40" s="205"/>
      <c r="LG40" s="205"/>
      <c r="LH40" s="205"/>
      <c r="LI40" s="205"/>
      <c r="LJ40" s="205"/>
      <c r="LK40" s="205"/>
      <c r="LL40" s="205"/>
      <c r="LM40" s="205"/>
      <c r="LN40" s="205"/>
      <c r="LO40" s="205"/>
      <c r="LP40" s="205"/>
      <c r="LQ40" s="205"/>
      <c r="LR40" s="205"/>
      <c r="LS40" s="205"/>
      <c r="LT40" s="205"/>
      <c r="LU40" s="205"/>
      <c r="LV40" s="205"/>
      <c r="LW40" s="205"/>
      <c r="LX40" s="205"/>
      <c r="LY40" s="205"/>
      <c r="LZ40" s="205"/>
      <c r="MA40" s="205"/>
      <c r="MB40" s="205"/>
      <c r="MC40" s="205"/>
      <c r="MD40" s="205"/>
      <c r="ME40" s="205"/>
      <c r="MF40" s="205"/>
      <c r="MG40" s="205"/>
      <c r="MH40" s="205"/>
      <c r="MI40" s="205"/>
      <c r="MJ40" s="205"/>
      <c r="MK40" s="205"/>
      <c r="ML40" s="205"/>
      <c r="MM40" s="205"/>
      <c r="MN40" s="205"/>
      <c r="MO40" s="205"/>
      <c r="MP40" s="205"/>
      <c r="MQ40" s="205"/>
      <c r="MR40" s="205"/>
      <c r="MS40" s="205"/>
      <c r="MT40" s="205"/>
      <c r="MU40" s="205"/>
      <c r="MV40" s="205"/>
      <c r="MW40" s="205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205"/>
      <c r="NO40" s="205"/>
      <c r="NP40" s="205"/>
      <c r="NQ40" s="205"/>
      <c r="NR40" s="205"/>
      <c r="NS40" s="205"/>
      <c r="NT40" s="205"/>
      <c r="NU40" s="205"/>
      <c r="NV40" s="205"/>
      <c r="NW40" s="205"/>
      <c r="NX40" s="205"/>
      <c r="NY40" s="205"/>
      <c r="NZ40" s="205"/>
      <c r="OA40" s="205"/>
      <c r="OB40" s="205"/>
      <c r="OC40" s="205"/>
      <c r="OD40" s="205"/>
      <c r="OE40" s="205"/>
      <c r="OF40" s="205"/>
      <c r="OG40" s="205"/>
      <c r="OH40" s="205"/>
      <c r="OI40" s="205"/>
      <c r="OJ40" s="205"/>
      <c r="OK40" s="205"/>
      <c r="OL40" s="205"/>
      <c r="OM40" s="205"/>
      <c r="ON40" s="205"/>
      <c r="OO40" s="205"/>
      <c r="OP40" s="205"/>
      <c r="OQ40" s="205"/>
      <c r="OR40" s="205"/>
      <c r="OS40" s="205"/>
      <c r="OT40" s="205"/>
      <c r="OU40" s="205"/>
      <c r="OV40" s="205"/>
      <c r="OW40" s="205"/>
      <c r="OX40" s="205"/>
      <c r="OY40" s="205"/>
      <c r="OZ40" s="205"/>
      <c r="PA40" s="205"/>
      <c r="PB40" s="205"/>
      <c r="PC40" s="205"/>
      <c r="PD40" s="205"/>
      <c r="PE40" s="205"/>
      <c r="PF40" s="205"/>
      <c r="PG40" s="205"/>
      <c r="PH40" s="205"/>
      <c r="PI40" s="205"/>
      <c r="PJ40" s="205"/>
      <c r="PK40" s="205"/>
      <c r="PL40" s="205"/>
      <c r="PM40" s="205"/>
      <c r="PN40" s="205"/>
      <c r="PO40" s="205"/>
      <c r="PP40" s="205"/>
      <c r="PQ40" s="205"/>
      <c r="PR40" s="205"/>
      <c r="PS40" s="205"/>
      <c r="PT40" s="205"/>
      <c r="PU40" s="205"/>
      <c r="PV40" s="205"/>
      <c r="PW40" s="205"/>
      <c r="PX40" s="205"/>
      <c r="PY40" s="205"/>
      <c r="PZ40" s="205"/>
      <c r="QA40" s="205"/>
      <c r="QB40" s="205"/>
      <c r="QC40" s="205"/>
      <c r="QD40" s="205"/>
      <c r="QE40" s="205"/>
      <c r="QF40" s="205"/>
      <c r="QG40" s="205"/>
      <c r="QH40" s="205"/>
      <c r="QI40" s="205"/>
      <c r="QJ40" s="205"/>
      <c r="QK40" s="205"/>
      <c r="QL40" s="205"/>
      <c r="QM40" s="205"/>
      <c r="QN40" s="205"/>
      <c r="QO40" s="205"/>
      <c r="QP40" s="205"/>
      <c r="QQ40" s="205"/>
      <c r="QR40" s="205"/>
      <c r="QS40" s="205"/>
      <c r="QT40" s="205"/>
      <c r="QU40" s="205"/>
      <c r="QV40" s="205"/>
      <c r="QW40" s="205"/>
      <c r="QX40" s="205"/>
      <c r="QY40" s="205"/>
      <c r="QZ40" s="205"/>
      <c r="RA40" s="205"/>
      <c r="RB40" s="205"/>
      <c r="RC40" s="205"/>
      <c r="RD40" s="205"/>
      <c r="RE40" s="205"/>
      <c r="RF40" s="205"/>
      <c r="RG40" s="205"/>
      <c r="RH40" s="205"/>
      <c r="RI40" s="205"/>
      <c r="RJ40" s="205"/>
      <c r="RK40" s="205"/>
      <c r="RL40" s="205"/>
      <c r="RM40" s="205"/>
      <c r="RN40" s="205"/>
      <c r="RO40" s="205"/>
      <c r="RP40" s="205"/>
      <c r="RQ40" s="205"/>
      <c r="RR40" s="205"/>
      <c r="RS40" s="205"/>
      <c r="RT40" s="205"/>
      <c r="RU40" s="205"/>
      <c r="RV40" s="205"/>
      <c r="RW40" s="205"/>
      <c r="RX40" s="205"/>
      <c r="RY40" s="205"/>
      <c r="RZ40" s="205"/>
      <c r="SA40" s="205"/>
      <c r="SB40" s="205"/>
      <c r="SC40" s="205"/>
      <c r="SD40" s="205"/>
      <c r="SE40" s="205"/>
      <c r="SF40" s="205"/>
      <c r="SG40" s="205"/>
      <c r="SH40" s="205"/>
      <c r="SI40" s="205"/>
      <c r="SJ40" s="205"/>
      <c r="SK40" s="205"/>
      <c r="SL40" s="205"/>
      <c r="SM40" s="205"/>
      <c r="SN40" s="205"/>
      <c r="SO40" s="205"/>
      <c r="SP40" s="205"/>
      <c r="SQ40" s="205"/>
      <c r="SR40" s="205"/>
      <c r="SS40" s="205"/>
      <c r="ST40" s="205"/>
      <c r="SU40" s="205"/>
      <c r="SV40" s="205"/>
      <c r="SW40" s="205"/>
      <c r="SX40" s="205"/>
      <c r="SY40" s="205"/>
      <c r="SZ40" s="205"/>
      <c r="TA40" s="205"/>
      <c r="TB40" s="205"/>
      <c r="TC40" s="205"/>
      <c r="TD40" s="205"/>
      <c r="TE40" s="205"/>
      <c r="TF40" s="205"/>
      <c r="TG40" s="205"/>
      <c r="TH40" s="205"/>
      <c r="TI40" s="205"/>
      <c r="TJ40" s="205"/>
      <c r="TK40" s="205"/>
      <c r="TL40" s="205"/>
      <c r="TM40" s="205"/>
      <c r="TN40" s="205"/>
      <c r="TO40" s="205"/>
      <c r="TP40" s="205"/>
      <c r="TQ40" s="205"/>
      <c r="TR40" s="205"/>
      <c r="TS40" s="205"/>
      <c r="TT40" s="205"/>
      <c r="TU40" s="205"/>
      <c r="TV40" s="205"/>
      <c r="TW40" s="205"/>
      <c r="TX40" s="205"/>
      <c r="TY40" s="205"/>
      <c r="TZ40" s="205"/>
      <c r="UA40" s="205"/>
      <c r="UB40" s="205"/>
      <c r="UC40" s="205"/>
      <c r="UD40" s="205"/>
      <c r="UE40" s="205"/>
      <c r="UF40" s="205"/>
      <c r="UG40" s="205"/>
      <c r="UH40" s="205"/>
      <c r="UI40" s="205"/>
      <c r="UJ40" s="205"/>
      <c r="UK40" s="205"/>
      <c r="UL40" s="205"/>
      <c r="UM40" s="205"/>
      <c r="UN40" s="205"/>
      <c r="UO40" s="205"/>
      <c r="UP40" s="205"/>
      <c r="UQ40" s="205"/>
      <c r="UR40" s="205"/>
      <c r="US40" s="205"/>
      <c r="UT40" s="205"/>
      <c r="UU40" s="205"/>
      <c r="UV40" s="205"/>
      <c r="UW40" s="205"/>
      <c r="UX40" s="205"/>
      <c r="UY40" s="205"/>
      <c r="UZ40" s="205"/>
      <c r="VA40" s="205"/>
      <c r="VB40" s="205"/>
      <c r="VC40" s="205"/>
      <c r="VD40" s="205"/>
      <c r="VE40" s="205"/>
      <c r="VF40" s="205"/>
      <c r="VG40" s="205"/>
      <c r="VH40" s="205"/>
      <c r="VI40" s="205"/>
      <c r="VJ40" s="205"/>
      <c r="VK40" s="205"/>
      <c r="VL40" s="205"/>
      <c r="VM40" s="205"/>
      <c r="VN40" s="205"/>
      <c r="VO40" s="205"/>
      <c r="VP40" s="205"/>
      <c r="VQ40" s="205"/>
      <c r="VR40" s="205"/>
      <c r="VS40" s="205"/>
      <c r="VT40" s="205"/>
      <c r="VU40" s="205"/>
      <c r="VV40" s="205"/>
      <c r="VW40" s="205"/>
      <c r="VX40" s="205"/>
      <c r="VY40" s="205"/>
      <c r="VZ40" s="205"/>
      <c r="WA40" s="205"/>
      <c r="WB40" s="205"/>
      <c r="WC40" s="205"/>
      <c r="WD40" s="205"/>
      <c r="WE40" s="205"/>
      <c r="WF40" s="205"/>
      <c r="WG40" s="205"/>
      <c r="WH40" s="205"/>
      <c r="WI40" s="205"/>
      <c r="WJ40" s="205"/>
      <c r="WK40" s="205"/>
      <c r="WL40" s="205"/>
      <c r="WM40" s="205"/>
      <c r="WN40" s="205"/>
      <c r="WO40" s="205"/>
      <c r="WP40" s="205"/>
      <c r="WQ40" s="205"/>
      <c r="WR40" s="205"/>
      <c r="WS40" s="205"/>
      <c r="WT40" s="205"/>
      <c r="WU40" s="205"/>
      <c r="WV40" s="205"/>
      <c r="WW40" s="205"/>
      <c r="WX40" s="205"/>
      <c r="WY40" s="205"/>
      <c r="WZ40" s="205"/>
      <c r="XA40" s="205"/>
      <c r="XB40" s="205"/>
      <c r="XC40" s="205"/>
      <c r="XD40" s="205"/>
      <c r="XE40" s="205"/>
      <c r="XF40" s="205"/>
      <c r="XG40" s="205"/>
      <c r="XH40" s="205"/>
      <c r="XI40" s="205"/>
      <c r="XJ40" s="205"/>
      <c r="XK40" s="205"/>
      <c r="XL40" s="205"/>
      <c r="XM40" s="205"/>
      <c r="XN40" s="205"/>
      <c r="XO40" s="205"/>
      <c r="XP40" s="205"/>
      <c r="XQ40" s="205"/>
      <c r="XR40" s="205"/>
      <c r="XS40" s="205"/>
      <c r="XT40" s="205"/>
      <c r="XU40" s="205"/>
      <c r="XV40" s="205"/>
      <c r="XW40" s="205"/>
      <c r="XX40" s="205"/>
      <c r="XY40" s="205"/>
      <c r="XZ40" s="205"/>
      <c r="YA40" s="205"/>
      <c r="YB40" s="205"/>
      <c r="YC40" s="205"/>
      <c r="YD40" s="205"/>
      <c r="YE40" s="205"/>
      <c r="YF40" s="205"/>
      <c r="YG40" s="205"/>
      <c r="YH40" s="205"/>
      <c r="YI40" s="205"/>
      <c r="YJ40" s="205"/>
      <c r="YK40" s="205"/>
      <c r="YL40" s="205"/>
      <c r="YM40" s="205"/>
      <c r="YN40" s="205"/>
      <c r="YO40" s="205"/>
      <c r="YP40" s="205"/>
      <c r="YQ40" s="205"/>
      <c r="YR40" s="205"/>
      <c r="YS40" s="205"/>
      <c r="YT40" s="205"/>
      <c r="YU40" s="205"/>
      <c r="YV40" s="205"/>
      <c r="YW40" s="205"/>
      <c r="YX40" s="205"/>
      <c r="YY40" s="205"/>
      <c r="YZ40" s="205"/>
      <c r="ZA40" s="205"/>
      <c r="ZB40" s="205"/>
      <c r="ZC40" s="205"/>
      <c r="ZD40" s="205"/>
      <c r="ZE40" s="205"/>
      <c r="ZF40" s="205"/>
      <c r="ZG40" s="205"/>
      <c r="ZH40" s="205"/>
      <c r="ZI40" s="205"/>
      <c r="ZJ40" s="205"/>
      <c r="ZK40" s="205"/>
      <c r="ZL40" s="205"/>
      <c r="ZM40" s="205"/>
      <c r="ZN40" s="205"/>
      <c r="ZO40" s="205"/>
      <c r="ZP40" s="205"/>
      <c r="ZQ40" s="205"/>
      <c r="ZR40" s="205"/>
      <c r="ZS40" s="205"/>
      <c r="ZT40" s="205"/>
      <c r="ZU40" s="205"/>
      <c r="ZV40" s="205"/>
      <c r="ZW40" s="205"/>
      <c r="ZX40" s="205"/>
      <c r="ZY40" s="205"/>
      <c r="ZZ40" s="205"/>
      <c r="AAA40" s="205"/>
      <c r="AAB40" s="205"/>
      <c r="AAC40" s="205"/>
      <c r="AAD40" s="205"/>
      <c r="AAE40" s="205"/>
      <c r="AAF40" s="205"/>
      <c r="AAG40" s="205"/>
      <c r="AAH40" s="205"/>
      <c r="AAI40" s="205"/>
      <c r="AAJ40" s="205"/>
      <c r="AAK40" s="205"/>
      <c r="AAL40" s="205"/>
      <c r="AAM40" s="205"/>
      <c r="AAN40" s="205"/>
      <c r="AAO40" s="205"/>
      <c r="AAP40" s="205"/>
      <c r="AAQ40" s="205"/>
      <c r="AAR40" s="205"/>
      <c r="AAS40" s="205"/>
      <c r="AAT40" s="205"/>
      <c r="AAU40" s="205"/>
      <c r="AAV40" s="205"/>
      <c r="AAW40" s="205"/>
      <c r="AAX40" s="205"/>
      <c r="AAY40" s="205"/>
      <c r="AAZ40" s="205"/>
      <c r="ABA40" s="205"/>
      <c r="ABB40" s="205"/>
      <c r="ABC40" s="205"/>
      <c r="ABD40" s="205"/>
      <c r="ABE40" s="205"/>
      <c r="ABF40" s="205"/>
      <c r="ABG40" s="205"/>
      <c r="ABH40" s="205"/>
      <c r="ABI40" s="205"/>
      <c r="ABJ40" s="205"/>
      <c r="ABK40" s="205"/>
      <c r="ABL40" s="205"/>
      <c r="ABM40" s="205"/>
      <c r="ABN40" s="205"/>
      <c r="ABO40" s="205"/>
      <c r="ABP40" s="205"/>
      <c r="ABQ40" s="205"/>
      <c r="ABR40" s="205"/>
      <c r="ABS40" s="205"/>
      <c r="ABT40" s="205"/>
      <c r="ABU40" s="205"/>
      <c r="ABV40" s="205"/>
      <c r="ABW40" s="205"/>
      <c r="ABX40" s="205"/>
      <c r="ABY40" s="205"/>
      <c r="ABZ40" s="205"/>
      <c r="ACA40" s="205"/>
      <c r="ACB40" s="205"/>
      <c r="ACC40" s="205"/>
      <c r="ACD40" s="205"/>
      <c r="ACE40" s="205"/>
      <c r="ACF40" s="205"/>
      <c r="ACG40" s="205"/>
      <c r="ACH40" s="205"/>
      <c r="ACI40" s="205"/>
      <c r="ACJ40" s="205"/>
      <c r="ACK40" s="205"/>
      <c r="ACL40" s="205"/>
      <c r="ACM40" s="205"/>
      <c r="ACN40" s="205"/>
      <c r="ACO40" s="205"/>
      <c r="ACP40" s="205"/>
      <c r="ACQ40" s="205"/>
      <c r="ACR40" s="205"/>
      <c r="ACS40" s="205"/>
      <c r="ACT40" s="205"/>
      <c r="ACU40" s="205"/>
      <c r="ACV40" s="205"/>
      <c r="ACW40" s="205"/>
      <c r="ACX40" s="205"/>
      <c r="ACY40" s="205"/>
      <c r="ACZ40" s="205"/>
      <c r="ADA40" s="205"/>
      <c r="ADB40" s="205"/>
      <c r="ADC40" s="205"/>
      <c r="ADD40" s="205"/>
      <c r="ADE40" s="205"/>
      <c r="ADF40" s="205"/>
      <c r="ADG40" s="205"/>
      <c r="ADH40" s="205"/>
      <c r="ADI40" s="205"/>
      <c r="ADJ40" s="205"/>
      <c r="ADK40" s="205"/>
      <c r="ADL40" s="205"/>
      <c r="ADM40" s="205"/>
      <c r="ADN40" s="205"/>
      <c r="ADO40" s="205"/>
      <c r="ADP40" s="205"/>
      <c r="ADQ40" s="205"/>
      <c r="ADR40" s="205"/>
      <c r="ADS40" s="205"/>
      <c r="ADT40" s="205"/>
      <c r="ADU40" s="205"/>
      <c r="ADV40" s="205"/>
      <c r="ADW40" s="205"/>
      <c r="ADX40" s="205"/>
      <c r="ADY40" s="205"/>
      <c r="ADZ40" s="205"/>
      <c r="AEA40" s="205"/>
      <c r="AEB40" s="205"/>
      <c r="AEC40" s="205"/>
      <c r="AED40" s="205"/>
      <c r="AEE40" s="205"/>
      <c r="AEF40" s="205"/>
      <c r="AEG40" s="205"/>
      <c r="AEH40" s="205"/>
      <c r="AEI40" s="205"/>
      <c r="AEJ40" s="205"/>
      <c r="AEK40" s="205"/>
      <c r="AEL40" s="205"/>
      <c r="AEM40" s="205"/>
      <c r="AEN40" s="205"/>
      <c r="AEO40" s="205"/>
      <c r="AEP40" s="205"/>
      <c r="AEQ40" s="205"/>
      <c r="AER40" s="205"/>
      <c r="AES40" s="205"/>
      <c r="AET40" s="205"/>
      <c r="AEU40" s="205"/>
      <c r="AEV40" s="205"/>
      <c r="AEW40" s="205"/>
      <c r="AEX40" s="205"/>
      <c r="AEY40" s="205"/>
      <c r="AEZ40" s="205"/>
      <c r="AFA40" s="205"/>
      <c r="AFB40" s="205"/>
      <c r="AFC40" s="205"/>
      <c r="AFD40" s="205"/>
      <c r="AFE40" s="205"/>
      <c r="AFF40" s="205"/>
      <c r="AFG40" s="205"/>
      <c r="AFH40" s="205"/>
      <c r="AFI40" s="205"/>
      <c r="AFJ40" s="205"/>
      <c r="AFK40" s="205"/>
      <c r="AFL40" s="205"/>
      <c r="AFM40" s="205"/>
      <c r="AFN40" s="205"/>
      <c r="AFO40" s="205"/>
      <c r="AFP40" s="205"/>
      <c r="AFQ40" s="205"/>
      <c r="AFR40" s="205"/>
      <c r="AFS40" s="205"/>
      <c r="AFT40" s="205"/>
      <c r="AFU40" s="205"/>
      <c r="AFV40" s="205"/>
      <c r="AFW40" s="205"/>
      <c r="AFX40" s="205"/>
      <c r="AFY40" s="205"/>
      <c r="AFZ40" s="205"/>
      <c r="AGA40" s="205"/>
      <c r="AGB40" s="205"/>
      <c r="AGC40" s="205"/>
      <c r="AGD40" s="205"/>
      <c r="AGE40" s="205"/>
      <c r="AGF40" s="205"/>
      <c r="AGG40" s="205"/>
      <c r="AGH40" s="205"/>
      <c r="AGI40" s="205"/>
      <c r="AGJ40" s="205"/>
      <c r="AGK40" s="205"/>
      <c r="AGL40" s="205"/>
      <c r="AGM40" s="205"/>
      <c r="AGN40" s="205"/>
      <c r="AGO40" s="205"/>
      <c r="AGP40" s="205"/>
      <c r="AGQ40" s="205"/>
      <c r="AGR40" s="205"/>
      <c r="AGS40" s="205"/>
      <c r="AGT40" s="205"/>
      <c r="AGU40" s="205"/>
      <c r="AGV40" s="205"/>
      <c r="AGW40" s="205"/>
      <c r="AGX40" s="205"/>
      <c r="AGY40" s="205"/>
      <c r="AGZ40" s="205"/>
      <c r="AHA40" s="205"/>
      <c r="AHB40" s="205"/>
      <c r="AHC40" s="205"/>
      <c r="AHD40" s="205"/>
      <c r="AHE40" s="205"/>
      <c r="AHF40" s="205"/>
      <c r="AHG40" s="205"/>
      <c r="AHH40" s="205"/>
      <c r="AHI40" s="205"/>
      <c r="AHJ40" s="205"/>
      <c r="AHK40" s="205"/>
      <c r="AHL40" s="205"/>
      <c r="AHM40" s="205"/>
      <c r="AHN40" s="205"/>
      <c r="AHO40" s="205"/>
      <c r="AHP40" s="205"/>
      <c r="AHQ40" s="205"/>
      <c r="AHR40" s="205"/>
      <c r="AHS40" s="205"/>
      <c r="AHT40" s="205"/>
      <c r="AHU40" s="205"/>
      <c r="AHV40" s="205"/>
      <c r="AHW40" s="205"/>
      <c r="AHX40" s="205"/>
      <c r="AHY40" s="205"/>
      <c r="AHZ40" s="205"/>
      <c r="AIA40" s="205"/>
      <c r="AIB40" s="205"/>
      <c r="AIC40" s="205"/>
      <c r="AID40" s="205"/>
      <c r="AIE40" s="205"/>
      <c r="AIF40" s="205"/>
      <c r="AIG40" s="205"/>
      <c r="AIH40" s="205"/>
      <c r="AII40" s="205"/>
      <c r="AIJ40" s="205"/>
      <c r="AIK40" s="205"/>
      <c r="AIL40" s="205"/>
      <c r="AIM40" s="205"/>
      <c r="AIN40" s="205"/>
      <c r="AIO40" s="205"/>
      <c r="AIP40" s="205"/>
      <c r="AIQ40" s="205"/>
      <c r="AIR40" s="205"/>
      <c r="AIS40" s="205"/>
      <c r="AIT40" s="205"/>
      <c r="AIU40" s="205"/>
      <c r="AIV40" s="205"/>
      <c r="AIW40" s="205"/>
      <c r="AIX40" s="205"/>
      <c r="AIY40" s="205"/>
      <c r="AIZ40" s="205"/>
      <c r="AJA40" s="205"/>
      <c r="AJB40" s="205"/>
      <c r="AJC40" s="205"/>
      <c r="AJD40" s="205"/>
      <c r="AJE40" s="205"/>
      <c r="AJF40" s="205"/>
      <c r="AJG40" s="205"/>
      <c r="AJH40" s="205"/>
      <c r="AJI40" s="205"/>
      <c r="AJJ40" s="205"/>
      <c r="AJK40" s="205"/>
      <c r="AJL40" s="205"/>
      <c r="AJM40" s="205"/>
      <c r="AJN40" s="205"/>
      <c r="AJO40" s="205"/>
      <c r="AJP40" s="205"/>
      <c r="AJQ40" s="205"/>
      <c r="AJR40" s="205"/>
      <c r="AJS40" s="205"/>
      <c r="AJT40" s="205"/>
      <c r="AJU40" s="205"/>
      <c r="AJV40" s="205"/>
      <c r="AJW40" s="205"/>
      <c r="AJX40" s="205"/>
      <c r="AJY40" s="205"/>
      <c r="AJZ40" s="205"/>
      <c r="AKA40" s="205"/>
      <c r="AKB40" s="205"/>
      <c r="AKC40" s="205"/>
      <c r="AKD40" s="205"/>
      <c r="AKE40" s="205"/>
      <c r="AKF40" s="205"/>
      <c r="AKG40" s="205"/>
      <c r="AKH40" s="205"/>
      <c r="AKI40" s="205"/>
      <c r="AKJ40" s="205"/>
      <c r="AKK40" s="205"/>
      <c r="AKL40" s="205"/>
      <c r="AKM40" s="205"/>
      <c r="AKN40" s="205"/>
      <c r="AKO40" s="205"/>
      <c r="AKP40" s="205"/>
      <c r="AKQ40" s="205"/>
      <c r="AKR40" s="205"/>
      <c r="AKS40" s="205"/>
      <c r="AKT40" s="205"/>
      <c r="AKU40" s="205"/>
      <c r="AKV40" s="205"/>
      <c r="AKW40" s="205"/>
      <c r="AKX40" s="205"/>
      <c r="AKY40" s="205"/>
      <c r="AKZ40" s="205"/>
      <c r="ALA40" s="205"/>
      <c r="ALB40" s="205"/>
      <c r="ALC40" s="205"/>
      <c r="ALD40" s="205"/>
      <c r="ALE40" s="205"/>
      <c r="ALF40" s="205"/>
      <c r="ALG40" s="205"/>
      <c r="ALH40" s="205"/>
      <c r="ALI40" s="205"/>
      <c r="ALJ40" s="205"/>
      <c r="ALK40" s="205"/>
      <c r="ALL40" s="205"/>
      <c r="ALM40" s="205"/>
      <c r="ALN40" s="205"/>
      <c r="ALO40" s="205"/>
      <c r="ALP40" s="205"/>
      <c r="ALQ40" s="205"/>
      <c r="ALR40" s="205"/>
      <c r="ALS40" s="205"/>
      <c r="ALT40" s="205"/>
      <c r="ALU40" s="205"/>
      <c r="ALV40" s="205"/>
      <c r="ALW40" s="205"/>
      <c r="ALX40" s="205"/>
      <c r="ALY40" s="205"/>
      <c r="ALZ40" s="205"/>
      <c r="AMA40" s="205"/>
      <c r="AMB40" s="205"/>
      <c r="AMC40" s="205"/>
      <c r="AMD40" s="205"/>
      <c r="AME40" s="205"/>
      <c r="AMF40" s="205"/>
      <c r="AMG40" s="205"/>
      <c r="AMH40" s="205"/>
      <c r="AMI40" s="205"/>
      <c r="AMJ40" s="205"/>
      <c r="AMK40" s="205"/>
      <c r="AML40" s="205"/>
      <c r="AMM40" s="205"/>
      <c r="AMN40" s="205"/>
      <c r="AMO40" s="205"/>
      <c r="AMP40" s="205"/>
      <c r="AMQ40" s="205"/>
      <c r="AMR40" s="205"/>
      <c r="AMS40" s="205"/>
      <c r="AMT40" s="205"/>
      <c r="AMU40" s="205"/>
      <c r="AMV40" s="205"/>
      <c r="AMW40" s="205"/>
      <c r="AMX40" s="205"/>
      <c r="AMY40" s="205"/>
      <c r="AMZ40" s="205"/>
      <c r="ANA40" s="205"/>
      <c r="ANB40" s="205"/>
      <c r="ANC40" s="205"/>
      <c r="AND40" s="205"/>
      <c r="ANE40" s="205"/>
      <c r="ANF40" s="205"/>
      <c r="ANG40" s="205"/>
      <c r="ANH40" s="205"/>
      <c r="ANI40" s="205"/>
      <c r="ANJ40" s="205"/>
      <c r="ANK40" s="205"/>
      <c r="ANL40" s="205"/>
      <c r="ANM40" s="205"/>
      <c r="ANN40" s="205"/>
      <c r="ANO40" s="205"/>
      <c r="ANP40" s="205"/>
      <c r="ANQ40" s="205"/>
      <c r="ANR40" s="205"/>
      <c r="ANS40" s="205"/>
      <c r="ANT40" s="205"/>
      <c r="ANU40" s="205"/>
      <c r="ANV40" s="205"/>
      <c r="ANW40" s="205"/>
      <c r="ANX40" s="205"/>
      <c r="ANY40" s="205"/>
      <c r="ANZ40" s="205"/>
      <c r="AOA40" s="205"/>
      <c r="AOB40" s="205"/>
      <c r="AOC40" s="205"/>
      <c r="AOD40" s="205"/>
      <c r="AOE40" s="205"/>
      <c r="AOF40" s="205"/>
      <c r="AOG40" s="205"/>
      <c r="AOH40" s="205"/>
      <c r="AOI40" s="205"/>
      <c r="AOJ40" s="205"/>
      <c r="AOK40" s="205"/>
      <c r="AOL40" s="205"/>
      <c r="AOM40" s="205"/>
      <c r="AON40" s="205"/>
      <c r="AOO40" s="205"/>
      <c r="AOP40" s="205"/>
      <c r="AOQ40" s="205"/>
      <c r="AOR40" s="205"/>
      <c r="AOS40" s="205"/>
      <c r="AOT40" s="205"/>
      <c r="AOU40" s="205"/>
      <c r="AOV40" s="205"/>
      <c r="AOW40" s="205"/>
      <c r="AOX40" s="205"/>
      <c r="AOY40" s="205"/>
      <c r="AOZ40" s="205"/>
      <c r="APA40" s="205"/>
      <c r="APB40" s="205"/>
      <c r="APC40" s="205"/>
      <c r="APD40" s="205"/>
      <c r="APE40" s="205"/>
      <c r="APF40" s="205"/>
      <c r="APG40" s="205"/>
      <c r="APH40" s="205"/>
      <c r="API40" s="205"/>
      <c r="APJ40" s="205"/>
      <c r="APK40" s="205"/>
      <c r="APL40" s="205"/>
      <c r="APM40" s="205"/>
      <c r="APN40" s="205"/>
      <c r="APO40" s="205"/>
      <c r="APP40" s="205"/>
      <c r="APQ40" s="205"/>
      <c r="APR40" s="205"/>
      <c r="APS40" s="205"/>
      <c r="APT40" s="205"/>
      <c r="APU40" s="205"/>
      <c r="APV40" s="205"/>
      <c r="APW40" s="205"/>
      <c r="APX40" s="205"/>
      <c r="APY40" s="205"/>
      <c r="APZ40" s="205"/>
      <c r="AQA40" s="205"/>
      <c r="AQB40" s="205"/>
      <c r="AQC40" s="205"/>
      <c r="AQD40" s="205"/>
      <c r="AQE40" s="205"/>
      <c r="AQF40" s="205"/>
      <c r="AQG40" s="205"/>
      <c r="AQH40" s="205"/>
      <c r="AQI40" s="205"/>
      <c r="AQJ40" s="205"/>
      <c r="AQK40" s="205"/>
      <c r="AQL40" s="205"/>
      <c r="AQM40" s="205"/>
      <c r="AQN40" s="205"/>
      <c r="AQO40" s="205"/>
      <c r="AQP40" s="205"/>
      <c r="AQQ40" s="205"/>
      <c r="AQR40" s="205"/>
      <c r="AQS40" s="205"/>
      <c r="AQT40" s="205"/>
      <c r="AQU40" s="205"/>
      <c r="AQV40" s="205"/>
      <c r="AQW40" s="205"/>
      <c r="AQX40" s="205"/>
      <c r="AQY40" s="205"/>
      <c r="AQZ40" s="205"/>
      <c r="ARA40" s="205"/>
      <c r="ARB40" s="205"/>
      <c r="ARC40" s="205"/>
      <c r="ARD40" s="205"/>
      <c r="ARE40" s="205"/>
      <c r="ARF40" s="205"/>
      <c r="ARG40" s="205"/>
      <c r="ARH40" s="205"/>
      <c r="ARI40" s="205"/>
      <c r="ARJ40" s="205"/>
      <c r="ARK40" s="205"/>
      <c r="ARL40" s="205"/>
      <c r="ARM40" s="205"/>
      <c r="ARN40" s="205"/>
      <c r="ARO40" s="205"/>
      <c r="ARP40" s="205"/>
      <c r="ARQ40" s="205"/>
      <c r="ARR40" s="205"/>
      <c r="ARS40" s="205"/>
      <c r="ART40" s="205"/>
      <c r="ARU40" s="205"/>
      <c r="ARV40" s="205"/>
      <c r="ARW40" s="205"/>
      <c r="ARX40" s="205"/>
      <c r="ARY40" s="205"/>
      <c r="ARZ40" s="205"/>
      <c r="ASA40" s="205"/>
      <c r="ASB40" s="205"/>
      <c r="ASC40" s="205"/>
      <c r="ASD40" s="205"/>
      <c r="ASE40" s="205"/>
      <c r="ASF40" s="205"/>
      <c r="ASG40" s="205"/>
      <c r="ASH40" s="205"/>
      <c r="ASI40" s="205"/>
      <c r="ASJ40" s="205"/>
      <c r="ASK40" s="205"/>
      <c r="ASL40" s="205"/>
      <c r="ASM40" s="205"/>
      <c r="ASN40" s="205"/>
      <c r="ASO40" s="205"/>
      <c r="ASP40" s="205"/>
      <c r="ASQ40" s="205"/>
      <c r="ASR40" s="205"/>
      <c r="ASS40" s="205"/>
      <c r="AST40" s="205"/>
      <c r="ASU40" s="205"/>
      <c r="ASV40" s="205"/>
      <c r="ASW40" s="205"/>
      <c r="ASX40" s="205"/>
      <c r="ASY40" s="205"/>
      <c r="ASZ40" s="205"/>
      <c r="ATA40" s="205"/>
      <c r="ATB40" s="205"/>
      <c r="ATC40" s="205"/>
      <c r="ATD40" s="205"/>
      <c r="ATE40" s="205"/>
      <c r="ATF40" s="205"/>
      <c r="ATG40" s="205"/>
      <c r="ATH40" s="205"/>
      <c r="ATI40" s="205"/>
      <c r="ATJ40" s="205"/>
      <c r="ATK40" s="205"/>
      <c r="ATL40" s="205"/>
      <c r="ATM40" s="205"/>
      <c r="ATN40" s="205"/>
      <c r="ATO40" s="205"/>
      <c r="ATP40" s="205"/>
      <c r="ATQ40" s="205"/>
      <c r="ATR40" s="205"/>
      <c r="ATS40" s="205"/>
      <c r="ATT40" s="205"/>
      <c r="ATU40" s="205"/>
      <c r="ATV40" s="205"/>
      <c r="ATW40" s="205"/>
      <c r="ATX40" s="205"/>
      <c r="ATY40" s="205"/>
      <c r="ATZ40" s="205"/>
      <c r="AUA40" s="205"/>
      <c r="AUB40" s="205"/>
      <c r="AUC40" s="205"/>
      <c r="AUD40" s="205"/>
      <c r="AUE40" s="205"/>
      <c r="AUF40" s="205"/>
      <c r="AUG40" s="205"/>
      <c r="AUH40" s="205"/>
      <c r="AUI40" s="205"/>
      <c r="AUJ40" s="205"/>
      <c r="AUK40" s="205"/>
      <c r="AUL40" s="205"/>
      <c r="AUM40" s="205"/>
      <c r="AUN40" s="205"/>
      <c r="AUO40" s="205"/>
      <c r="AUP40" s="205"/>
      <c r="AUQ40" s="205"/>
      <c r="AUR40" s="205"/>
      <c r="AUS40" s="205"/>
      <c r="AUT40" s="205"/>
      <c r="AUU40" s="205"/>
      <c r="AUV40" s="205"/>
      <c r="AUW40" s="205"/>
      <c r="AUX40" s="205"/>
      <c r="AUY40" s="205"/>
      <c r="AUZ40" s="205"/>
      <c r="AVA40" s="205"/>
      <c r="AVB40" s="205"/>
      <c r="AVC40" s="205"/>
      <c r="AVD40" s="205"/>
      <c r="AVE40" s="205"/>
      <c r="AVF40" s="205"/>
      <c r="AVG40" s="205"/>
      <c r="AVH40" s="205"/>
      <c r="AVI40" s="205"/>
      <c r="AVJ40" s="205"/>
      <c r="AVK40" s="205"/>
      <c r="AVL40" s="205"/>
      <c r="AVM40" s="205"/>
      <c r="AVN40" s="205"/>
      <c r="AVO40" s="205"/>
      <c r="AVP40" s="205"/>
      <c r="AVQ40" s="205"/>
      <c r="AVR40" s="205"/>
      <c r="AVS40" s="205"/>
      <c r="AVT40" s="205"/>
      <c r="AVU40" s="205"/>
      <c r="AVV40" s="205"/>
      <c r="AVW40" s="205"/>
      <c r="AVX40" s="205"/>
      <c r="AVY40" s="205"/>
      <c r="AVZ40" s="205"/>
      <c r="AWA40" s="205"/>
      <c r="AWB40" s="205"/>
      <c r="AWC40" s="205"/>
      <c r="AWD40" s="205"/>
      <c r="AWE40" s="205"/>
      <c r="AWF40" s="205"/>
      <c r="AWG40" s="205"/>
      <c r="AWH40" s="205"/>
      <c r="AWI40" s="205"/>
      <c r="AWJ40" s="205"/>
      <c r="AWK40" s="205"/>
      <c r="AWL40" s="205"/>
      <c r="AWM40" s="205"/>
      <c r="AWN40" s="205"/>
      <c r="AWO40" s="205"/>
      <c r="AWP40" s="205"/>
      <c r="AWQ40" s="205"/>
      <c r="AWR40" s="205"/>
      <c r="AWS40" s="205"/>
      <c r="AWT40" s="205"/>
      <c r="AWU40" s="205"/>
      <c r="AWV40" s="205"/>
      <c r="AWW40" s="205"/>
      <c r="AWX40" s="205"/>
      <c r="AWY40" s="205"/>
      <c r="AWZ40" s="205"/>
      <c r="AXA40" s="205"/>
      <c r="AXB40" s="205"/>
      <c r="AXC40" s="205"/>
      <c r="AXD40" s="205"/>
      <c r="AXE40" s="205"/>
      <c r="AXF40" s="205"/>
      <c r="AXG40" s="205"/>
      <c r="AXH40" s="205"/>
      <c r="AXI40" s="205"/>
      <c r="AXJ40" s="205"/>
      <c r="AXK40" s="205"/>
      <c r="AXL40" s="205"/>
      <c r="AXM40" s="205"/>
      <c r="AXN40" s="205"/>
      <c r="AXO40" s="205"/>
      <c r="AXP40" s="205"/>
      <c r="AXQ40" s="205"/>
      <c r="AXR40" s="205"/>
      <c r="AXS40" s="205"/>
      <c r="AXT40" s="205"/>
      <c r="AXU40" s="205"/>
      <c r="AXV40" s="205"/>
      <c r="AXW40" s="205"/>
      <c r="AXX40" s="205"/>
      <c r="AXY40" s="205"/>
      <c r="AXZ40" s="205"/>
      <c r="AYA40" s="205"/>
      <c r="AYB40" s="205"/>
      <c r="AYC40" s="205"/>
      <c r="AYD40" s="205"/>
      <c r="AYE40" s="205"/>
      <c r="AYF40" s="205"/>
      <c r="AYG40" s="205"/>
      <c r="AYH40" s="205"/>
      <c r="AYI40" s="205"/>
      <c r="AYJ40" s="205"/>
      <c r="AYK40" s="205"/>
      <c r="AYL40" s="205"/>
      <c r="AYM40" s="205"/>
      <c r="AYN40" s="205"/>
      <c r="AYO40" s="205"/>
      <c r="AYP40" s="205"/>
      <c r="AYQ40" s="205"/>
      <c r="AYR40" s="205"/>
      <c r="AYS40" s="205"/>
      <c r="AYT40" s="205"/>
      <c r="AYU40" s="205"/>
      <c r="AYV40" s="205"/>
      <c r="AYW40" s="205"/>
      <c r="AYX40" s="205"/>
      <c r="AYY40" s="205"/>
      <c r="AYZ40" s="205"/>
      <c r="AZA40" s="205"/>
      <c r="AZB40" s="205"/>
      <c r="AZC40" s="205"/>
      <c r="AZD40" s="205"/>
      <c r="AZE40" s="205"/>
      <c r="AZF40" s="205"/>
      <c r="AZG40" s="205"/>
      <c r="AZH40" s="205"/>
      <c r="AZI40" s="205"/>
      <c r="AZJ40" s="205"/>
      <c r="AZK40" s="205"/>
      <c r="AZL40" s="205"/>
      <c r="AZM40" s="205"/>
      <c r="AZN40" s="205"/>
      <c r="AZO40" s="205"/>
      <c r="AZP40" s="205"/>
      <c r="AZQ40" s="205"/>
      <c r="AZR40" s="205"/>
      <c r="AZS40" s="205"/>
      <c r="AZT40" s="205"/>
      <c r="AZU40" s="205"/>
      <c r="AZV40" s="205"/>
      <c r="AZW40" s="205"/>
      <c r="AZX40" s="205"/>
      <c r="AZY40" s="205"/>
      <c r="AZZ40" s="205"/>
      <c r="BAA40" s="205"/>
      <c r="BAB40" s="205"/>
      <c r="BAC40" s="205"/>
      <c r="BAD40" s="205"/>
      <c r="BAE40" s="205"/>
      <c r="BAF40" s="205"/>
      <c r="BAG40" s="205"/>
      <c r="BAH40" s="205"/>
      <c r="BAI40" s="205"/>
      <c r="BAJ40" s="205"/>
      <c r="BAK40" s="205"/>
      <c r="BAL40" s="205"/>
      <c r="BAM40" s="205"/>
      <c r="BAN40" s="205"/>
      <c r="BAO40" s="205"/>
      <c r="BAP40" s="205"/>
      <c r="BAQ40" s="205"/>
      <c r="BAR40" s="205"/>
      <c r="BAS40" s="205"/>
      <c r="BAT40" s="205"/>
      <c r="BAU40" s="205"/>
      <c r="BAV40" s="205"/>
      <c r="BAW40" s="205"/>
      <c r="BAX40" s="205"/>
      <c r="BAY40" s="205"/>
      <c r="BAZ40" s="205"/>
      <c r="BBA40" s="205"/>
      <c r="BBB40" s="205"/>
      <c r="BBC40" s="205"/>
      <c r="BBD40" s="205"/>
      <c r="BBE40" s="205"/>
      <c r="BBF40" s="205"/>
      <c r="BBG40" s="205"/>
      <c r="BBH40" s="205"/>
      <c r="BBI40" s="205"/>
      <c r="BBJ40" s="205"/>
      <c r="BBK40" s="205"/>
      <c r="BBL40" s="205"/>
      <c r="BBM40" s="205"/>
      <c r="BBN40" s="205"/>
      <c r="BBO40" s="205"/>
      <c r="BBP40" s="205"/>
      <c r="BBQ40" s="205"/>
      <c r="BBR40" s="205"/>
      <c r="BBS40" s="205"/>
      <c r="BBT40" s="205"/>
      <c r="BBU40" s="205"/>
      <c r="BBV40" s="205"/>
      <c r="BBW40" s="205"/>
      <c r="BBX40" s="205"/>
      <c r="BBY40" s="205"/>
      <c r="BBZ40" s="205"/>
      <c r="BCA40" s="205"/>
      <c r="BCB40" s="205"/>
      <c r="BCC40" s="205"/>
      <c r="BCD40" s="205"/>
      <c r="BCE40" s="205"/>
      <c r="BCF40" s="205"/>
      <c r="BCG40" s="205"/>
      <c r="BCH40" s="205"/>
      <c r="BCI40" s="205"/>
      <c r="BCJ40" s="205"/>
      <c r="BCK40" s="205"/>
      <c r="BCL40" s="205"/>
      <c r="BCM40" s="205"/>
      <c r="BCN40" s="205"/>
      <c r="BCO40" s="205"/>
      <c r="BCP40" s="205"/>
      <c r="BCQ40" s="205"/>
      <c r="BCR40" s="205"/>
      <c r="BCS40" s="205"/>
      <c r="BCT40" s="205"/>
      <c r="BCU40" s="205"/>
      <c r="BCV40" s="205"/>
      <c r="BCW40" s="205"/>
      <c r="BCX40" s="205"/>
      <c r="BCY40" s="205"/>
      <c r="BCZ40" s="205"/>
      <c r="BDA40" s="205"/>
      <c r="BDB40" s="205"/>
      <c r="BDC40" s="205"/>
      <c r="BDD40" s="205"/>
      <c r="BDE40" s="205"/>
      <c r="BDF40" s="205"/>
      <c r="BDG40" s="205"/>
      <c r="BDH40" s="205"/>
      <c r="BDI40" s="205"/>
      <c r="BDJ40" s="205"/>
      <c r="BDK40" s="205"/>
      <c r="BDL40" s="205"/>
      <c r="BDM40" s="205"/>
      <c r="BDN40" s="205"/>
      <c r="BDO40" s="205"/>
      <c r="BDP40" s="205"/>
      <c r="BDQ40" s="205"/>
      <c r="BDR40" s="205"/>
      <c r="BDS40" s="205"/>
      <c r="BDT40" s="205"/>
      <c r="BDU40" s="205"/>
    </row>
    <row r="41" spans="1:1477" s="73" customFormat="1">
      <c r="B41" s="71" t="s">
        <v>2</v>
      </c>
      <c r="C41" s="71" t="s">
        <v>385</v>
      </c>
      <c r="D41" s="71" t="s">
        <v>492</v>
      </c>
      <c r="E41" s="72">
        <v>41941</v>
      </c>
      <c r="F41" s="71" t="s">
        <v>477</v>
      </c>
      <c r="G41" s="71" t="s">
        <v>478</v>
      </c>
      <c r="H41" s="208">
        <v>1</v>
      </c>
      <c r="I41" s="73">
        <v>0</v>
      </c>
      <c r="J41" s="73">
        <v>130</v>
      </c>
      <c r="K41" s="73">
        <v>196</v>
      </c>
      <c r="L41" s="73">
        <v>196</v>
      </c>
      <c r="M41" s="206">
        <f t="shared" si="30"/>
        <v>1</v>
      </c>
      <c r="N41" s="73">
        <f t="shared" si="31"/>
        <v>1</v>
      </c>
      <c r="O41" s="73">
        <v>0</v>
      </c>
      <c r="P41" s="73">
        <v>0</v>
      </c>
      <c r="Q41" s="73">
        <v>0</v>
      </c>
      <c r="R41" s="73">
        <v>66</v>
      </c>
      <c r="S41" s="73">
        <v>0</v>
      </c>
      <c r="T41" s="212">
        <v>577753</v>
      </c>
      <c r="U41" s="212">
        <v>0</v>
      </c>
      <c r="V41" s="212">
        <v>577753</v>
      </c>
      <c r="W41" s="212">
        <v>577753</v>
      </c>
      <c r="X41" s="212">
        <v>581122</v>
      </c>
      <c r="Y41" s="212">
        <v>0</v>
      </c>
      <c r="Z41" s="212">
        <v>0</v>
      </c>
      <c r="AA41" s="212">
        <v>0</v>
      </c>
      <c r="AB41" s="212">
        <v>581122</v>
      </c>
      <c r="AC41" s="212">
        <v>581122</v>
      </c>
      <c r="AD41" s="206">
        <f t="shared" si="32"/>
        <v>1.0058312116077286</v>
      </c>
      <c r="AE41" s="73">
        <f t="shared" si="33"/>
        <v>1</v>
      </c>
      <c r="AF41" s="212">
        <v>0</v>
      </c>
      <c r="AG41" s="212">
        <v>0</v>
      </c>
      <c r="AH41" s="73">
        <v>62</v>
      </c>
      <c r="AI41" s="73">
        <v>4</v>
      </c>
      <c r="AJ41" s="73">
        <v>0</v>
      </c>
      <c r="AK41" s="73">
        <v>0</v>
      </c>
      <c r="AL41" s="85">
        <v>0</v>
      </c>
      <c r="AM41" s="85">
        <v>0</v>
      </c>
      <c r="AN41" s="73">
        <v>0</v>
      </c>
      <c r="AO41" s="73">
        <v>0</v>
      </c>
      <c r="AP41" s="85">
        <v>0</v>
      </c>
      <c r="AQ41" s="85">
        <v>0</v>
      </c>
      <c r="AR41" s="73">
        <v>0</v>
      </c>
      <c r="AS41" s="73">
        <v>0</v>
      </c>
      <c r="AT41" s="85">
        <v>0</v>
      </c>
      <c r="AU41" s="85">
        <v>0</v>
      </c>
      <c r="AV41" s="73">
        <v>0</v>
      </c>
      <c r="AW41" s="73">
        <v>0</v>
      </c>
      <c r="AX41" s="85">
        <v>0</v>
      </c>
      <c r="AY41" s="85">
        <v>0</v>
      </c>
      <c r="AZ41" s="73">
        <v>0</v>
      </c>
      <c r="BA41" s="73">
        <v>0</v>
      </c>
      <c r="BB41" s="85">
        <v>0</v>
      </c>
      <c r="BC41" s="85">
        <v>0</v>
      </c>
      <c r="BD41" s="73">
        <v>0</v>
      </c>
      <c r="BE41" s="73">
        <v>0</v>
      </c>
      <c r="BF41" s="85">
        <v>0</v>
      </c>
      <c r="BG41" s="85">
        <v>0</v>
      </c>
      <c r="BH41" s="73">
        <v>0</v>
      </c>
      <c r="BI41" s="73">
        <v>0</v>
      </c>
      <c r="BJ41" s="85">
        <v>0</v>
      </c>
      <c r="BK41" s="85">
        <v>0</v>
      </c>
      <c r="BL41" s="73">
        <v>0</v>
      </c>
      <c r="BM41" s="73">
        <v>0</v>
      </c>
      <c r="BN41" s="85">
        <v>0</v>
      </c>
      <c r="BO41" s="85">
        <v>0</v>
      </c>
      <c r="BP41" s="73">
        <v>0</v>
      </c>
      <c r="BQ41" s="73">
        <v>0</v>
      </c>
      <c r="BR41" s="85">
        <v>0</v>
      </c>
      <c r="BS41" s="85">
        <v>0</v>
      </c>
      <c r="BT41" s="73">
        <v>0</v>
      </c>
      <c r="BU41" s="73">
        <v>0</v>
      </c>
      <c r="BV41" s="85">
        <v>0</v>
      </c>
      <c r="BW41" s="85">
        <v>0</v>
      </c>
      <c r="BX41" s="73">
        <v>0</v>
      </c>
      <c r="BY41" s="73">
        <v>0</v>
      </c>
      <c r="BZ41" s="85">
        <v>0</v>
      </c>
      <c r="CA41" s="85">
        <v>0</v>
      </c>
      <c r="CB41" s="73">
        <v>0</v>
      </c>
      <c r="CC41" s="73">
        <v>0</v>
      </c>
      <c r="CD41" s="85">
        <v>0</v>
      </c>
      <c r="CE41" s="85">
        <v>0</v>
      </c>
      <c r="CF41" s="73">
        <v>0</v>
      </c>
      <c r="CG41" s="73">
        <v>0</v>
      </c>
      <c r="CH41" s="85">
        <v>0</v>
      </c>
      <c r="CI41" s="85">
        <v>0</v>
      </c>
      <c r="CJ41" s="73">
        <v>0</v>
      </c>
      <c r="CK41" s="73">
        <v>0</v>
      </c>
      <c r="CL41" s="85">
        <v>0</v>
      </c>
      <c r="CM41" s="85">
        <v>0</v>
      </c>
      <c r="CN41" s="71" t="s">
        <v>386</v>
      </c>
      <c r="CO41" s="71" t="s">
        <v>387</v>
      </c>
      <c r="CP41" s="71" t="s">
        <v>321</v>
      </c>
      <c r="CQ41" s="71" t="s">
        <v>321</v>
      </c>
      <c r="CR41" s="71" t="s">
        <v>321</v>
      </c>
      <c r="CS41" s="71" t="s">
        <v>321</v>
      </c>
      <c r="CT41" s="72">
        <v>42277</v>
      </c>
      <c r="CU41" s="71" t="s">
        <v>473</v>
      </c>
      <c r="CV41" s="71" t="s">
        <v>474</v>
      </c>
      <c r="CW41" s="72" t="s">
        <v>168</v>
      </c>
      <c r="CX41" s="72">
        <v>42207</v>
      </c>
      <c r="CY41" s="71" t="s">
        <v>473</v>
      </c>
      <c r="CZ41" s="71" t="s">
        <v>474</v>
      </c>
      <c r="DA41" s="71" t="s">
        <v>493</v>
      </c>
      <c r="DB41" s="86">
        <v>613088.18999999994</v>
      </c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  <c r="IY41" s="205"/>
      <c r="IZ41" s="205"/>
      <c r="JA41" s="205"/>
      <c r="JB41" s="205"/>
      <c r="JC41" s="205"/>
      <c r="JD41" s="205"/>
      <c r="JE41" s="205"/>
      <c r="JF41" s="205"/>
      <c r="JG41" s="205"/>
      <c r="JH41" s="205"/>
      <c r="JI41" s="205"/>
      <c r="JJ41" s="205"/>
      <c r="JK41" s="205"/>
      <c r="JL41" s="205"/>
      <c r="JM41" s="205"/>
      <c r="JN41" s="205"/>
      <c r="JO41" s="205"/>
      <c r="JP41" s="205"/>
      <c r="JQ41" s="205"/>
      <c r="JR41" s="205"/>
      <c r="JS41" s="205"/>
      <c r="JT41" s="205"/>
      <c r="JU41" s="205"/>
      <c r="JV41" s="205"/>
      <c r="JW41" s="205"/>
      <c r="JX41" s="205"/>
      <c r="JY41" s="205"/>
      <c r="JZ41" s="205"/>
      <c r="KA41" s="205"/>
      <c r="KB41" s="205"/>
      <c r="KC41" s="205"/>
      <c r="KD41" s="205"/>
      <c r="KE41" s="205"/>
      <c r="KF41" s="205"/>
      <c r="KG41" s="205"/>
      <c r="KH41" s="205"/>
      <c r="KI41" s="205"/>
      <c r="KJ41" s="205"/>
      <c r="KK41" s="205"/>
      <c r="KL41" s="205"/>
      <c r="KM41" s="205"/>
      <c r="KN41" s="205"/>
      <c r="KO41" s="205"/>
      <c r="KP41" s="205"/>
      <c r="KQ41" s="205"/>
      <c r="KR41" s="205"/>
      <c r="KS41" s="205"/>
      <c r="KT41" s="205"/>
      <c r="KU41" s="205"/>
      <c r="KV41" s="205"/>
      <c r="KW41" s="205"/>
      <c r="KX41" s="205"/>
      <c r="KY41" s="205"/>
      <c r="KZ41" s="205"/>
      <c r="LA41" s="205"/>
      <c r="LB41" s="205"/>
      <c r="LC41" s="205"/>
      <c r="LD41" s="205"/>
      <c r="LE41" s="205"/>
      <c r="LF41" s="205"/>
      <c r="LG41" s="205"/>
      <c r="LH41" s="205"/>
      <c r="LI41" s="205"/>
      <c r="LJ41" s="205"/>
      <c r="LK41" s="205"/>
      <c r="LL41" s="205"/>
      <c r="LM41" s="205"/>
      <c r="LN41" s="205"/>
      <c r="LO41" s="205"/>
      <c r="LP41" s="205"/>
      <c r="LQ41" s="205"/>
      <c r="LR41" s="205"/>
      <c r="LS41" s="205"/>
      <c r="LT41" s="205"/>
      <c r="LU41" s="205"/>
      <c r="LV41" s="205"/>
      <c r="LW41" s="205"/>
      <c r="LX41" s="205"/>
      <c r="LY41" s="205"/>
      <c r="LZ41" s="205"/>
      <c r="MA41" s="205"/>
      <c r="MB41" s="205"/>
      <c r="MC41" s="205"/>
      <c r="MD41" s="205"/>
      <c r="ME41" s="205"/>
      <c r="MF41" s="205"/>
      <c r="MG41" s="205"/>
      <c r="MH41" s="205"/>
      <c r="MI41" s="205"/>
      <c r="MJ41" s="205"/>
      <c r="MK41" s="205"/>
      <c r="ML41" s="205"/>
      <c r="MM41" s="205"/>
      <c r="MN41" s="205"/>
      <c r="MO41" s="205"/>
      <c r="MP41" s="205"/>
      <c r="MQ41" s="205"/>
      <c r="MR41" s="205"/>
      <c r="MS41" s="205"/>
      <c r="MT41" s="205"/>
      <c r="MU41" s="205"/>
      <c r="MV41" s="205"/>
      <c r="MW41" s="205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205"/>
      <c r="NO41" s="205"/>
      <c r="NP41" s="205"/>
      <c r="NQ41" s="205"/>
      <c r="NR41" s="205"/>
      <c r="NS41" s="205"/>
      <c r="NT41" s="205"/>
      <c r="NU41" s="205"/>
      <c r="NV41" s="205"/>
      <c r="NW41" s="205"/>
      <c r="NX41" s="205"/>
      <c r="NY41" s="205"/>
      <c r="NZ41" s="205"/>
      <c r="OA41" s="205"/>
      <c r="OB41" s="205"/>
      <c r="OC41" s="205"/>
      <c r="OD41" s="205"/>
      <c r="OE41" s="205"/>
      <c r="OF41" s="205"/>
      <c r="OG41" s="205"/>
      <c r="OH41" s="205"/>
      <c r="OI41" s="205"/>
      <c r="OJ41" s="205"/>
      <c r="OK41" s="205"/>
      <c r="OL41" s="205"/>
      <c r="OM41" s="205"/>
      <c r="ON41" s="205"/>
      <c r="OO41" s="205"/>
      <c r="OP41" s="205"/>
      <c r="OQ41" s="205"/>
      <c r="OR41" s="205"/>
      <c r="OS41" s="205"/>
      <c r="OT41" s="205"/>
      <c r="OU41" s="205"/>
      <c r="OV41" s="205"/>
      <c r="OW41" s="205"/>
      <c r="OX41" s="205"/>
      <c r="OY41" s="205"/>
      <c r="OZ41" s="205"/>
      <c r="PA41" s="205"/>
      <c r="PB41" s="205"/>
      <c r="PC41" s="205"/>
      <c r="PD41" s="205"/>
      <c r="PE41" s="205"/>
      <c r="PF41" s="205"/>
      <c r="PG41" s="205"/>
      <c r="PH41" s="205"/>
      <c r="PI41" s="205"/>
      <c r="PJ41" s="205"/>
      <c r="PK41" s="205"/>
      <c r="PL41" s="205"/>
      <c r="PM41" s="205"/>
      <c r="PN41" s="205"/>
      <c r="PO41" s="205"/>
      <c r="PP41" s="205"/>
      <c r="PQ41" s="205"/>
      <c r="PR41" s="205"/>
      <c r="PS41" s="205"/>
      <c r="PT41" s="205"/>
      <c r="PU41" s="205"/>
      <c r="PV41" s="205"/>
      <c r="PW41" s="205"/>
      <c r="PX41" s="205"/>
      <c r="PY41" s="205"/>
      <c r="PZ41" s="205"/>
      <c r="QA41" s="205"/>
      <c r="QB41" s="205"/>
      <c r="QC41" s="205"/>
      <c r="QD41" s="205"/>
      <c r="QE41" s="205"/>
      <c r="QF41" s="205"/>
      <c r="QG41" s="205"/>
      <c r="QH41" s="205"/>
      <c r="QI41" s="205"/>
      <c r="QJ41" s="205"/>
      <c r="QK41" s="205"/>
      <c r="QL41" s="205"/>
      <c r="QM41" s="205"/>
      <c r="QN41" s="205"/>
      <c r="QO41" s="205"/>
      <c r="QP41" s="205"/>
      <c r="QQ41" s="205"/>
      <c r="QR41" s="205"/>
      <c r="QS41" s="205"/>
      <c r="QT41" s="205"/>
      <c r="QU41" s="205"/>
      <c r="QV41" s="205"/>
      <c r="QW41" s="205"/>
      <c r="QX41" s="205"/>
      <c r="QY41" s="205"/>
      <c r="QZ41" s="205"/>
      <c r="RA41" s="205"/>
      <c r="RB41" s="205"/>
      <c r="RC41" s="205"/>
      <c r="RD41" s="205"/>
      <c r="RE41" s="205"/>
      <c r="RF41" s="205"/>
      <c r="RG41" s="205"/>
      <c r="RH41" s="205"/>
      <c r="RI41" s="205"/>
      <c r="RJ41" s="205"/>
      <c r="RK41" s="205"/>
      <c r="RL41" s="205"/>
      <c r="RM41" s="205"/>
      <c r="RN41" s="205"/>
      <c r="RO41" s="205"/>
      <c r="RP41" s="205"/>
      <c r="RQ41" s="205"/>
      <c r="RR41" s="205"/>
      <c r="RS41" s="205"/>
      <c r="RT41" s="205"/>
      <c r="RU41" s="205"/>
      <c r="RV41" s="205"/>
      <c r="RW41" s="205"/>
      <c r="RX41" s="205"/>
      <c r="RY41" s="205"/>
      <c r="RZ41" s="205"/>
      <c r="SA41" s="205"/>
      <c r="SB41" s="205"/>
      <c r="SC41" s="205"/>
      <c r="SD41" s="205"/>
      <c r="SE41" s="205"/>
      <c r="SF41" s="205"/>
      <c r="SG41" s="205"/>
      <c r="SH41" s="205"/>
      <c r="SI41" s="205"/>
      <c r="SJ41" s="205"/>
      <c r="SK41" s="205"/>
      <c r="SL41" s="205"/>
      <c r="SM41" s="205"/>
      <c r="SN41" s="205"/>
      <c r="SO41" s="205"/>
      <c r="SP41" s="205"/>
      <c r="SQ41" s="205"/>
      <c r="SR41" s="205"/>
      <c r="SS41" s="205"/>
      <c r="ST41" s="205"/>
      <c r="SU41" s="205"/>
      <c r="SV41" s="205"/>
      <c r="SW41" s="205"/>
      <c r="SX41" s="205"/>
      <c r="SY41" s="205"/>
      <c r="SZ41" s="205"/>
      <c r="TA41" s="205"/>
      <c r="TB41" s="205"/>
      <c r="TC41" s="205"/>
      <c r="TD41" s="205"/>
      <c r="TE41" s="205"/>
      <c r="TF41" s="205"/>
      <c r="TG41" s="205"/>
      <c r="TH41" s="205"/>
      <c r="TI41" s="205"/>
      <c r="TJ41" s="205"/>
      <c r="TK41" s="205"/>
      <c r="TL41" s="205"/>
      <c r="TM41" s="205"/>
      <c r="TN41" s="205"/>
      <c r="TO41" s="205"/>
      <c r="TP41" s="205"/>
      <c r="TQ41" s="205"/>
      <c r="TR41" s="205"/>
      <c r="TS41" s="205"/>
      <c r="TT41" s="205"/>
      <c r="TU41" s="205"/>
      <c r="TV41" s="205"/>
      <c r="TW41" s="205"/>
      <c r="TX41" s="205"/>
      <c r="TY41" s="205"/>
      <c r="TZ41" s="205"/>
      <c r="UA41" s="205"/>
      <c r="UB41" s="205"/>
      <c r="UC41" s="205"/>
      <c r="UD41" s="205"/>
      <c r="UE41" s="205"/>
      <c r="UF41" s="205"/>
      <c r="UG41" s="205"/>
      <c r="UH41" s="205"/>
      <c r="UI41" s="205"/>
      <c r="UJ41" s="205"/>
      <c r="UK41" s="205"/>
      <c r="UL41" s="205"/>
      <c r="UM41" s="205"/>
      <c r="UN41" s="205"/>
      <c r="UO41" s="205"/>
      <c r="UP41" s="205"/>
      <c r="UQ41" s="205"/>
      <c r="UR41" s="205"/>
      <c r="US41" s="205"/>
      <c r="UT41" s="205"/>
      <c r="UU41" s="205"/>
      <c r="UV41" s="205"/>
      <c r="UW41" s="205"/>
      <c r="UX41" s="205"/>
      <c r="UY41" s="205"/>
      <c r="UZ41" s="205"/>
      <c r="VA41" s="205"/>
      <c r="VB41" s="205"/>
      <c r="VC41" s="205"/>
      <c r="VD41" s="205"/>
      <c r="VE41" s="205"/>
      <c r="VF41" s="205"/>
      <c r="VG41" s="205"/>
      <c r="VH41" s="205"/>
      <c r="VI41" s="205"/>
      <c r="VJ41" s="205"/>
      <c r="VK41" s="205"/>
      <c r="VL41" s="205"/>
      <c r="VM41" s="205"/>
      <c r="VN41" s="205"/>
      <c r="VO41" s="205"/>
      <c r="VP41" s="205"/>
      <c r="VQ41" s="205"/>
      <c r="VR41" s="205"/>
      <c r="VS41" s="205"/>
      <c r="VT41" s="205"/>
      <c r="VU41" s="205"/>
      <c r="VV41" s="205"/>
      <c r="VW41" s="205"/>
      <c r="VX41" s="205"/>
      <c r="VY41" s="205"/>
      <c r="VZ41" s="205"/>
      <c r="WA41" s="205"/>
      <c r="WB41" s="205"/>
      <c r="WC41" s="205"/>
      <c r="WD41" s="205"/>
      <c r="WE41" s="205"/>
      <c r="WF41" s="205"/>
      <c r="WG41" s="205"/>
      <c r="WH41" s="205"/>
      <c r="WI41" s="205"/>
      <c r="WJ41" s="205"/>
      <c r="WK41" s="205"/>
      <c r="WL41" s="205"/>
      <c r="WM41" s="205"/>
      <c r="WN41" s="205"/>
      <c r="WO41" s="205"/>
      <c r="WP41" s="205"/>
      <c r="WQ41" s="205"/>
      <c r="WR41" s="205"/>
      <c r="WS41" s="205"/>
      <c r="WT41" s="205"/>
      <c r="WU41" s="205"/>
      <c r="WV41" s="205"/>
      <c r="WW41" s="205"/>
      <c r="WX41" s="205"/>
      <c r="WY41" s="205"/>
      <c r="WZ41" s="205"/>
      <c r="XA41" s="205"/>
      <c r="XB41" s="205"/>
      <c r="XC41" s="205"/>
      <c r="XD41" s="205"/>
      <c r="XE41" s="205"/>
      <c r="XF41" s="205"/>
      <c r="XG41" s="205"/>
      <c r="XH41" s="205"/>
      <c r="XI41" s="205"/>
      <c r="XJ41" s="205"/>
      <c r="XK41" s="205"/>
      <c r="XL41" s="205"/>
      <c r="XM41" s="205"/>
      <c r="XN41" s="205"/>
      <c r="XO41" s="205"/>
      <c r="XP41" s="205"/>
      <c r="XQ41" s="205"/>
      <c r="XR41" s="205"/>
      <c r="XS41" s="205"/>
      <c r="XT41" s="205"/>
      <c r="XU41" s="205"/>
      <c r="XV41" s="205"/>
      <c r="XW41" s="205"/>
      <c r="XX41" s="205"/>
      <c r="XY41" s="205"/>
      <c r="XZ41" s="205"/>
      <c r="YA41" s="205"/>
      <c r="YB41" s="205"/>
      <c r="YC41" s="205"/>
      <c r="YD41" s="205"/>
      <c r="YE41" s="205"/>
      <c r="YF41" s="205"/>
      <c r="YG41" s="205"/>
      <c r="YH41" s="205"/>
      <c r="YI41" s="205"/>
      <c r="YJ41" s="205"/>
      <c r="YK41" s="205"/>
      <c r="YL41" s="205"/>
      <c r="YM41" s="205"/>
      <c r="YN41" s="205"/>
      <c r="YO41" s="205"/>
      <c r="YP41" s="205"/>
      <c r="YQ41" s="205"/>
      <c r="YR41" s="205"/>
      <c r="YS41" s="205"/>
      <c r="YT41" s="205"/>
      <c r="YU41" s="205"/>
      <c r="YV41" s="205"/>
      <c r="YW41" s="205"/>
      <c r="YX41" s="205"/>
      <c r="YY41" s="205"/>
      <c r="YZ41" s="205"/>
      <c r="ZA41" s="205"/>
      <c r="ZB41" s="205"/>
      <c r="ZC41" s="205"/>
      <c r="ZD41" s="205"/>
      <c r="ZE41" s="205"/>
      <c r="ZF41" s="205"/>
      <c r="ZG41" s="205"/>
      <c r="ZH41" s="205"/>
      <c r="ZI41" s="205"/>
      <c r="ZJ41" s="205"/>
      <c r="ZK41" s="205"/>
      <c r="ZL41" s="205"/>
      <c r="ZM41" s="205"/>
      <c r="ZN41" s="205"/>
      <c r="ZO41" s="205"/>
      <c r="ZP41" s="205"/>
      <c r="ZQ41" s="205"/>
      <c r="ZR41" s="205"/>
      <c r="ZS41" s="205"/>
      <c r="ZT41" s="205"/>
      <c r="ZU41" s="205"/>
      <c r="ZV41" s="205"/>
      <c r="ZW41" s="205"/>
      <c r="ZX41" s="205"/>
      <c r="ZY41" s="205"/>
      <c r="ZZ41" s="205"/>
      <c r="AAA41" s="205"/>
      <c r="AAB41" s="205"/>
      <c r="AAC41" s="205"/>
      <c r="AAD41" s="205"/>
      <c r="AAE41" s="205"/>
      <c r="AAF41" s="205"/>
      <c r="AAG41" s="205"/>
      <c r="AAH41" s="205"/>
      <c r="AAI41" s="205"/>
      <c r="AAJ41" s="205"/>
      <c r="AAK41" s="205"/>
      <c r="AAL41" s="205"/>
      <c r="AAM41" s="205"/>
      <c r="AAN41" s="205"/>
      <c r="AAO41" s="205"/>
      <c r="AAP41" s="205"/>
      <c r="AAQ41" s="205"/>
      <c r="AAR41" s="205"/>
      <c r="AAS41" s="205"/>
      <c r="AAT41" s="205"/>
      <c r="AAU41" s="205"/>
      <c r="AAV41" s="205"/>
      <c r="AAW41" s="205"/>
      <c r="AAX41" s="205"/>
      <c r="AAY41" s="205"/>
      <c r="AAZ41" s="205"/>
      <c r="ABA41" s="205"/>
      <c r="ABB41" s="205"/>
      <c r="ABC41" s="205"/>
      <c r="ABD41" s="205"/>
      <c r="ABE41" s="205"/>
      <c r="ABF41" s="205"/>
      <c r="ABG41" s="205"/>
      <c r="ABH41" s="205"/>
      <c r="ABI41" s="205"/>
      <c r="ABJ41" s="205"/>
      <c r="ABK41" s="205"/>
      <c r="ABL41" s="205"/>
      <c r="ABM41" s="205"/>
      <c r="ABN41" s="205"/>
      <c r="ABO41" s="205"/>
      <c r="ABP41" s="205"/>
      <c r="ABQ41" s="205"/>
      <c r="ABR41" s="205"/>
      <c r="ABS41" s="205"/>
      <c r="ABT41" s="205"/>
      <c r="ABU41" s="205"/>
      <c r="ABV41" s="205"/>
      <c r="ABW41" s="205"/>
      <c r="ABX41" s="205"/>
      <c r="ABY41" s="205"/>
      <c r="ABZ41" s="205"/>
      <c r="ACA41" s="205"/>
      <c r="ACB41" s="205"/>
      <c r="ACC41" s="205"/>
      <c r="ACD41" s="205"/>
      <c r="ACE41" s="205"/>
      <c r="ACF41" s="205"/>
      <c r="ACG41" s="205"/>
      <c r="ACH41" s="205"/>
      <c r="ACI41" s="205"/>
      <c r="ACJ41" s="205"/>
      <c r="ACK41" s="205"/>
      <c r="ACL41" s="205"/>
      <c r="ACM41" s="205"/>
      <c r="ACN41" s="205"/>
      <c r="ACO41" s="205"/>
      <c r="ACP41" s="205"/>
      <c r="ACQ41" s="205"/>
      <c r="ACR41" s="205"/>
      <c r="ACS41" s="205"/>
      <c r="ACT41" s="205"/>
      <c r="ACU41" s="205"/>
      <c r="ACV41" s="205"/>
      <c r="ACW41" s="205"/>
      <c r="ACX41" s="205"/>
      <c r="ACY41" s="205"/>
      <c r="ACZ41" s="205"/>
      <c r="ADA41" s="205"/>
      <c r="ADB41" s="205"/>
      <c r="ADC41" s="205"/>
      <c r="ADD41" s="205"/>
      <c r="ADE41" s="205"/>
      <c r="ADF41" s="205"/>
      <c r="ADG41" s="205"/>
      <c r="ADH41" s="205"/>
      <c r="ADI41" s="205"/>
      <c r="ADJ41" s="205"/>
      <c r="ADK41" s="205"/>
      <c r="ADL41" s="205"/>
      <c r="ADM41" s="205"/>
      <c r="ADN41" s="205"/>
      <c r="ADO41" s="205"/>
      <c r="ADP41" s="205"/>
      <c r="ADQ41" s="205"/>
      <c r="ADR41" s="205"/>
      <c r="ADS41" s="205"/>
      <c r="ADT41" s="205"/>
      <c r="ADU41" s="205"/>
      <c r="ADV41" s="205"/>
      <c r="ADW41" s="205"/>
      <c r="ADX41" s="205"/>
      <c r="ADY41" s="205"/>
      <c r="ADZ41" s="205"/>
      <c r="AEA41" s="205"/>
      <c r="AEB41" s="205"/>
      <c r="AEC41" s="205"/>
      <c r="AED41" s="205"/>
      <c r="AEE41" s="205"/>
      <c r="AEF41" s="205"/>
      <c r="AEG41" s="205"/>
      <c r="AEH41" s="205"/>
      <c r="AEI41" s="205"/>
      <c r="AEJ41" s="205"/>
      <c r="AEK41" s="205"/>
      <c r="AEL41" s="205"/>
      <c r="AEM41" s="205"/>
      <c r="AEN41" s="205"/>
      <c r="AEO41" s="205"/>
      <c r="AEP41" s="205"/>
      <c r="AEQ41" s="205"/>
      <c r="AER41" s="205"/>
      <c r="AES41" s="205"/>
      <c r="AET41" s="205"/>
      <c r="AEU41" s="205"/>
      <c r="AEV41" s="205"/>
      <c r="AEW41" s="205"/>
      <c r="AEX41" s="205"/>
      <c r="AEY41" s="205"/>
      <c r="AEZ41" s="205"/>
      <c r="AFA41" s="205"/>
      <c r="AFB41" s="205"/>
      <c r="AFC41" s="205"/>
      <c r="AFD41" s="205"/>
      <c r="AFE41" s="205"/>
      <c r="AFF41" s="205"/>
      <c r="AFG41" s="205"/>
      <c r="AFH41" s="205"/>
      <c r="AFI41" s="205"/>
      <c r="AFJ41" s="205"/>
      <c r="AFK41" s="205"/>
      <c r="AFL41" s="205"/>
      <c r="AFM41" s="205"/>
      <c r="AFN41" s="205"/>
      <c r="AFO41" s="205"/>
      <c r="AFP41" s="205"/>
      <c r="AFQ41" s="205"/>
      <c r="AFR41" s="205"/>
      <c r="AFS41" s="205"/>
      <c r="AFT41" s="205"/>
      <c r="AFU41" s="205"/>
      <c r="AFV41" s="205"/>
      <c r="AFW41" s="205"/>
      <c r="AFX41" s="205"/>
      <c r="AFY41" s="205"/>
      <c r="AFZ41" s="205"/>
      <c r="AGA41" s="205"/>
      <c r="AGB41" s="205"/>
      <c r="AGC41" s="205"/>
      <c r="AGD41" s="205"/>
      <c r="AGE41" s="205"/>
      <c r="AGF41" s="205"/>
      <c r="AGG41" s="205"/>
      <c r="AGH41" s="205"/>
      <c r="AGI41" s="205"/>
      <c r="AGJ41" s="205"/>
      <c r="AGK41" s="205"/>
      <c r="AGL41" s="205"/>
      <c r="AGM41" s="205"/>
      <c r="AGN41" s="205"/>
      <c r="AGO41" s="205"/>
      <c r="AGP41" s="205"/>
      <c r="AGQ41" s="205"/>
      <c r="AGR41" s="205"/>
      <c r="AGS41" s="205"/>
      <c r="AGT41" s="205"/>
      <c r="AGU41" s="205"/>
      <c r="AGV41" s="205"/>
      <c r="AGW41" s="205"/>
      <c r="AGX41" s="205"/>
      <c r="AGY41" s="205"/>
      <c r="AGZ41" s="205"/>
      <c r="AHA41" s="205"/>
      <c r="AHB41" s="205"/>
      <c r="AHC41" s="205"/>
      <c r="AHD41" s="205"/>
      <c r="AHE41" s="205"/>
      <c r="AHF41" s="205"/>
      <c r="AHG41" s="205"/>
      <c r="AHH41" s="205"/>
      <c r="AHI41" s="205"/>
      <c r="AHJ41" s="205"/>
      <c r="AHK41" s="205"/>
      <c r="AHL41" s="205"/>
      <c r="AHM41" s="205"/>
      <c r="AHN41" s="205"/>
      <c r="AHO41" s="205"/>
      <c r="AHP41" s="205"/>
      <c r="AHQ41" s="205"/>
      <c r="AHR41" s="205"/>
      <c r="AHS41" s="205"/>
      <c r="AHT41" s="205"/>
      <c r="AHU41" s="205"/>
      <c r="AHV41" s="205"/>
      <c r="AHW41" s="205"/>
      <c r="AHX41" s="205"/>
      <c r="AHY41" s="205"/>
      <c r="AHZ41" s="205"/>
      <c r="AIA41" s="205"/>
      <c r="AIB41" s="205"/>
      <c r="AIC41" s="205"/>
      <c r="AID41" s="205"/>
      <c r="AIE41" s="205"/>
      <c r="AIF41" s="205"/>
      <c r="AIG41" s="205"/>
      <c r="AIH41" s="205"/>
      <c r="AII41" s="205"/>
      <c r="AIJ41" s="205"/>
      <c r="AIK41" s="205"/>
      <c r="AIL41" s="205"/>
      <c r="AIM41" s="205"/>
      <c r="AIN41" s="205"/>
      <c r="AIO41" s="205"/>
      <c r="AIP41" s="205"/>
      <c r="AIQ41" s="205"/>
      <c r="AIR41" s="205"/>
      <c r="AIS41" s="205"/>
      <c r="AIT41" s="205"/>
      <c r="AIU41" s="205"/>
      <c r="AIV41" s="205"/>
      <c r="AIW41" s="205"/>
      <c r="AIX41" s="205"/>
      <c r="AIY41" s="205"/>
      <c r="AIZ41" s="205"/>
      <c r="AJA41" s="205"/>
      <c r="AJB41" s="205"/>
      <c r="AJC41" s="205"/>
      <c r="AJD41" s="205"/>
      <c r="AJE41" s="205"/>
      <c r="AJF41" s="205"/>
      <c r="AJG41" s="205"/>
      <c r="AJH41" s="205"/>
      <c r="AJI41" s="205"/>
      <c r="AJJ41" s="205"/>
      <c r="AJK41" s="205"/>
      <c r="AJL41" s="205"/>
      <c r="AJM41" s="205"/>
      <c r="AJN41" s="205"/>
      <c r="AJO41" s="205"/>
      <c r="AJP41" s="205"/>
      <c r="AJQ41" s="205"/>
      <c r="AJR41" s="205"/>
      <c r="AJS41" s="205"/>
      <c r="AJT41" s="205"/>
      <c r="AJU41" s="205"/>
      <c r="AJV41" s="205"/>
      <c r="AJW41" s="205"/>
      <c r="AJX41" s="205"/>
      <c r="AJY41" s="205"/>
      <c r="AJZ41" s="205"/>
      <c r="AKA41" s="205"/>
      <c r="AKB41" s="205"/>
      <c r="AKC41" s="205"/>
      <c r="AKD41" s="205"/>
      <c r="AKE41" s="205"/>
      <c r="AKF41" s="205"/>
      <c r="AKG41" s="205"/>
      <c r="AKH41" s="205"/>
      <c r="AKI41" s="205"/>
      <c r="AKJ41" s="205"/>
      <c r="AKK41" s="205"/>
      <c r="AKL41" s="205"/>
      <c r="AKM41" s="205"/>
      <c r="AKN41" s="205"/>
      <c r="AKO41" s="205"/>
      <c r="AKP41" s="205"/>
      <c r="AKQ41" s="205"/>
      <c r="AKR41" s="205"/>
      <c r="AKS41" s="205"/>
      <c r="AKT41" s="205"/>
      <c r="AKU41" s="205"/>
      <c r="AKV41" s="205"/>
      <c r="AKW41" s="205"/>
      <c r="AKX41" s="205"/>
      <c r="AKY41" s="205"/>
      <c r="AKZ41" s="205"/>
      <c r="ALA41" s="205"/>
      <c r="ALB41" s="205"/>
      <c r="ALC41" s="205"/>
      <c r="ALD41" s="205"/>
      <c r="ALE41" s="205"/>
      <c r="ALF41" s="205"/>
      <c r="ALG41" s="205"/>
      <c r="ALH41" s="205"/>
      <c r="ALI41" s="205"/>
      <c r="ALJ41" s="205"/>
      <c r="ALK41" s="205"/>
      <c r="ALL41" s="205"/>
      <c r="ALM41" s="205"/>
      <c r="ALN41" s="205"/>
      <c r="ALO41" s="205"/>
      <c r="ALP41" s="205"/>
      <c r="ALQ41" s="205"/>
      <c r="ALR41" s="205"/>
      <c r="ALS41" s="205"/>
      <c r="ALT41" s="205"/>
      <c r="ALU41" s="205"/>
      <c r="ALV41" s="205"/>
      <c r="ALW41" s="205"/>
      <c r="ALX41" s="205"/>
      <c r="ALY41" s="205"/>
      <c r="ALZ41" s="205"/>
      <c r="AMA41" s="205"/>
      <c r="AMB41" s="205"/>
      <c r="AMC41" s="205"/>
      <c r="AMD41" s="205"/>
      <c r="AME41" s="205"/>
      <c r="AMF41" s="205"/>
      <c r="AMG41" s="205"/>
      <c r="AMH41" s="205"/>
      <c r="AMI41" s="205"/>
      <c r="AMJ41" s="205"/>
      <c r="AMK41" s="205"/>
      <c r="AML41" s="205"/>
      <c r="AMM41" s="205"/>
      <c r="AMN41" s="205"/>
      <c r="AMO41" s="205"/>
      <c r="AMP41" s="205"/>
      <c r="AMQ41" s="205"/>
      <c r="AMR41" s="205"/>
      <c r="AMS41" s="205"/>
      <c r="AMT41" s="205"/>
      <c r="AMU41" s="205"/>
      <c r="AMV41" s="205"/>
      <c r="AMW41" s="205"/>
      <c r="AMX41" s="205"/>
      <c r="AMY41" s="205"/>
      <c r="AMZ41" s="205"/>
      <c r="ANA41" s="205"/>
      <c r="ANB41" s="205"/>
      <c r="ANC41" s="205"/>
      <c r="AND41" s="205"/>
      <c r="ANE41" s="205"/>
      <c r="ANF41" s="205"/>
      <c r="ANG41" s="205"/>
      <c r="ANH41" s="205"/>
      <c r="ANI41" s="205"/>
      <c r="ANJ41" s="205"/>
      <c r="ANK41" s="205"/>
      <c r="ANL41" s="205"/>
      <c r="ANM41" s="205"/>
      <c r="ANN41" s="205"/>
      <c r="ANO41" s="205"/>
      <c r="ANP41" s="205"/>
      <c r="ANQ41" s="205"/>
      <c r="ANR41" s="205"/>
      <c r="ANS41" s="205"/>
      <c r="ANT41" s="205"/>
      <c r="ANU41" s="205"/>
      <c r="ANV41" s="205"/>
      <c r="ANW41" s="205"/>
      <c r="ANX41" s="205"/>
      <c r="ANY41" s="205"/>
      <c r="ANZ41" s="205"/>
      <c r="AOA41" s="205"/>
      <c r="AOB41" s="205"/>
      <c r="AOC41" s="205"/>
      <c r="AOD41" s="205"/>
      <c r="AOE41" s="205"/>
      <c r="AOF41" s="205"/>
      <c r="AOG41" s="205"/>
      <c r="AOH41" s="205"/>
      <c r="AOI41" s="205"/>
      <c r="AOJ41" s="205"/>
      <c r="AOK41" s="205"/>
      <c r="AOL41" s="205"/>
      <c r="AOM41" s="205"/>
      <c r="AON41" s="205"/>
      <c r="AOO41" s="205"/>
      <c r="AOP41" s="205"/>
      <c r="AOQ41" s="205"/>
      <c r="AOR41" s="205"/>
      <c r="AOS41" s="205"/>
      <c r="AOT41" s="205"/>
      <c r="AOU41" s="205"/>
      <c r="AOV41" s="205"/>
      <c r="AOW41" s="205"/>
      <c r="AOX41" s="205"/>
      <c r="AOY41" s="205"/>
      <c r="AOZ41" s="205"/>
      <c r="APA41" s="205"/>
      <c r="APB41" s="205"/>
      <c r="APC41" s="205"/>
      <c r="APD41" s="205"/>
      <c r="APE41" s="205"/>
      <c r="APF41" s="205"/>
      <c r="APG41" s="205"/>
      <c r="APH41" s="205"/>
      <c r="API41" s="205"/>
      <c r="APJ41" s="205"/>
      <c r="APK41" s="205"/>
      <c r="APL41" s="205"/>
      <c r="APM41" s="205"/>
      <c r="APN41" s="205"/>
      <c r="APO41" s="205"/>
      <c r="APP41" s="205"/>
      <c r="APQ41" s="205"/>
      <c r="APR41" s="205"/>
      <c r="APS41" s="205"/>
      <c r="APT41" s="205"/>
      <c r="APU41" s="205"/>
      <c r="APV41" s="205"/>
      <c r="APW41" s="205"/>
      <c r="APX41" s="205"/>
      <c r="APY41" s="205"/>
      <c r="APZ41" s="205"/>
      <c r="AQA41" s="205"/>
      <c r="AQB41" s="205"/>
      <c r="AQC41" s="205"/>
      <c r="AQD41" s="205"/>
      <c r="AQE41" s="205"/>
      <c r="AQF41" s="205"/>
      <c r="AQG41" s="205"/>
      <c r="AQH41" s="205"/>
      <c r="AQI41" s="205"/>
      <c r="AQJ41" s="205"/>
      <c r="AQK41" s="205"/>
      <c r="AQL41" s="205"/>
      <c r="AQM41" s="205"/>
      <c r="AQN41" s="205"/>
      <c r="AQO41" s="205"/>
      <c r="AQP41" s="205"/>
      <c r="AQQ41" s="205"/>
      <c r="AQR41" s="205"/>
      <c r="AQS41" s="205"/>
      <c r="AQT41" s="205"/>
      <c r="AQU41" s="205"/>
      <c r="AQV41" s="205"/>
      <c r="AQW41" s="205"/>
      <c r="AQX41" s="205"/>
      <c r="AQY41" s="205"/>
      <c r="AQZ41" s="205"/>
      <c r="ARA41" s="205"/>
      <c r="ARB41" s="205"/>
      <c r="ARC41" s="205"/>
      <c r="ARD41" s="205"/>
      <c r="ARE41" s="205"/>
      <c r="ARF41" s="205"/>
      <c r="ARG41" s="205"/>
      <c r="ARH41" s="205"/>
      <c r="ARI41" s="205"/>
      <c r="ARJ41" s="205"/>
      <c r="ARK41" s="205"/>
      <c r="ARL41" s="205"/>
      <c r="ARM41" s="205"/>
      <c r="ARN41" s="205"/>
      <c r="ARO41" s="205"/>
      <c r="ARP41" s="205"/>
      <c r="ARQ41" s="205"/>
      <c r="ARR41" s="205"/>
      <c r="ARS41" s="205"/>
      <c r="ART41" s="205"/>
      <c r="ARU41" s="205"/>
      <c r="ARV41" s="205"/>
      <c r="ARW41" s="205"/>
      <c r="ARX41" s="205"/>
      <c r="ARY41" s="205"/>
      <c r="ARZ41" s="205"/>
      <c r="ASA41" s="205"/>
      <c r="ASB41" s="205"/>
      <c r="ASC41" s="205"/>
      <c r="ASD41" s="205"/>
      <c r="ASE41" s="205"/>
      <c r="ASF41" s="205"/>
      <c r="ASG41" s="205"/>
      <c r="ASH41" s="205"/>
      <c r="ASI41" s="205"/>
      <c r="ASJ41" s="205"/>
      <c r="ASK41" s="205"/>
      <c r="ASL41" s="205"/>
      <c r="ASM41" s="205"/>
      <c r="ASN41" s="205"/>
      <c r="ASO41" s="205"/>
      <c r="ASP41" s="205"/>
      <c r="ASQ41" s="205"/>
      <c r="ASR41" s="205"/>
      <c r="ASS41" s="205"/>
      <c r="AST41" s="205"/>
      <c r="ASU41" s="205"/>
      <c r="ASV41" s="205"/>
      <c r="ASW41" s="205"/>
      <c r="ASX41" s="205"/>
      <c r="ASY41" s="205"/>
      <c r="ASZ41" s="205"/>
      <c r="ATA41" s="205"/>
      <c r="ATB41" s="205"/>
      <c r="ATC41" s="205"/>
      <c r="ATD41" s="205"/>
      <c r="ATE41" s="205"/>
      <c r="ATF41" s="205"/>
      <c r="ATG41" s="205"/>
      <c r="ATH41" s="205"/>
      <c r="ATI41" s="205"/>
      <c r="ATJ41" s="205"/>
      <c r="ATK41" s="205"/>
      <c r="ATL41" s="205"/>
      <c r="ATM41" s="205"/>
      <c r="ATN41" s="205"/>
      <c r="ATO41" s="205"/>
      <c r="ATP41" s="205"/>
      <c r="ATQ41" s="205"/>
      <c r="ATR41" s="205"/>
      <c r="ATS41" s="205"/>
      <c r="ATT41" s="205"/>
      <c r="ATU41" s="205"/>
      <c r="ATV41" s="205"/>
      <c r="ATW41" s="205"/>
      <c r="ATX41" s="205"/>
      <c r="ATY41" s="205"/>
      <c r="ATZ41" s="205"/>
      <c r="AUA41" s="205"/>
      <c r="AUB41" s="205"/>
      <c r="AUC41" s="205"/>
      <c r="AUD41" s="205"/>
      <c r="AUE41" s="205"/>
      <c r="AUF41" s="205"/>
      <c r="AUG41" s="205"/>
      <c r="AUH41" s="205"/>
      <c r="AUI41" s="205"/>
      <c r="AUJ41" s="205"/>
      <c r="AUK41" s="205"/>
      <c r="AUL41" s="205"/>
      <c r="AUM41" s="205"/>
      <c r="AUN41" s="205"/>
      <c r="AUO41" s="205"/>
      <c r="AUP41" s="205"/>
      <c r="AUQ41" s="205"/>
      <c r="AUR41" s="205"/>
      <c r="AUS41" s="205"/>
      <c r="AUT41" s="205"/>
      <c r="AUU41" s="205"/>
      <c r="AUV41" s="205"/>
      <c r="AUW41" s="205"/>
      <c r="AUX41" s="205"/>
      <c r="AUY41" s="205"/>
      <c r="AUZ41" s="205"/>
      <c r="AVA41" s="205"/>
      <c r="AVB41" s="205"/>
      <c r="AVC41" s="205"/>
      <c r="AVD41" s="205"/>
      <c r="AVE41" s="205"/>
      <c r="AVF41" s="205"/>
      <c r="AVG41" s="205"/>
      <c r="AVH41" s="205"/>
      <c r="AVI41" s="205"/>
      <c r="AVJ41" s="205"/>
      <c r="AVK41" s="205"/>
      <c r="AVL41" s="205"/>
      <c r="AVM41" s="205"/>
      <c r="AVN41" s="205"/>
      <c r="AVO41" s="205"/>
      <c r="AVP41" s="205"/>
      <c r="AVQ41" s="205"/>
      <c r="AVR41" s="205"/>
      <c r="AVS41" s="205"/>
      <c r="AVT41" s="205"/>
      <c r="AVU41" s="205"/>
      <c r="AVV41" s="205"/>
      <c r="AVW41" s="205"/>
      <c r="AVX41" s="205"/>
      <c r="AVY41" s="205"/>
      <c r="AVZ41" s="205"/>
      <c r="AWA41" s="205"/>
      <c r="AWB41" s="205"/>
      <c r="AWC41" s="205"/>
      <c r="AWD41" s="205"/>
      <c r="AWE41" s="205"/>
      <c r="AWF41" s="205"/>
      <c r="AWG41" s="205"/>
      <c r="AWH41" s="205"/>
      <c r="AWI41" s="205"/>
      <c r="AWJ41" s="205"/>
      <c r="AWK41" s="205"/>
      <c r="AWL41" s="205"/>
      <c r="AWM41" s="205"/>
      <c r="AWN41" s="205"/>
      <c r="AWO41" s="205"/>
      <c r="AWP41" s="205"/>
      <c r="AWQ41" s="205"/>
      <c r="AWR41" s="205"/>
      <c r="AWS41" s="205"/>
      <c r="AWT41" s="205"/>
      <c r="AWU41" s="205"/>
      <c r="AWV41" s="205"/>
      <c r="AWW41" s="205"/>
      <c r="AWX41" s="205"/>
      <c r="AWY41" s="205"/>
      <c r="AWZ41" s="205"/>
      <c r="AXA41" s="205"/>
      <c r="AXB41" s="205"/>
      <c r="AXC41" s="205"/>
      <c r="AXD41" s="205"/>
      <c r="AXE41" s="205"/>
      <c r="AXF41" s="205"/>
      <c r="AXG41" s="205"/>
      <c r="AXH41" s="205"/>
      <c r="AXI41" s="205"/>
      <c r="AXJ41" s="205"/>
      <c r="AXK41" s="205"/>
      <c r="AXL41" s="205"/>
      <c r="AXM41" s="205"/>
      <c r="AXN41" s="205"/>
      <c r="AXO41" s="205"/>
      <c r="AXP41" s="205"/>
      <c r="AXQ41" s="205"/>
      <c r="AXR41" s="205"/>
      <c r="AXS41" s="205"/>
      <c r="AXT41" s="205"/>
      <c r="AXU41" s="205"/>
      <c r="AXV41" s="205"/>
      <c r="AXW41" s="205"/>
      <c r="AXX41" s="205"/>
      <c r="AXY41" s="205"/>
      <c r="AXZ41" s="205"/>
      <c r="AYA41" s="205"/>
      <c r="AYB41" s="205"/>
      <c r="AYC41" s="205"/>
      <c r="AYD41" s="205"/>
      <c r="AYE41" s="205"/>
      <c r="AYF41" s="205"/>
      <c r="AYG41" s="205"/>
      <c r="AYH41" s="205"/>
      <c r="AYI41" s="205"/>
      <c r="AYJ41" s="205"/>
      <c r="AYK41" s="205"/>
      <c r="AYL41" s="205"/>
      <c r="AYM41" s="205"/>
      <c r="AYN41" s="205"/>
      <c r="AYO41" s="205"/>
      <c r="AYP41" s="205"/>
      <c r="AYQ41" s="205"/>
      <c r="AYR41" s="205"/>
      <c r="AYS41" s="205"/>
      <c r="AYT41" s="205"/>
      <c r="AYU41" s="205"/>
      <c r="AYV41" s="205"/>
      <c r="AYW41" s="205"/>
      <c r="AYX41" s="205"/>
      <c r="AYY41" s="205"/>
      <c r="AYZ41" s="205"/>
      <c r="AZA41" s="205"/>
      <c r="AZB41" s="205"/>
      <c r="AZC41" s="205"/>
      <c r="AZD41" s="205"/>
      <c r="AZE41" s="205"/>
      <c r="AZF41" s="205"/>
      <c r="AZG41" s="205"/>
      <c r="AZH41" s="205"/>
      <c r="AZI41" s="205"/>
      <c r="AZJ41" s="205"/>
      <c r="AZK41" s="205"/>
      <c r="AZL41" s="205"/>
      <c r="AZM41" s="205"/>
      <c r="AZN41" s="205"/>
      <c r="AZO41" s="205"/>
      <c r="AZP41" s="205"/>
      <c r="AZQ41" s="205"/>
      <c r="AZR41" s="205"/>
      <c r="AZS41" s="205"/>
      <c r="AZT41" s="205"/>
      <c r="AZU41" s="205"/>
      <c r="AZV41" s="205"/>
      <c r="AZW41" s="205"/>
      <c r="AZX41" s="205"/>
      <c r="AZY41" s="205"/>
      <c r="AZZ41" s="205"/>
      <c r="BAA41" s="205"/>
      <c r="BAB41" s="205"/>
      <c r="BAC41" s="205"/>
      <c r="BAD41" s="205"/>
      <c r="BAE41" s="205"/>
      <c r="BAF41" s="205"/>
      <c r="BAG41" s="205"/>
      <c r="BAH41" s="205"/>
      <c r="BAI41" s="205"/>
      <c r="BAJ41" s="205"/>
      <c r="BAK41" s="205"/>
      <c r="BAL41" s="205"/>
      <c r="BAM41" s="205"/>
      <c r="BAN41" s="205"/>
      <c r="BAO41" s="205"/>
      <c r="BAP41" s="205"/>
      <c r="BAQ41" s="205"/>
      <c r="BAR41" s="205"/>
      <c r="BAS41" s="205"/>
      <c r="BAT41" s="205"/>
      <c r="BAU41" s="205"/>
      <c r="BAV41" s="205"/>
      <c r="BAW41" s="205"/>
      <c r="BAX41" s="205"/>
      <c r="BAY41" s="205"/>
      <c r="BAZ41" s="205"/>
      <c r="BBA41" s="205"/>
      <c r="BBB41" s="205"/>
      <c r="BBC41" s="205"/>
      <c r="BBD41" s="205"/>
      <c r="BBE41" s="205"/>
      <c r="BBF41" s="205"/>
      <c r="BBG41" s="205"/>
      <c r="BBH41" s="205"/>
      <c r="BBI41" s="205"/>
      <c r="BBJ41" s="205"/>
      <c r="BBK41" s="205"/>
      <c r="BBL41" s="205"/>
      <c r="BBM41" s="205"/>
      <c r="BBN41" s="205"/>
      <c r="BBO41" s="205"/>
      <c r="BBP41" s="205"/>
      <c r="BBQ41" s="205"/>
      <c r="BBR41" s="205"/>
      <c r="BBS41" s="205"/>
      <c r="BBT41" s="205"/>
      <c r="BBU41" s="205"/>
      <c r="BBV41" s="205"/>
      <c r="BBW41" s="205"/>
      <c r="BBX41" s="205"/>
      <c r="BBY41" s="205"/>
      <c r="BBZ41" s="205"/>
      <c r="BCA41" s="205"/>
      <c r="BCB41" s="205"/>
      <c r="BCC41" s="205"/>
      <c r="BCD41" s="205"/>
      <c r="BCE41" s="205"/>
      <c r="BCF41" s="205"/>
      <c r="BCG41" s="205"/>
      <c r="BCH41" s="205"/>
      <c r="BCI41" s="205"/>
      <c r="BCJ41" s="205"/>
      <c r="BCK41" s="205"/>
      <c r="BCL41" s="205"/>
      <c r="BCM41" s="205"/>
      <c r="BCN41" s="205"/>
      <c r="BCO41" s="205"/>
      <c r="BCP41" s="205"/>
      <c r="BCQ41" s="205"/>
      <c r="BCR41" s="205"/>
      <c r="BCS41" s="205"/>
      <c r="BCT41" s="205"/>
      <c r="BCU41" s="205"/>
      <c r="BCV41" s="205"/>
      <c r="BCW41" s="205"/>
      <c r="BCX41" s="205"/>
      <c r="BCY41" s="205"/>
      <c r="BCZ41" s="205"/>
      <c r="BDA41" s="205"/>
      <c r="BDB41" s="205"/>
      <c r="BDC41" s="205"/>
      <c r="BDD41" s="205"/>
      <c r="BDE41" s="205"/>
      <c r="BDF41" s="205"/>
      <c r="BDG41" s="205"/>
      <c r="BDH41" s="205"/>
      <c r="BDI41" s="205"/>
      <c r="BDJ41" s="205"/>
      <c r="BDK41" s="205"/>
      <c r="BDL41" s="205"/>
      <c r="BDM41" s="205"/>
      <c r="BDN41" s="205"/>
      <c r="BDO41" s="205"/>
      <c r="BDP41" s="205"/>
      <c r="BDQ41" s="205"/>
      <c r="BDR41" s="205"/>
      <c r="BDS41" s="205"/>
      <c r="BDT41" s="205"/>
      <c r="BDU41" s="205"/>
    </row>
    <row r="42" spans="1:1477" s="73" customFormat="1">
      <c r="B42" s="71" t="s">
        <v>2</v>
      </c>
      <c r="C42" s="71" t="s">
        <v>207</v>
      </c>
      <c r="D42" s="71" t="s">
        <v>208</v>
      </c>
      <c r="E42" s="72">
        <v>41311</v>
      </c>
      <c r="F42" s="71" t="s">
        <v>471</v>
      </c>
      <c r="G42" s="71" t="s">
        <v>476</v>
      </c>
      <c r="H42" s="208">
        <v>2</v>
      </c>
      <c r="I42" s="73">
        <v>3</v>
      </c>
      <c r="J42" s="73">
        <v>355</v>
      </c>
      <c r="K42" s="73">
        <v>512</v>
      </c>
      <c r="L42" s="73">
        <v>508</v>
      </c>
      <c r="M42" s="206">
        <f t="shared" si="30"/>
        <v>1.1408450704225352</v>
      </c>
      <c r="N42" s="73">
        <f t="shared" si="31"/>
        <v>1</v>
      </c>
      <c r="O42" s="73">
        <v>4</v>
      </c>
      <c r="P42" s="73">
        <v>0</v>
      </c>
      <c r="Q42" s="73">
        <v>0</v>
      </c>
      <c r="R42" s="73">
        <v>142</v>
      </c>
      <c r="S42" s="73">
        <v>15</v>
      </c>
      <c r="T42" s="212">
        <v>3882641</v>
      </c>
      <c r="U42" s="212">
        <v>50000</v>
      </c>
      <c r="V42" s="212">
        <v>3832641</v>
      </c>
      <c r="W42" s="212">
        <v>3972326</v>
      </c>
      <c r="X42" s="212">
        <v>3728903</v>
      </c>
      <c r="Y42" s="212">
        <v>0</v>
      </c>
      <c r="Z42" s="212">
        <v>0</v>
      </c>
      <c r="AA42" s="212">
        <v>0</v>
      </c>
      <c r="AB42" s="212">
        <v>3728903</v>
      </c>
      <c r="AC42" s="212">
        <v>3719464</v>
      </c>
      <c r="AD42" s="206">
        <f t="shared" si="32"/>
        <v>0.970470231884489</v>
      </c>
      <c r="AE42" s="73">
        <f t="shared" si="33"/>
        <v>1</v>
      </c>
      <c r="AF42" s="212">
        <v>-9439</v>
      </c>
      <c r="AG42" s="212">
        <v>89685</v>
      </c>
      <c r="AH42" s="73">
        <v>86</v>
      </c>
      <c r="AI42" s="73">
        <v>17</v>
      </c>
      <c r="AJ42" s="73">
        <v>0</v>
      </c>
      <c r="AK42" s="73">
        <v>4</v>
      </c>
      <c r="AL42" s="85">
        <v>26009</v>
      </c>
      <c r="AM42" s="85">
        <v>0</v>
      </c>
      <c r="AN42" s="73">
        <v>39</v>
      </c>
      <c r="AO42" s="73">
        <v>11</v>
      </c>
      <c r="AP42" s="85">
        <v>77908</v>
      </c>
      <c r="AQ42" s="85">
        <v>92400</v>
      </c>
      <c r="AR42" s="73">
        <v>0</v>
      </c>
      <c r="AS42" s="73">
        <v>0</v>
      </c>
      <c r="AT42" s="85">
        <v>0</v>
      </c>
      <c r="AU42" s="85">
        <v>0</v>
      </c>
      <c r="AV42" s="73">
        <v>0</v>
      </c>
      <c r="AW42" s="73">
        <v>0</v>
      </c>
      <c r="AX42" s="85">
        <v>0</v>
      </c>
      <c r="AY42" s="85">
        <v>0</v>
      </c>
      <c r="AZ42" s="73">
        <v>0</v>
      </c>
      <c r="BA42" s="73">
        <v>0</v>
      </c>
      <c r="BB42" s="85">
        <v>0</v>
      </c>
      <c r="BC42" s="85">
        <v>0</v>
      </c>
      <c r="BD42" s="73">
        <v>0</v>
      </c>
      <c r="BE42" s="73">
        <v>0</v>
      </c>
      <c r="BF42" s="85">
        <v>0</v>
      </c>
      <c r="BG42" s="85">
        <v>0</v>
      </c>
      <c r="BH42" s="73">
        <v>0</v>
      </c>
      <c r="BI42" s="73">
        <v>0</v>
      </c>
      <c r="BJ42" s="85">
        <v>0</v>
      </c>
      <c r="BK42" s="85">
        <v>0</v>
      </c>
      <c r="BL42" s="73">
        <v>0</v>
      </c>
      <c r="BM42" s="73">
        <v>0</v>
      </c>
      <c r="BN42" s="85">
        <v>0</v>
      </c>
      <c r="BO42" s="85">
        <v>0</v>
      </c>
      <c r="BP42" s="73">
        <v>0</v>
      </c>
      <c r="BQ42" s="73">
        <v>0</v>
      </c>
      <c r="BR42" s="85">
        <v>0</v>
      </c>
      <c r="BS42" s="85">
        <v>0</v>
      </c>
      <c r="BT42" s="73">
        <v>0</v>
      </c>
      <c r="BU42" s="73">
        <v>0</v>
      </c>
      <c r="BV42" s="85">
        <v>0</v>
      </c>
      <c r="BW42" s="85">
        <v>0</v>
      </c>
      <c r="BX42" s="73">
        <v>0</v>
      </c>
      <c r="BY42" s="73">
        <v>0</v>
      </c>
      <c r="BZ42" s="85">
        <v>0</v>
      </c>
      <c r="CA42" s="85">
        <v>0</v>
      </c>
      <c r="CB42" s="73">
        <v>0</v>
      </c>
      <c r="CC42" s="73">
        <v>0</v>
      </c>
      <c r="CD42" s="85">
        <v>0</v>
      </c>
      <c r="CE42" s="85">
        <v>0</v>
      </c>
      <c r="CF42" s="73">
        <v>0</v>
      </c>
      <c r="CG42" s="73">
        <v>0</v>
      </c>
      <c r="CH42" s="85">
        <v>0</v>
      </c>
      <c r="CI42" s="85">
        <v>0</v>
      </c>
      <c r="CJ42" s="73">
        <v>39</v>
      </c>
      <c r="CK42" s="73">
        <v>15</v>
      </c>
      <c r="CL42" s="85">
        <v>103918</v>
      </c>
      <c r="CM42" s="85">
        <v>92400</v>
      </c>
      <c r="CN42" s="71" t="s">
        <v>388</v>
      </c>
      <c r="CO42" s="71" t="s">
        <v>389</v>
      </c>
      <c r="CP42" s="71" t="s">
        <v>321</v>
      </c>
      <c r="CQ42" s="71" t="s">
        <v>321</v>
      </c>
      <c r="CR42" s="71" t="s">
        <v>321</v>
      </c>
      <c r="CS42" s="71" t="s">
        <v>321</v>
      </c>
      <c r="CT42" s="72">
        <v>42256</v>
      </c>
      <c r="CU42" s="71" t="s">
        <v>473</v>
      </c>
      <c r="CV42" s="71" t="s">
        <v>474</v>
      </c>
      <c r="CW42" s="72" t="s">
        <v>168</v>
      </c>
      <c r="CX42" s="72">
        <v>41898</v>
      </c>
      <c r="CY42" s="71" t="s">
        <v>473</v>
      </c>
      <c r="CZ42" s="71" t="s">
        <v>478</v>
      </c>
      <c r="DA42" s="71" t="s">
        <v>494</v>
      </c>
      <c r="DB42" s="86">
        <v>4647469.6900000004</v>
      </c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  <c r="IY42" s="205"/>
      <c r="IZ42" s="205"/>
      <c r="JA42" s="205"/>
      <c r="JB42" s="205"/>
      <c r="JC42" s="205"/>
      <c r="JD42" s="205"/>
      <c r="JE42" s="205"/>
      <c r="JF42" s="205"/>
      <c r="JG42" s="205"/>
      <c r="JH42" s="205"/>
      <c r="JI42" s="205"/>
      <c r="JJ42" s="205"/>
      <c r="JK42" s="205"/>
      <c r="JL42" s="205"/>
      <c r="JM42" s="205"/>
      <c r="JN42" s="205"/>
      <c r="JO42" s="205"/>
      <c r="JP42" s="205"/>
      <c r="JQ42" s="205"/>
      <c r="JR42" s="205"/>
      <c r="JS42" s="205"/>
      <c r="JT42" s="205"/>
      <c r="JU42" s="205"/>
      <c r="JV42" s="205"/>
      <c r="JW42" s="205"/>
      <c r="JX42" s="205"/>
      <c r="JY42" s="205"/>
      <c r="JZ42" s="205"/>
      <c r="KA42" s="205"/>
      <c r="KB42" s="205"/>
      <c r="KC42" s="205"/>
      <c r="KD42" s="205"/>
      <c r="KE42" s="205"/>
      <c r="KF42" s="205"/>
      <c r="KG42" s="205"/>
      <c r="KH42" s="205"/>
      <c r="KI42" s="205"/>
      <c r="KJ42" s="205"/>
      <c r="KK42" s="205"/>
      <c r="KL42" s="205"/>
      <c r="KM42" s="205"/>
      <c r="KN42" s="205"/>
      <c r="KO42" s="205"/>
      <c r="KP42" s="205"/>
      <c r="KQ42" s="205"/>
      <c r="KR42" s="205"/>
      <c r="KS42" s="205"/>
      <c r="KT42" s="205"/>
      <c r="KU42" s="205"/>
      <c r="KV42" s="205"/>
      <c r="KW42" s="205"/>
      <c r="KX42" s="205"/>
      <c r="KY42" s="205"/>
      <c r="KZ42" s="205"/>
      <c r="LA42" s="205"/>
      <c r="LB42" s="205"/>
      <c r="LC42" s="205"/>
      <c r="LD42" s="205"/>
      <c r="LE42" s="205"/>
      <c r="LF42" s="205"/>
      <c r="LG42" s="205"/>
      <c r="LH42" s="205"/>
      <c r="LI42" s="205"/>
      <c r="LJ42" s="205"/>
      <c r="LK42" s="205"/>
      <c r="LL42" s="205"/>
      <c r="LM42" s="205"/>
      <c r="LN42" s="205"/>
      <c r="LO42" s="205"/>
      <c r="LP42" s="205"/>
      <c r="LQ42" s="205"/>
      <c r="LR42" s="205"/>
      <c r="LS42" s="205"/>
      <c r="LT42" s="205"/>
      <c r="LU42" s="205"/>
      <c r="LV42" s="205"/>
      <c r="LW42" s="205"/>
      <c r="LX42" s="205"/>
      <c r="LY42" s="205"/>
      <c r="LZ42" s="205"/>
      <c r="MA42" s="205"/>
      <c r="MB42" s="205"/>
      <c r="MC42" s="205"/>
      <c r="MD42" s="205"/>
      <c r="ME42" s="205"/>
      <c r="MF42" s="205"/>
      <c r="MG42" s="205"/>
      <c r="MH42" s="205"/>
      <c r="MI42" s="205"/>
      <c r="MJ42" s="205"/>
      <c r="MK42" s="205"/>
      <c r="ML42" s="205"/>
      <c r="MM42" s="205"/>
      <c r="MN42" s="205"/>
      <c r="MO42" s="205"/>
      <c r="MP42" s="205"/>
      <c r="MQ42" s="205"/>
      <c r="MR42" s="205"/>
      <c r="MS42" s="205"/>
      <c r="MT42" s="205"/>
      <c r="MU42" s="205"/>
      <c r="MV42" s="205"/>
      <c r="MW42" s="205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205"/>
      <c r="NO42" s="205"/>
      <c r="NP42" s="205"/>
      <c r="NQ42" s="205"/>
      <c r="NR42" s="205"/>
      <c r="NS42" s="205"/>
      <c r="NT42" s="205"/>
      <c r="NU42" s="205"/>
      <c r="NV42" s="205"/>
      <c r="NW42" s="205"/>
      <c r="NX42" s="205"/>
      <c r="NY42" s="205"/>
      <c r="NZ42" s="205"/>
      <c r="OA42" s="205"/>
      <c r="OB42" s="205"/>
      <c r="OC42" s="205"/>
      <c r="OD42" s="205"/>
      <c r="OE42" s="205"/>
      <c r="OF42" s="205"/>
      <c r="OG42" s="205"/>
      <c r="OH42" s="205"/>
      <c r="OI42" s="205"/>
      <c r="OJ42" s="205"/>
      <c r="OK42" s="205"/>
      <c r="OL42" s="205"/>
      <c r="OM42" s="205"/>
      <c r="ON42" s="205"/>
      <c r="OO42" s="205"/>
      <c r="OP42" s="205"/>
      <c r="OQ42" s="205"/>
      <c r="OR42" s="205"/>
      <c r="OS42" s="205"/>
      <c r="OT42" s="205"/>
      <c r="OU42" s="205"/>
      <c r="OV42" s="205"/>
      <c r="OW42" s="205"/>
      <c r="OX42" s="205"/>
      <c r="OY42" s="205"/>
      <c r="OZ42" s="205"/>
      <c r="PA42" s="205"/>
      <c r="PB42" s="205"/>
      <c r="PC42" s="205"/>
      <c r="PD42" s="205"/>
      <c r="PE42" s="205"/>
      <c r="PF42" s="205"/>
      <c r="PG42" s="205"/>
      <c r="PH42" s="205"/>
      <c r="PI42" s="205"/>
      <c r="PJ42" s="205"/>
      <c r="PK42" s="205"/>
      <c r="PL42" s="205"/>
      <c r="PM42" s="205"/>
      <c r="PN42" s="205"/>
      <c r="PO42" s="205"/>
      <c r="PP42" s="205"/>
      <c r="PQ42" s="205"/>
      <c r="PR42" s="205"/>
      <c r="PS42" s="205"/>
      <c r="PT42" s="205"/>
      <c r="PU42" s="205"/>
      <c r="PV42" s="205"/>
      <c r="PW42" s="205"/>
      <c r="PX42" s="205"/>
      <c r="PY42" s="205"/>
      <c r="PZ42" s="205"/>
      <c r="QA42" s="205"/>
      <c r="QB42" s="205"/>
      <c r="QC42" s="205"/>
      <c r="QD42" s="205"/>
      <c r="QE42" s="205"/>
      <c r="QF42" s="205"/>
      <c r="QG42" s="205"/>
      <c r="QH42" s="205"/>
      <c r="QI42" s="205"/>
      <c r="QJ42" s="205"/>
      <c r="QK42" s="205"/>
      <c r="QL42" s="205"/>
      <c r="QM42" s="205"/>
      <c r="QN42" s="205"/>
      <c r="QO42" s="205"/>
      <c r="QP42" s="205"/>
      <c r="QQ42" s="205"/>
      <c r="QR42" s="205"/>
      <c r="QS42" s="205"/>
      <c r="QT42" s="205"/>
      <c r="QU42" s="205"/>
      <c r="QV42" s="205"/>
      <c r="QW42" s="205"/>
      <c r="QX42" s="205"/>
      <c r="QY42" s="205"/>
      <c r="QZ42" s="205"/>
      <c r="RA42" s="205"/>
      <c r="RB42" s="205"/>
      <c r="RC42" s="205"/>
      <c r="RD42" s="205"/>
      <c r="RE42" s="205"/>
      <c r="RF42" s="205"/>
      <c r="RG42" s="205"/>
      <c r="RH42" s="205"/>
      <c r="RI42" s="205"/>
      <c r="RJ42" s="205"/>
      <c r="RK42" s="205"/>
      <c r="RL42" s="205"/>
      <c r="RM42" s="205"/>
      <c r="RN42" s="205"/>
      <c r="RO42" s="205"/>
      <c r="RP42" s="205"/>
      <c r="RQ42" s="205"/>
      <c r="RR42" s="205"/>
      <c r="RS42" s="205"/>
      <c r="RT42" s="205"/>
      <c r="RU42" s="205"/>
      <c r="RV42" s="205"/>
      <c r="RW42" s="205"/>
      <c r="RX42" s="205"/>
      <c r="RY42" s="205"/>
      <c r="RZ42" s="205"/>
      <c r="SA42" s="205"/>
      <c r="SB42" s="205"/>
      <c r="SC42" s="205"/>
      <c r="SD42" s="205"/>
      <c r="SE42" s="205"/>
      <c r="SF42" s="205"/>
      <c r="SG42" s="205"/>
      <c r="SH42" s="205"/>
      <c r="SI42" s="205"/>
      <c r="SJ42" s="205"/>
      <c r="SK42" s="205"/>
      <c r="SL42" s="205"/>
      <c r="SM42" s="205"/>
      <c r="SN42" s="205"/>
      <c r="SO42" s="205"/>
      <c r="SP42" s="205"/>
      <c r="SQ42" s="205"/>
      <c r="SR42" s="205"/>
      <c r="SS42" s="205"/>
      <c r="ST42" s="205"/>
      <c r="SU42" s="205"/>
      <c r="SV42" s="205"/>
      <c r="SW42" s="205"/>
      <c r="SX42" s="205"/>
      <c r="SY42" s="205"/>
      <c r="SZ42" s="205"/>
      <c r="TA42" s="205"/>
      <c r="TB42" s="205"/>
      <c r="TC42" s="205"/>
      <c r="TD42" s="205"/>
      <c r="TE42" s="205"/>
      <c r="TF42" s="205"/>
      <c r="TG42" s="205"/>
      <c r="TH42" s="205"/>
      <c r="TI42" s="205"/>
      <c r="TJ42" s="205"/>
      <c r="TK42" s="205"/>
      <c r="TL42" s="205"/>
      <c r="TM42" s="205"/>
      <c r="TN42" s="205"/>
      <c r="TO42" s="205"/>
      <c r="TP42" s="205"/>
      <c r="TQ42" s="205"/>
      <c r="TR42" s="205"/>
      <c r="TS42" s="205"/>
      <c r="TT42" s="205"/>
      <c r="TU42" s="205"/>
      <c r="TV42" s="205"/>
      <c r="TW42" s="205"/>
      <c r="TX42" s="205"/>
      <c r="TY42" s="205"/>
      <c r="TZ42" s="205"/>
      <c r="UA42" s="205"/>
      <c r="UB42" s="205"/>
      <c r="UC42" s="205"/>
      <c r="UD42" s="205"/>
      <c r="UE42" s="205"/>
      <c r="UF42" s="205"/>
      <c r="UG42" s="205"/>
      <c r="UH42" s="205"/>
      <c r="UI42" s="205"/>
      <c r="UJ42" s="205"/>
      <c r="UK42" s="205"/>
      <c r="UL42" s="205"/>
      <c r="UM42" s="205"/>
      <c r="UN42" s="205"/>
      <c r="UO42" s="205"/>
      <c r="UP42" s="205"/>
      <c r="UQ42" s="205"/>
      <c r="UR42" s="205"/>
      <c r="US42" s="205"/>
      <c r="UT42" s="205"/>
      <c r="UU42" s="205"/>
      <c r="UV42" s="205"/>
      <c r="UW42" s="205"/>
      <c r="UX42" s="205"/>
      <c r="UY42" s="205"/>
      <c r="UZ42" s="205"/>
      <c r="VA42" s="205"/>
      <c r="VB42" s="205"/>
      <c r="VC42" s="205"/>
      <c r="VD42" s="205"/>
      <c r="VE42" s="205"/>
      <c r="VF42" s="205"/>
      <c r="VG42" s="205"/>
      <c r="VH42" s="205"/>
      <c r="VI42" s="205"/>
      <c r="VJ42" s="205"/>
      <c r="VK42" s="205"/>
      <c r="VL42" s="205"/>
      <c r="VM42" s="205"/>
      <c r="VN42" s="205"/>
      <c r="VO42" s="205"/>
      <c r="VP42" s="205"/>
      <c r="VQ42" s="205"/>
      <c r="VR42" s="205"/>
      <c r="VS42" s="205"/>
      <c r="VT42" s="205"/>
      <c r="VU42" s="205"/>
      <c r="VV42" s="205"/>
      <c r="VW42" s="205"/>
      <c r="VX42" s="205"/>
      <c r="VY42" s="205"/>
      <c r="VZ42" s="205"/>
      <c r="WA42" s="205"/>
      <c r="WB42" s="205"/>
      <c r="WC42" s="205"/>
      <c r="WD42" s="205"/>
      <c r="WE42" s="205"/>
      <c r="WF42" s="205"/>
      <c r="WG42" s="205"/>
      <c r="WH42" s="205"/>
      <c r="WI42" s="205"/>
      <c r="WJ42" s="205"/>
      <c r="WK42" s="205"/>
      <c r="WL42" s="205"/>
      <c r="WM42" s="205"/>
      <c r="WN42" s="205"/>
      <c r="WO42" s="205"/>
      <c r="WP42" s="205"/>
      <c r="WQ42" s="205"/>
      <c r="WR42" s="205"/>
      <c r="WS42" s="205"/>
      <c r="WT42" s="205"/>
      <c r="WU42" s="205"/>
      <c r="WV42" s="205"/>
      <c r="WW42" s="205"/>
      <c r="WX42" s="205"/>
      <c r="WY42" s="205"/>
      <c r="WZ42" s="205"/>
      <c r="XA42" s="205"/>
      <c r="XB42" s="205"/>
      <c r="XC42" s="205"/>
      <c r="XD42" s="205"/>
      <c r="XE42" s="205"/>
      <c r="XF42" s="205"/>
      <c r="XG42" s="205"/>
      <c r="XH42" s="205"/>
      <c r="XI42" s="205"/>
      <c r="XJ42" s="205"/>
      <c r="XK42" s="205"/>
      <c r="XL42" s="205"/>
      <c r="XM42" s="205"/>
      <c r="XN42" s="205"/>
      <c r="XO42" s="205"/>
      <c r="XP42" s="205"/>
      <c r="XQ42" s="205"/>
      <c r="XR42" s="205"/>
      <c r="XS42" s="205"/>
      <c r="XT42" s="205"/>
      <c r="XU42" s="205"/>
      <c r="XV42" s="205"/>
      <c r="XW42" s="205"/>
      <c r="XX42" s="205"/>
      <c r="XY42" s="205"/>
      <c r="XZ42" s="205"/>
      <c r="YA42" s="205"/>
      <c r="YB42" s="205"/>
      <c r="YC42" s="205"/>
      <c r="YD42" s="205"/>
      <c r="YE42" s="205"/>
      <c r="YF42" s="205"/>
      <c r="YG42" s="205"/>
      <c r="YH42" s="205"/>
      <c r="YI42" s="205"/>
      <c r="YJ42" s="205"/>
      <c r="YK42" s="205"/>
      <c r="YL42" s="205"/>
      <c r="YM42" s="205"/>
      <c r="YN42" s="205"/>
      <c r="YO42" s="205"/>
      <c r="YP42" s="205"/>
      <c r="YQ42" s="205"/>
      <c r="YR42" s="205"/>
      <c r="YS42" s="205"/>
      <c r="YT42" s="205"/>
      <c r="YU42" s="205"/>
      <c r="YV42" s="205"/>
      <c r="YW42" s="205"/>
      <c r="YX42" s="205"/>
      <c r="YY42" s="205"/>
      <c r="YZ42" s="205"/>
      <c r="ZA42" s="205"/>
      <c r="ZB42" s="205"/>
      <c r="ZC42" s="205"/>
      <c r="ZD42" s="205"/>
      <c r="ZE42" s="205"/>
      <c r="ZF42" s="205"/>
      <c r="ZG42" s="205"/>
      <c r="ZH42" s="205"/>
      <c r="ZI42" s="205"/>
      <c r="ZJ42" s="205"/>
      <c r="ZK42" s="205"/>
      <c r="ZL42" s="205"/>
      <c r="ZM42" s="205"/>
      <c r="ZN42" s="205"/>
      <c r="ZO42" s="205"/>
      <c r="ZP42" s="205"/>
      <c r="ZQ42" s="205"/>
      <c r="ZR42" s="205"/>
      <c r="ZS42" s="205"/>
      <c r="ZT42" s="205"/>
      <c r="ZU42" s="205"/>
      <c r="ZV42" s="205"/>
      <c r="ZW42" s="205"/>
      <c r="ZX42" s="205"/>
      <c r="ZY42" s="205"/>
      <c r="ZZ42" s="205"/>
      <c r="AAA42" s="205"/>
      <c r="AAB42" s="205"/>
      <c r="AAC42" s="205"/>
      <c r="AAD42" s="205"/>
      <c r="AAE42" s="205"/>
      <c r="AAF42" s="205"/>
      <c r="AAG42" s="205"/>
      <c r="AAH42" s="205"/>
      <c r="AAI42" s="205"/>
      <c r="AAJ42" s="205"/>
      <c r="AAK42" s="205"/>
      <c r="AAL42" s="205"/>
      <c r="AAM42" s="205"/>
      <c r="AAN42" s="205"/>
      <c r="AAO42" s="205"/>
      <c r="AAP42" s="205"/>
      <c r="AAQ42" s="205"/>
      <c r="AAR42" s="205"/>
      <c r="AAS42" s="205"/>
      <c r="AAT42" s="205"/>
      <c r="AAU42" s="205"/>
      <c r="AAV42" s="205"/>
      <c r="AAW42" s="205"/>
      <c r="AAX42" s="205"/>
      <c r="AAY42" s="205"/>
      <c r="AAZ42" s="205"/>
      <c r="ABA42" s="205"/>
      <c r="ABB42" s="205"/>
      <c r="ABC42" s="205"/>
      <c r="ABD42" s="205"/>
      <c r="ABE42" s="205"/>
      <c r="ABF42" s="205"/>
      <c r="ABG42" s="205"/>
      <c r="ABH42" s="205"/>
      <c r="ABI42" s="205"/>
      <c r="ABJ42" s="205"/>
      <c r="ABK42" s="205"/>
      <c r="ABL42" s="205"/>
      <c r="ABM42" s="205"/>
      <c r="ABN42" s="205"/>
      <c r="ABO42" s="205"/>
      <c r="ABP42" s="205"/>
      <c r="ABQ42" s="205"/>
      <c r="ABR42" s="205"/>
      <c r="ABS42" s="205"/>
      <c r="ABT42" s="205"/>
      <c r="ABU42" s="205"/>
      <c r="ABV42" s="205"/>
      <c r="ABW42" s="205"/>
      <c r="ABX42" s="205"/>
      <c r="ABY42" s="205"/>
      <c r="ABZ42" s="205"/>
      <c r="ACA42" s="205"/>
      <c r="ACB42" s="205"/>
      <c r="ACC42" s="205"/>
      <c r="ACD42" s="205"/>
      <c r="ACE42" s="205"/>
      <c r="ACF42" s="205"/>
      <c r="ACG42" s="205"/>
      <c r="ACH42" s="205"/>
      <c r="ACI42" s="205"/>
      <c r="ACJ42" s="205"/>
      <c r="ACK42" s="205"/>
      <c r="ACL42" s="205"/>
      <c r="ACM42" s="205"/>
      <c r="ACN42" s="205"/>
      <c r="ACO42" s="205"/>
      <c r="ACP42" s="205"/>
      <c r="ACQ42" s="205"/>
      <c r="ACR42" s="205"/>
      <c r="ACS42" s="205"/>
      <c r="ACT42" s="205"/>
      <c r="ACU42" s="205"/>
      <c r="ACV42" s="205"/>
      <c r="ACW42" s="205"/>
      <c r="ACX42" s="205"/>
      <c r="ACY42" s="205"/>
      <c r="ACZ42" s="205"/>
      <c r="ADA42" s="205"/>
      <c r="ADB42" s="205"/>
      <c r="ADC42" s="205"/>
      <c r="ADD42" s="205"/>
      <c r="ADE42" s="205"/>
      <c r="ADF42" s="205"/>
      <c r="ADG42" s="205"/>
      <c r="ADH42" s="205"/>
      <c r="ADI42" s="205"/>
      <c r="ADJ42" s="205"/>
      <c r="ADK42" s="205"/>
      <c r="ADL42" s="205"/>
      <c r="ADM42" s="205"/>
      <c r="ADN42" s="205"/>
      <c r="ADO42" s="205"/>
      <c r="ADP42" s="205"/>
      <c r="ADQ42" s="205"/>
      <c r="ADR42" s="205"/>
      <c r="ADS42" s="205"/>
      <c r="ADT42" s="205"/>
      <c r="ADU42" s="205"/>
      <c r="ADV42" s="205"/>
      <c r="ADW42" s="205"/>
      <c r="ADX42" s="205"/>
      <c r="ADY42" s="205"/>
      <c r="ADZ42" s="205"/>
      <c r="AEA42" s="205"/>
      <c r="AEB42" s="205"/>
      <c r="AEC42" s="205"/>
      <c r="AED42" s="205"/>
      <c r="AEE42" s="205"/>
      <c r="AEF42" s="205"/>
      <c r="AEG42" s="205"/>
      <c r="AEH42" s="205"/>
      <c r="AEI42" s="205"/>
      <c r="AEJ42" s="205"/>
      <c r="AEK42" s="205"/>
      <c r="AEL42" s="205"/>
      <c r="AEM42" s="205"/>
      <c r="AEN42" s="205"/>
      <c r="AEO42" s="205"/>
      <c r="AEP42" s="205"/>
      <c r="AEQ42" s="205"/>
      <c r="AER42" s="205"/>
      <c r="AES42" s="205"/>
      <c r="AET42" s="205"/>
      <c r="AEU42" s="205"/>
      <c r="AEV42" s="205"/>
      <c r="AEW42" s="205"/>
      <c r="AEX42" s="205"/>
      <c r="AEY42" s="205"/>
      <c r="AEZ42" s="205"/>
      <c r="AFA42" s="205"/>
      <c r="AFB42" s="205"/>
      <c r="AFC42" s="205"/>
      <c r="AFD42" s="205"/>
      <c r="AFE42" s="205"/>
      <c r="AFF42" s="205"/>
      <c r="AFG42" s="205"/>
      <c r="AFH42" s="205"/>
      <c r="AFI42" s="205"/>
      <c r="AFJ42" s="205"/>
      <c r="AFK42" s="205"/>
      <c r="AFL42" s="205"/>
      <c r="AFM42" s="205"/>
      <c r="AFN42" s="205"/>
      <c r="AFO42" s="205"/>
      <c r="AFP42" s="205"/>
      <c r="AFQ42" s="205"/>
      <c r="AFR42" s="205"/>
      <c r="AFS42" s="205"/>
      <c r="AFT42" s="205"/>
      <c r="AFU42" s="205"/>
      <c r="AFV42" s="205"/>
      <c r="AFW42" s="205"/>
      <c r="AFX42" s="205"/>
      <c r="AFY42" s="205"/>
      <c r="AFZ42" s="205"/>
      <c r="AGA42" s="205"/>
      <c r="AGB42" s="205"/>
      <c r="AGC42" s="205"/>
      <c r="AGD42" s="205"/>
      <c r="AGE42" s="205"/>
      <c r="AGF42" s="205"/>
      <c r="AGG42" s="205"/>
      <c r="AGH42" s="205"/>
      <c r="AGI42" s="205"/>
      <c r="AGJ42" s="205"/>
      <c r="AGK42" s="205"/>
      <c r="AGL42" s="205"/>
      <c r="AGM42" s="205"/>
      <c r="AGN42" s="205"/>
      <c r="AGO42" s="205"/>
      <c r="AGP42" s="205"/>
      <c r="AGQ42" s="205"/>
      <c r="AGR42" s="205"/>
      <c r="AGS42" s="205"/>
      <c r="AGT42" s="205"/>
      <c r="AGU42" s="205"/>
      <c r="AGV42" s="205"/>
      <c r="AGW42" s="205"/>
      <c r="AGX42" s="205"/>
      <c r="AGY42" s="205"/>
      <c r="AGZ42" s="205"/>
      <c r="AHA42" s="205"/>
      <c r="AHB42" s="205"/>
      <c r="AHC42" s="205"/>
      <c r="AHD42" s="205"/>
      <c r="AHE42" s="205"/>
      <c r="AHF42" s="205"/>
      <c r="AHG42" s="205"/>
      <c r="AHH42" s="205"/>
      <c r="AHI42" s="205"/>
      <c r="AHJ42" s="205"/>
      <c r="AHK42" s="205"/>
      <c r="AHL42" s="205"/>
      <c r="AHM42" s="205"/>
      <c r="AHN42" s="205"/>
      <c r="AHO42" s="205"/>
      <c r="AHP42" s="205"/>
      <c r="AHQ42" s="205"/>
      <c r="AHR42" s="205"/>
      <c r="AHS42" s="205"/>
      <c r="AHT42" s="205"/>
      <c r="AHU42" s="205"/>
      <c r="AHV42" s="205"/>
      <c r="AHW42" s="205"/>
      <c r="AHX42" s="205"/>
      <c r="AHY42" s="205"/>
      <c r="AHZ42" s="205"/>
      <c r="AIA42" s="205"/>
      <c r="AIB42" s="205"/>
      <c r="AIC42" s="205"/>
      <c r="AID42" s="205"/>
      <c r="AIE42" s="205"/>
      <c r="AIF42" s="205"/>
      <c r="AIG42" s="205"/>
      <c r="AIH42" s="205"/>
      <c r="AII42" s="205"/>
      <c r="AIJ42" s="205"/>
      <c r="AIK42" s="205"/>
      <c r="AIL42" s="205"/>
      <c r="AIM42" s="205"/>
      <c r="AIN42" s="205"/>
      <c r="AIO42" s="205"/>
      <c r="AIP42" s="205"/>
      <c r="AIQ42" s="205"/>
      <c r="AIR42" s="205"/>
      <c r="AIS42" s="205"/>
      <c r="AIT42" s="205"/>
      <c r="AIU42" s="205"/>
      <c r="AIV42" s="205"/>
      <c r="AIW42" s="205"/>
      <c r="AIX42" s="205"/>
      <c r="AIY42" s="205"/>
      <c r="AIZ42" s="205"/>
      <c r="AJA42" s="205"/>
      <c r="AJB42" s="205"/>
      <c r="AJC42" s="205"/>
      <c r="AJD42" s="205"/>
      <c r="AJE42" s="205"/>
      <c r="AJF42" s="205"/>
      <c r="AJG42" s="205"/>
      <c r="AJH42" s="205"/>
      <c r="AJI42" s="205"/>
      <c r="AJJ42" s="205"/>
      <c r="AJK42" s="205"/>
      <c r="AJL42" s="205"/>
      <c r="AJM42" s="205"/>
      <c r="AJN42" s="205"/>
      <c r="AJO42" s="205"/>
      <c r="AJP42" s="205"/>
      <c r="AJQ42" s="205"/>
      <c r="AJR42" s="205"/>
      <c r="AJS42" s="205"/>
      <c r="AJT42" s="205"/>
      <c r="AJU42" s="205"/>
      <c r="AJV42" s="205"/>
      <c r="AJW42" s="205"/>
      <c r="AJX42" s="205"/>
      <c r="AJY42" s="205"/>
      <c r="AJZ42" s="205"/>
      <c r="AKA42" s="205"/>
      <c r="AKB42" s="205"/>
      <c r="AKC42" s="205"/>
      <c r="AKD42" s="205"/>
      <c r="AKE42" s="205"/>
      <c r="AKF42" s="205"/>
      <c r="AKG42" s="205"/>
      <c r="AKH42" s="205"/>
      <c r="AKI42" s="205"/>
      <c r="AKJ42" s="205"/>
      <c r="AKK42" s="205"/>
      <c r="AKL42" s="205"/>
      <c r="AKM42" s="205"/>
      <c r="AKN42" s="205"/>
      <c r="AKO42" s="205"/>
      <c r="AKP42" s="205"/>
      <c r="AKQ42" s="205"/>
      <c r="AKR42" s="205"/>
      <c r="AKS42" s="205"/>
      <c r="AKT42" s="205"/>
      <c r="AKU42" s="205"/>
      <c r="AKV42" s="205"/>
      <c r="AKW42" s="205"/>
      <c r="AKX42" s="205"/>
      <c r="AKY42" s="205"/>
      <c r="AKZ42" s="205"/>
      <c r="ALA42" s="205"/>
      <c r="ALB42" s="205"/>
      <c r="ALC42" s="205"/>
      <c r="ALD42" s="205"/>
      <c r="ALE42" s="205"/>
      <c r="ALF42" s="205"/>
      <c r="ALG42" s="205"/>
      <c r="ALH42" s="205"/>
      <c r="ALI42" s="205"/>
      <c r="ALJ42" s="205"/>
      <c r="ALK42" s="205"/>
      <c r="ALL42" s="205"/>
      <c r="ALM42" s="205"/>
      <c r="ALN42" s="205"/>
      <c r="ALO42" s="205"/>
      <c r="ALP42" s="205"/>
      <c r="ALQ42" s="205"/>
      <c r="ALR42" s="205"/>
      <c r="ALS42" s="205"/>
      <c r="ALT42" s="205"/>
      <c r="ALU42" s="205"/>
      <c r="ALV42" s="205"/>
      <c r="ALW42" s="205"/>
      <c r="ALX42" s="205"/>
      <c r="ALY42" s="205"/>
      <c r="ALZ42" s="205"/>
      <c r="AMA42" s="205"/>
      <c r="AMB42" s="205"/>
      <c r="AMC42" s="205"/>
      <c r="AMD42" s="205"/>
      <c r="AME42" s="205"/>
      <c r="AMF42" s="205"/>
      <c r="AMG42" s="205"/>
      <c r="AMH42" s="205"/>
      <c r="AMI42" s="205"/>
      <c r="AMJ42" s="205"/>
      <c r="AMK42" s="205"/>
      <c r="AML42" s="205"/>
      <c r="AMM42" s="205"/>
      <c r="AMN42" s="205"/>
      <c r="AMO42" s="205"/>
      <c r="AMP42" s="205"/>
      <c r="AMQ42" s="205"/>
      <c r="AMR42" s="205"/>
      <c r="AMS42" s="205"/>
      <c r="AMT42" s="205"/>
      <c r="AMU42" s="205"/>
      <c r="AMV42" s="205"/>
      <c r="AMW42" s="205"/>
      <c r="AMX42" s="205"/>
      <c r="AMY42" s="205"/>
      <c r="AMZ42" s="205"/>
      <c r="ANA42" s="205"/>
      <c r="ANB42" s="205"/>
      <c r="ANC42" s="205"/>
      <c r="AND42" s="205"/>
      <c r="ANE42" s="205"/>
      <c r="ANF42" s="205"/>
      <c r="ANG42" s="205"/>
      <c r="ANH42" s="205"/>
      <c r="ANI42" s="205"/>
      <c r="ANJ42" s="205"/>
      <c r="ANK42" s="205"/>
      <c r="ANL42" s="205"/>
      <c r="ANM42" s="205"/>
      <c r="ANN42" s="205"/>
      <c r="ANO42" s="205"/>
      <c r="ANP42" s="205"/>
      <c r="ANQ42" s="205"/>
      <c r="ANR42" s="205"/>
      <c r="ANS42" s="205"/>
      <c r="ANT42" s="205"/>
      <c r="ANU42" s="205"/>
      <c r="ANV42" s="205"/>
      <c r="ANW42" s="205"/>
      <c r="ANX42" s="205"/>
      <c r="ANY42" s="205"/>
      <c r="ANZ42" s="205"/>
      <c r="AOA42" s="205"/>
      <c r="AOB42" s="205"/>
      <c r="AOC42" s="205"/>
      <c r="AOD42" s="205"/>
      <c r="AOE42" s="205"/>
      <c r="AOF42" s="205"/>
      <c r="AOG42" s="205"/>
      <c r="AOH42" s="205"/>
      <c r="AOI42" s="205"/>
      <c r="AOJ42" s="205"/>
      <c r="AOK42" s="205"/>
      <c r="AOL42" s="205"/>
      <c r="AOM42" s="205"/>
      <c r="AON42" s="205"/>
      <c r="AOO42" s="205"/>
      <c r="AOP42" s="205"/>
      <c r="AOQ42" s="205"/>
      <c r="AOR42" s="205"/>
      <c r="AOS42" s="205"/>
      <c r="AOT42" s="205"/>
      <c r="AOU42" s="205"/>
      <c r="AOV42" s="205"/>
      <c r="AOW42" s="205"/>
      <c r="AOX42" s="205"/>
      <c r="AOY42" s="205"/>
      <c r="AOZ42" s="205"/>
      <c r="APA42" s="205"/>
      <c r="APB42" s="205"/>
      <c r="APC42" s="205"/>
      <c r="APD42" s="205"/>
      <c r="APE42" s="205"/>
      <c r="APF42" s="205"/>
      <c r="APG42" s="205"/>
      <c r="APH42" s="205"/>
      <c r="API42" s="205"/>
      <c r="APJ42" s="205"/>
      <c r="APK42" s="205"/>
      <c r="APL42" s="205"/>
      <c r="APM42" s="205"/>
      <c r="APN42" s="205"/>
      <c r="APO42" s="205"/>
      <c r="APP42" s="205"/>
      <c r="APQ42" s="205"/>
      <c r="APR42" s="205"/>
      <c r="APS42" s="205"/>
      <c r="APT42" s="205"/>
      <c r="APU42" s="205"/>
      <c r="APV42" s="205"/>
      <c r="APW42" s="205"/>
      <c r="APX42" s="205"/>
      <c r="APY42" s="205"/>
      <c r="APZ42" s="205"/>
      <c r="AQA42" s="205"/>
      <c r="AQB42" s="205"/>
      <c r="AQC42" s="205"/>
      <c r="AQD42" s="205"/>
      <c r="AQE42" s="205"/>
      <c r="AQF42" s="205"/>
      <c r="AQG42" s="205"/>
      <c r="AQH42" s="205"/>
      <c r="AQI42" s="205"/>
      <c r="AQJ42" s="205"/>
      <c r="AQK42" s="205"/>
      <c r="AQL42" s="205"/>
      <c r="AQM42" s="205"/>
      <c r="AQN42" s="205"/>
      <c r="AQO42" s="205"/>
      <c r="AQP42" s="205"/>
      <c r="AQQ42" s="205"/>
      <c r="AQR42" s="205"/>
      <c r="AQS42" s="205"/>
      <c r="AQT42" s="205"/>
      <c r="AQU42" s="205"/>
      <c r="AQV42" s="205"/>
      <c r="AQW42" s="205"/>
      <c r="AQX42" s="205"/>
      <c r="AQY42" s="205"/>
      <c r="AQZ42" s="205"/>
      <c r="ARA42" s="205"/>
      <c r="ARB42" s="205"/>
      <c r="ARC42" s="205"/>
      <c r="ARD42" s="205"/>
      <c r="ARE42" s="205"/>
      <c r="ARF42" s="205"/>
      <c r="ARG42" s="205"/>
      <c r="ARH42" s="205"/>
      <c r="ARI42" s="205"/>
      <c r="ARJ42" s="205"/>
      <c r="ARK42" s="205"/>
      <c r="ARL42" s="205"/>
      <c r="ARM42" s="205"/>
      <c r="ARN42" s="205"/>
      <c r="ARO42" s="205"/>
      <c r="ARP42" s="205"/>
      <c r="ARQ42" s="205"/>
      <c r="ARR42" s="205"/>
      <c r="ARS42" s="205"/>
      <c r="ART42" s="205"/>
      <c r="ARU42" s="205"/>
      <c r="ARV42" s="205"/>
      <c r="ARW42" s="205"/>
      <c r="ARX42" s="205"/>
      <c r="ARY42" s="205"/>
      <c r="ARZ42" s="205"/>
      <c r="ASA42" s="205"/>
      <c r="ASB42" s="205"/>
      <c r="ASC42" s="205"/>
      <c r="ASD42" s="205"/>
      <c r="ASE42" s="205"/>
      <c r="ASF42" s="205"/>
      <c r="ASG42" s="205"/>
      <c r="ASH42" s="205"/>
      <c r="ASI42" s="205"/>
      <c r="ASJ42" s="205"/>
      <c r="ASK42" s="205"/>
      <c r="ASL42" s="205"/>
      <c r="ASM42" s="205"/>
      <c r="ASN42" s="205"/>
      <c r="ASO42" s="205"/>
      <c r="ASP42" s="205"/>
      <c r="ASQ42" s="205"/>
      <c r="ASR42" s="205"/>
      <c r="ASS42" s="205"/>
      <c r="AST42" s="205"/>
      <c r="ASU42" s="205"/>
      <c r="ASV42" s="205"/>
      <c r="ASW42" s="205"/>
      <c r="ASX42" s="205"/>
      <c r="ASY42" s="205"/>
      <c r="ASZ42" s="205"/>
      <c r="ATA42" s="205"/>
      <c r="ATB42" s="205"/>
      <c r="ATC42" s="205"/>
      <c r="ATD42" s="205"/>
      <c r="ATE42" s="205"/>
      <c r="ATF42" s="205"/>
      <c r="ATG42" s="205"/>
      <c r="ATH42" s="205"/>
      <c r="ATI42" s="205"/>
      <c r="ATJ42" s="205"/>
      <c r="ATK42" s="205"/>
      <c r="ATL42" s="205"/>
      <c r="ATM42" s="205"/>
      <c r="ATN42" s="205"/>
      <c r="ATO42" s="205"/>
      <c r="ATP42" s="205"/>
      <c r="ATQ42" s="205"/>
      <c r="ATR42" s="205"/>
      <c r="ATS42" s="205"/>
      <c r="ATT42" s="205"/>
      <c r="ATU42" s="205"/>
      <c r="ATV42" s="205"/>
      <c r="ATW42" s="205"/>
      <c r="ATX42" s="205"/>
      <c r="ATY42" s="205"/>
      <c r="ATZ42" s="205"/>
      <c r="AUA42" s="205"/>
      <c r="AUB42" s="205"/>
      <c r="AUC42" s="205"/>
      <c r="AUD42" s="205"/>
      <c r="AUE42" s="205"/>
      <c r="AUF42" s="205"/>
      <c r="AUG42" s="205"/>
      <c r="AUH42" s="205"/>
      <c r="AUI42" s="205"/>
      <c r="AUJ42" s="205"/>
      <c r="AUK42" s="205"/>
      <c r="AUL42" s="205"/>
      <c r="AUM42" s="205"/>
      <c r="AUN42" s="205"/>
      <c r="AUO42" s="205"/>
      <c r="AUP42" s="205"/>
      <c r="AUQ42" s="205"/>
      <c r="AUR42" s="205"/>
      <c r="AUS42" s="205"/>
      <c r="AUT42" s="205"/>
      <c r="AUU42" s="205"/>
      <c r="AUV42" s="205"/>
      <c r="AUW42" s="205"/>
      <c r="AUX42" s="205"/>
      <c r="AUY42" s="205"/>
      <c r="AUZ42" s="205"/>
      <c r="AVA42" s="205"/>
      <c r="AVB42" s="205"/>
      <c r="AVC42" s="205"/>
      <c r="AVD42" s="205"/>
      <c r="AVE42" s="205"/>
      <c r="AVF42" s="205"/>
      <c r="AVG42" s="205"/>
      <c r="AVH42" s="205"/>
      <c r="AVI42" s="205"/>
      <c r="AVJ42" s="205"/>
      <c r="AVK42" s="205"/>
      <c r="AVL42" s="205"/>
      <c r="AVM42" s="205"/>
      <c r="AVN42" s="205"/>
      <c r="AVO42" s="205"/>
      <c r="AVP42" s="205"/>
      <c r="AVQ42" s="205"/>
      <c r="AVR42" s="205"/>
      <c r="AVS42" s="205"/>
      <c r="AVT42" s="205"/>
      <c r="AVU42" s="205"/>
      <c r="AVV42" s="205"/>
      <c r="AVW42" s="205"/>
      <c r="AVX42" s="205"/>
      <c r="AVY42" s="205"/>
      <c r="AVZ42" s="205"/>
      <c r="AWA42" s="205"/>
      <c r="AWB42" s="205"/>
      <c r="AWC42" s="205"/>
      <c r="AWD42" s="205"/>
      <c r="AWE42" s="205"/>
      <c r="AWF42" s="205"/>
      <c r="AWG42" s="205"/>
      <c r="AWH42" s="205"/>
      <c r="AWI42" s="205"/>
      <c r="AWJ42" s="205"/>
      <c r="AWK42" s="205"/>
      <c r="AWL42" s="205"/>
      <c r="AWM42" s="205"/>
      <c r="AWN42" s="205"/>
      <c r="AWO42" s="205"/>
      <c r="AWP42" s="205"/>
      <c r="AWQ42" s="205"/>
      <c r="AWR42" s="205"/>
      <c r="AWS42" s="205"/>
      <c r="AWT42" s="205"/>
      <c r="AWU42" s="205"/>
      <c r="AWV42" s="205"/>
      <c r="AWW42" s="205"/>
      <c r="AWX42" s="205"/>
      <c r="AWY42" s="205"/>
      <c r="AWZ42" s="205"/>
      <c r="AXA42" s="205"/>
      <c r="AXB42" s="205"/>
      <c r="AXC42" s="205"/>
      <c r="AXD42" s="205"/>
      <c r="AXE42" s="205"/>
      <c r="AXF42" s="205"/>
      <c r="AXG42" s="205"/>
      <c r="AXH42" s="205"/>
      <c r="AXI42" s="205"/>
      <c r="AXJ42" s="205"/>
      <c r="AXK42" s="205"/>
      <c r="AXL42" s="205"/>
      <c r="AXM42" s="205"/>
      <c r="AXN42" s="205"/>
      <c r="AXO42" s="205"/>
      <c r="AXP42" s="205"/>
      <c r="AXQ42" s="205"/>
      <c r="AXR42" s="205"/>
      <c r="AXS42" s="205"/>
      <c r="AXT42" s="205"/>
      <c r="AXU42" s="205"/>
      <c r="AXV42" s="205"/>
      <c r="AXW42" s="205"/>
      <c r="AXX42" s="205"/>
      <c r="AXY42" s="205"/>
      <c r="AXZ42" s="205"/>
      <c r="AYA42" s="205"/>
      <c r="AYB42" s="205"/>
      <c r="AYC42" s="205"/>
      <c r="AYD42" s="205"/>
      <c r="AYE42" s="205"/>
      <c r="AYF42" s="205"/>
      <c r="AYG42" s="205"/>
      <c r="AYH42" s="205"/>
      <c r="AYI42" s="205"/>
      <c r="AYJ42" s="205"/>
      <c r="AYK42" s="205"/>
      <c r="AYL42" s="205"/>
      <c r="AYM42" s="205"/>
      <c r="AYN42" s="205"/>
      <c r="AYO42" s="205"/>
      <c r="AYP42" s="205"/>
      <c r="AYQ42" s="205"/>
      <c r="AYR42" s="205"/>
      <c r="AYS42" s="205"/>
      <c r="AYT42" s="205"/>
      <c r="AYU42" s="205"/>
      <c r="AYV42" s="205"/>
      <c r="AYW42" s="205"/>
      <c r="AYX42" s="205"/>
      <c r="AYY42" s="205"/>
      <c r="AYZ42" s="205"/>
      <c r="AZA42" s="205"/>
      <c r="AZB42" s="205"/>
      <c r="AZC42" s="205"/>
      <c r="AZD42" s="205"/>
      <c r="AZE42" s="205"/>
      <c r="AZF42" s="205"/>
      <c r="AZG42" s="205"/>
      <c r="AZH42" s="205"/>
      <c r="AZI42" s="205"/>
      <c r="AZJ42" s="205"/>
      <c r="AZK42" s="205"/>
      <c r="AZL42" s="205"/>
      <c r="AZM42" s="205"/>
      <c r="AZN42" s="205"/>
      <c r="AZO42" s="205"/>
      <c r="AZP42" s="205"/>
      <c r="AZQ42" s="205"/>
      <c r="AZR42" s="205"/>
      <c r="AZS42" s="205"/>
      <c r="AZT42" s="205"/>
      <c r="AZU42" s="205"/>
      <c r="AZV42" s="205"/>
      <c r="AZW42" s="205"/>
      <c r="AZX42" s="205"/>
      <c r="AZY42" s="205"/>
      <c r="AZZ42" s="205"/>
      <c r="BAA42" s="205"/>
      <c r="BAB42" s="205"/>
      <c r="BAC42" s="205"/>
      <c r="BAD42" s="205"/>
      <c r="BAE42" s="205"/>
      <c r="BAF42" s="205"/>
      <c r="BAG42" s="205"/>
      <c r="BAH42" s="205"/>
      <c r="BAI42" s="205"/>
      <c r="BAJ42" s="205"/>
      <c r="BAK42" s="205"/>
      <c r="BAL42" s="205"/>
      <c r="BAM42" s="205"/>
      <c r="BAN42" s="205"/>
      <c r="BAO42" s="205"/>
      <c r="BAP42" s="205"/>
      <c r="BAQ42" s="205"/>
      <c r="BAR42" s="205"/>
      <c r="BAS42" s="205"/>
      <c r="BAT42" s="205"/>
      <c r="BAU42" s="205"/>
      <c r="BAV42" s="205"/>
      <c r="BAW42" s="205"/>
      <c r="BAX42" s="205"/>
      <c r="BAY42" s="205"/>
      <c r="BAZ42" s="205"/>
      <c r="BBA42" s="205"/>
      <c r="BBB42" s="205"/>
      <c r="BBC42" s="205"/>
      <c r="BBD42" s="205"/>
      <c r="BBE42" s="205"/>
      <c r="BBF42" s="205"/>
      <c r="BBG42" s="205"/>
      <c r="BBH42" s="205"/>
      <c r="BBI42" s="205"/>
      <c r="BBJ42" s="205"/>
      <c r="BBK42" s="205"/>
      <c r="BBL42" s="205"/>
      <c r="BBM42" s="205"/>
      <c r="BBN42" s="205"/>
      <c r="BBO42" s="205"/>
      <c r="BBP42" s="205"/>
      <c r="BBQ42" s="205"/>
      <c r="BBR42" s="205"/>
      <c r="BBS42" s="205"/>
      <c r="BBT42" s="205"/>
      <c r="BBU42" s="205"/>
      <c r="BBV42" s="205"/>
      <c r="BBW42" s="205"/>
      <c r="BBX42" s="205"/>
      <c r="BBY42" s="205"/>
      <c r="BBZ42" s="205"/>
      <c r="BCA42" s="205"/>
      <c r="BCB42" s="205"/>
      <c r="BCC42" s="205"/>
      <c r="BCD42" s="205"/>
      <c r="BCE42" s="205"/>
      <c r="BCF42" s="205"/>
      <c r="BCG42" s="205"/>
      <c r="BCH42" s="205"/>
      <c r="BCI42" s="205"/>
      <c r="BCJ42" s="205"/>
      <c r="BCK42" s="205"/>
      <c r="BCL42" s="205"/>
      <c r="BCM42" s="205"/>
      <c r="BCN42" s="205"/>
      <c r="BCO42" s="205"/>
      <c r="BCP42" s="205"/>
      <c r="BCQ42" s="205"/>
      <c r="BCR42" s="205"/>
      <c r="BCS42" s="205"/>
      <c r="BCT42" s="205"/>
      <c r="BCU42" s="205"/>
      <c r="BCV42" s="205"/>
      <c r="BCW42" s="205"/>
      <c r="BCX42" s="205"/>
      <c r="BCY42" s="205"/>
      <c r="BCZ42" s="205"/>
      <c r="BDA42" s="205"/>
      <c r="BDB42" s="205"/>
      <c r="BDC42" s="205"/>
      <c r="BDD42" s="205"/>
      <c r="BDE42" s="205"/>
      <c r="BDF42" s="205"/>
      <c r="BDG42" s="205"/>
      <c r="BDH42" s="205"/>
      <c r="BDI42" s="205"/>
      <c r="BDJ42" s="205"/>
      <c r="BDK42" s="205"/>
      <c r="BDL42" s="205"/>
      <c r="BDM42" s="205"/>
      <c r="BDN42" s="205"/>
      <c r="BDO42" s="205"/>
      <c r="BDP42" s="205"/>
      <c r="BDQ42" s="205"/>
      <c r="BDR42" s="205"/>
      <c r="BDS42" s="205"/>
      <c r="BDT42" s="205"/>
      <c r="BDU42" s="205"/>
    </row>
    <row r="43" spans="1:1477" s="73" customFormat="1">
      <c r="B43" s="71" t="s">
        <v>2</v>
      </c>
      <c r="C43" s="71" t="s">
        <v>269</v>
      </c>
      <c r="D43" s="71" t="s">
        <v>270</v>
      </c>
      <c r="E43" s="72">
        <v>41878</v>
      </c>
      <c r="F43" s="71" t="s">
        <v>473</v>
      </c>
      <c r="G43" s="71" t="s">
        <v>478</v>
      </c>
      <c r="H43" s="208">
        <v>2</v>
      </c>
      <c r="I43" s="73">
        <v>0</v>
      </c>
      <c r="J43" s="73">
        <v>160</v>
      </c>
      <c r="K43" s="73">
        <v>197</v>
      </c>
      <c r="L43" s="73">
        <v>197</v>
      </c>
      <c r="M43" s="206">
        <f t="shared" si="30"/>
        <v>1.0125</v>
      </c>
      <c r="N43" s="73">
        <f t="shared" si="31"/>
        <v>1</v>
      </c>
      <c r="O43" s="73">
        <v>0</v>
      </c>
      <c r="P43" s="73">
        <v>0</v>
      </c>
      <c r="Q43" s="73">
        <v>0</v>
      </c>
      <c r="R43" s="73">
        <v>35</v>
      </c>
      <c r="S43" s="73">
        <v>2</v>
      </c>
      <c r="T43" s="212">
        <v>459930</v>
      </c>
      <c r="U43" s="212">
        <v>20930</v>
      </c>
      <c r="V43" s="212">
        <v>439000</v>
      </c>
      <c r="W43" s="212">
        <v>459930</v>
      </c>
      <c r="X43" s="212">
        <v>451610</v>
      </c>
      <c r="Y43" s="212">
        <v>0</v>
      </c>
      <c r="Z43" s="212">
        <v>0</v>
      </c>
      <c r="AA43" s="212">
        <v>0</v>
      </c>
      <c r="AB43" s="212">
        <v>451610</v>
      </c>
      <c r="AC43" s="212">
        <v>451610</v>
      </c>
      <c r="AD43" s="206">
        <f t="shared" si="32"/>
        <v>1.0287243735763099</v>
      </c>
      <c r="AE43" s="73">
        <f t="shared" si="33"/>
        <v>1</v>
      </c>
      <c r="AF43" s="212">
        <v>0</v>
      </c>
      <c r="AG43" s="212">
        <v>0</v>
      </c>
      <c r="AH43" s="73">
        <v>17</v>
      </c>
      <c r="AI43" s="73">
        <v>18</v>
      </c>
      <c r="AJ43" s="73">
        <v>0</v>
      </c>
      <c r="AK43" s="73">
        <v>0</v>
      </c>
      <c r="AL43" s="85">
        <v>1560</v>
      </c>
      <c r="AM43" s="85">
        <v>0</v>
      </c>
      <c r="AN43" s="73">
        <v>0</v>
      </c>
      <c r="AO43" s="73">
        <v>2</v>
      </c>
      <c r="AP43" s="85">
        <v>11050</v>
      </c>
      <c r="AQ43" s="85">
        <v>0</v>
      </c>
      <c r="AR43" s="73">
        <v>0</v>
      </c>
      <c r="AS43" s="73">
        <v>0</v>
      </c>
      <c r="AT43" s="85">
        <v>0</v>
      </c>
      <c r="AU43" s="85">
        <v>0</v>
      </c>
      <c r="AV43" s="73">
        <v>0</v>
      </c>
      <c r="AW43" s="73">
        <v>0</v>
      </c>
      <c r="AX43" s="85">
        <v>0</v>
      </c>
      <c r="AY43" s="85">
        <v>0</v>
      </c>
      <c r="AZ43" s="73">
        <v>0</v>
      </c>
      <c r="BA43" s="73">
        <v>0</v>
      </c>
      <c r="BB43" s="85">
        <v>0</v>
      </c>
      <c r="BC43" s="85">
        <v>0</v>
      </c>
      <c r="BD43" s="73">
        <v>0</v>
      </c>
      <c r="BE43" s="73">
        <v>0</v>
      </c>
      <c r="BF43" s="85">
        <v>0</v>
      </c>
      <c r="BG43" s="85">
        <v>0</v>
      </c>
      <c r="BH43" s="73">
        <v>0</v>
      </c>
      <c r="BI43" s="73">
        <v>0</v>
      </c>
      <c r="BJ43" s="85">
        <v>0</v>
      </c>
      <c r="BK43" s="85">
        <v>0</v>
      </c>
      <c r="BL43" s="73">
        <v>0</v>
      </c>
      <c r="BM43" s="73">
        <v>0</v>
      </c>
      <c r="BN43" s="85">
        <v>0</v>
      </c>
      <c r="BO43" s="85">
        <v>0</v>
      </c>
      <c r="BP43" s="73">
        <v>0</v>
      </c>
      <c r="BQ43" s="73">
        <v>0</v>
      </c>
      <c r="BR43" s="85">
        <v>0</v>
      </c>
      <c r="BS43" s="85">
        <v>0</v>
      </c>
      <c r="BT43" s="73">
        <v>0</v>
      </c>
      <c r="BU43" s="73">
        <v>0</v>
      </c>
      <c r="BV43" s="85">
        <v>0</v>
      </c>
      <c r="BW43" s="85">
        <v>0</v>
      </c>
      <c r="BX43" s="73">
        <v>0</v>
      </c>
      <c r="BY43" s="73">
        <v>0</v>
      </c>
      <c r="BZ43" s="85">
        <v>0</v>
      </c>
      <c r="CA43" s="85">
        <v>0</v>
      </c>
      <c r="CB43" s="73">
        <v>0</v>
      </c>
      <c r="CC43" s="73">
        <v>0</v>
      </c>
      <c r="CD43" s="85">
        <v>0</v>
      </c>
      <c r="CE43" s="85">
        <v>0</v>
      </c>
      <c r="CF43" s="73">
        <v>0</v>
      </c>
      <c r="CG43" s="73">
        <v>0</v>
      </c>
      <c r="CH43" s="85">
        <v>0</v>
      </c>
      <c r="CI43" s="85">
        <v>0</v>
      </c>
      <c r="CJ43" s="73">
        <v>0</v>
      </c>
      <c r="CK43" s="73">
        <v>2</v>
      </c>
      <c r="CL43" s="85">
        <v>12610</v>
      </c>
      <c r="CM43" s="85">
        <v>0</v>
      </c>
      <c r="CN43" s="71" t="s">
        <v>390</v>
      </c>
      <c r="CO43" s="71" t="s">
        <v>391</v>
      </c>
      <c r="CP43" s="71" t="s">
        <v>321</v>
      </c>
      <c r="CQ43" s="71" t="s">
        <v>321</v>
      </c>
      <c r="CR43" s="71" t="s">
        <v>321</v>
      </c>
      <c r="CS43" s="71" t="s">
        <v>321</v>
      </c>
      <c r="CT43" s="72">
        <v>42221</v>
      </c>
      <c r="CU43" s="71" t="s">
        <v>473</v>
      </c>
      <c r="CV43" s="71" t="s">
        <v>474</v>
      </c>
      <c r="CW43" s="72" t="s">
        <v>168</v>
      </c>
      <c r="CX43" s="72">
        <v>42170</v>
      </c>
      <c r="CY43" s="71" t="s">
        <v>475</v>
      </c>
      <c r="CZ43" s="71" t="s">
        <v>478</v>
      </c>
      <c r="DA43" s="71" t="s">
        <v>493</v>
      </c>
      <c r="DB43" s="86">
        <v>439830</v>
      </c>
      <c r="DC43" s="73" t="s">
        <v>330</v>
      </c>
      <c r="DD43" s="73" t="s">
        <v>331</v>
      </c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  <c r="IY43" s="205"/>
      <c r="IZ43" s="205"/>
      <c r="JA43" s="205"/>
      <c r="JB43" s="205"/>
      <c r="JC43" s="205"/>
      <c r="JD43" s="205"/>
      <c r="JE43" s="205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205"/>
      <c r="JS43" s="205"/>
      <c r="JT43" s="205"/>
      <c r="JU43" s="205"/>
      <c r="JV43" s="205"/>
      <c r="JW43" s="205"/>
      <c r="JX43" s="205"/>
      <c r="JY43" s="205"/>
      <c r="JZ43" s="205"/>
      <c r="KA43" s="205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205"/>
      <c r="KN43" s="205"/>
      <c r="KO43" s="205"/>
      <c r="KP43" s="205"/>
      <c r="KQ43" s="205"/>
      <c r="KR43" s="205"/>
      <c r="KS43" s="205"/>
      <c r="KT43" s="205"/>
      <c r="KU43" s="205"/>
      <c r="KV43" s="205"/>
      <c r="KW43" s="205"/>
      <c r="KX43" s="205"/>
      <c r="KY43" s="205"/>
      <c r="KZ43" s="205"/>
      <c r="LA43" s="205"/>
      <c r="LB43" s="205"/>
      <c r="LC43" s="205"/>
      <c r="LD43" s="205"/>
      <c r="LE43" s="205"/>
      <c r="LF43" s="205"/>
      <c r="LG43" s="205"/>
      <c r="LH43" s="205"/>
      <c r="LI43" s="205"/>
      <c r="LJ43" s="205"/>
      <c r="LK43" s="205"/>
      <c r="LL43" s="205"/>
      <c r="LM43" s="205"/>
      <c r="LN43" s="205"/>
      <c r="LO43" s="205"/>
      <c r="LP43" s="205"/>
      <c r="LQ43" s="205"/>
      <c r="LR43" s="205"/>
      <c r="LS43" s="205"/>
      <c r="LT43" s="205"/>
      <c r="LU43" s="205"/>
      <c r="LV43" s="205"/>
      <c r="LW43" s="205"/>
      <c r="LX43" s="205"/>
      <c r="LY43" s="205"/>
      <c r="LZ43" s="205"/>
      <c r="MA43" s="205"/>
      <c r="MB43" s="205"/>
      <c r="MC43" s="205"/>
      <c r="MD43" s="205"/>
      <c r="ME43" s="205"/>
      <c r="MF43" s="205"/>
      <c r="MG43" s="205"/>
      <c r="MH43" s="205"/>
      <c r="MI43" s="205"/>
      <c r="MJ43" s="205"/>
      <c r="MK43" s="205"/>
      <c r="ML43" s="205"/>
      <c r="MM43" s="205"/>
      <c r="MN43" s="205"/>
      <c r="MO43" s="205"/>
      <c r="MP43" s="205"/>
      <c r="MQ43" s="205"/>
      <c r="MR43" s="205"/>
      <c r="MS43" s="205"/>
      <c r="MT43" s="205"/>
      <c r="MU43" s="205"/>
      <c r="MV43" s="205"/>
      <c r="MW43" s="205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05"/>
      <c r="NY43" s="205"/>
      <c r="NZ43" s="205"/>
      <c r="OA43" s="205"/>
      <c r="OB43" s="205"/>
      <c r="OC43" s="205"/>
      <c r="OD43" s="205"/>
      <c r="OE43" s="205"/>
      <c r="OF43" s="205"/>
      <c r="OG43" s="205"/>
      <c r="OH43" s="205"/>
      <c r="OI43" s="205"/>
      <c r="OJ43" s="205"/>
      <c r="OK43" s="205"/>
      <c r="OL43" s="205"/>
      <c r="OM43" s="205"/>
      <c r="ON43" s="205"/>
      <c r="OO43" s="205"/>
      <c r="OP43" s="205"/>
      <c r="OQ43" s="205"/>
      <c r="OR43" s="205"/>
      <c r="OS43" s="205"/>
      <c r="OT43" s="205"/>
      <c r="OU43" s="205"/>
      <c r="OV43" s="205"/>
      <c r="OW43" s="205"/>
      <c r="OX43" s="205"/>
      <c r="OY43" s="205"/>
      <c r="OZ43" s="205"/>
      <c r="PA43" s="205"/>
      <c r="PB43" s="205"/>
      <c r="PC43" s="205"/>
      <c r="PD43" s="205"/>
      <c r="PE43" s="205"/>
      <c r="PF43" s="205"/>
      <c r="PG43" s="205"/>
      <c r="PH43" s="205"/>
      <c r="PI43" s="205"/>
      <c r="PJ43" s="205"/>
      <c r="PK43" s="205"/>
      <c r="PL43" s="205"/>
      <c r="PM43" s="205"/>
      <c r="PN43" s="205"/>
      <c r="PO43" s="205"/>
      <c r="PP43" s="205"/>
      <c r="PQ43" s="205"/>
      <c r="PR43" s="205"/>
      <c r="PS43" s="205"/>
      <c r="PT43" s="205"/>
      <c r="PU43" s="205"/>
      <c r="PV43" s="205"/>
      <c r="PW43" s="205"/>
      <c r="PX43" s="205"/>
      <c r="PY43" s="205"/>
      <c r="PZ43" s="205"/>
      <c r="QA43" s="205"/>
      <c r="QB43" s="205"/>
      <c r="QC43" s="205"/>
      <c r="QD43" s="205"/>
      <c r="QE43" s="205"/>
      <c r="QF43" s="205"/>
      <c r="QG43" s="205"/>
      <c r="QH43" s="205"/>
      <c r="QI43" s="205"/>
      <c r="QJ43" s="205"/>
      <c r="QK43" s="205"/>
      <c r="QL43" s="205"/>
      <c r="QM43" s="205"/>
      <c r="QN43" s="205"/>
      <c r="QO43" s="205"/>
      <c r="QP43" s="205"/>
      <c r="QQ43" s="205"/>
      <c r="QR43" s="205"/>
      <c r="QS43" s="205"/>
      <c r="QT43" s="205"/>
      <c r="QU43" s="205"/>
      <c r="QV43" s="205"/>
      <c r="QW43" s="205"/>
      <c r="QX43" s="205"/>
      <c r="QY43" s="205"/>
      <c r="QZ43" s="205"/>
      <c r="RA43" s="205"/>
      <c r="RB43" s="205"/>
      <c r="RC43" s="205"/>
      <c r="RD43" s="205"/>
      <c r="RE43" s="205"/>
      <c r="RF43" s="205"/>
      <c r="RG43" s="205"/>
      <c r="RH43" s="205"/>
      <c r="RI43" s="205"/>
      <c r="RJ43" s="205"/>
      <c r="RK43" s="205"/>
      <c r="RL43" s="205"/>
      <c r="RM43" s="205"/>
      <c r="RN43" s="205"/>
      <c r="RO43" s="205"/>
      <c r="RP43" s="205"/>
      <c r="RQ43" s="205"/>
      <c r="RR43" s="205"/>
      <c r="RS43" s="205"/>
      <c r="RT43" s="205"/>
      <c r="RU43" s="205"/>
      <c r="RV43" s="205"/>
      <c r="RW43" s="205"/>
      <c r="RX43" s="205"/>
      <c r="RY43" s="205"/>
      <c r="RZ43" s="205"/>
      <c r="SA43" s="205"/>
      <c r="SB43" s="205"/>
      <c r="SC43" s="205"/>
      <c r="SD43" s="205"/>
      <c r="SE43" s="205"/>
      <c r="SF43" s="205"/>
      <c r="SG43" s="205"/>
      <c r="SH43" s="205"/>
      <c r="SI43" s="205"/>
      <c r="SJ43" s="205"/>
      <c r="SK43" s="205"/>
      <c r="SL43" s="205"/>
      <c r="SM43" s="205"/>
      <c r="SN43" s="205"/>
      <c r="SO43" s="205"/>
      <c r="SP43" s="205"/>
      <c r="SQ43" s="205"/>
      <c r="SR43" s="205"/>
      <c r="SS43" s="205"/>
      <c r="ST43" s="205"/>
      <c r="SU43" s="205"/>
      <c r="SV43" s="205"/>
      <c r="SW43" s="205"/>
      <c r="SX43" s="205"/>
      <c r="SY43" s="205"/>
      <c r="SZ43" s="205"/>
      <c r="TA43" s="205"/>
      <c r="TB43" s="205"/>
      <c r="TC43" s="205"/>
      <c r="TD43" s="205"/>
      <c r="TE43" s="205"/>
      <c r="TF43" s="205"/>
      <c r="TG43" s="205"/>
      <c r="TH43" s="205"/>
      <c r="TI43" s="205"/>
      <c r="TJ43" s="205"/>
      <c r="TK43" s="205"/>
      <c r="TL43" s="205"/>
      <c r="TM43" s="205"/>
      <c r="TN43" s="205"/>
      <c r="TO43" s="205"/>
      <c r="TP43" s="205"/>
      <c r="TQ43" s="205"/>
      <c r="TR43" s="205"/>
      <c r="TS43" s="205"/>
      <c r="TT43" s="205"/>
      <c r="TU43" s="205"/>
      <c r="TV43" s="205"/>
      <c r="TW43" s="205"/>
      <c r="TX43" s="205"/>
      <c r="TY43" s="205"/>
      <c r="TZ43" s="205"/>
      <c r="UA43" s="205"/>
      <c r="UB43" s="205"/>
      <c r="UC43" s="205"/>
      <c r="UD43" s="205"/>
      <c r="UE43" s="205"/>
      <c r="UF43" s="205"/>
      <c r="UG43" s="205"/>
      <c r="UH43" s="205"/>
      <c r="UI43" s="205"/>
      <c r="UJ43" s="205"/>
      <c r="UK43" s="205"/>
      <c r="UL43" s="205"/>
      <c r="UM43" s="205"/>
      <c r="UN43" s="205"/>
      <c r="UO43" s="205"/>
      <c r="UP43" s="205"/>
      <c r="UQ43" s="205"/>
      <c r="UR43" s="205"/>
      <c r="US43" s="205"/>
      <c r="UT43" s="205"/>
      <c r="UU43" s="205"/>
      <c r="UV43" s="205"/>
      <c r="UW43" s="205"/>
      <c r="UX43" s="205"/>
      <c r="UY43" s="205"/>
      <c r="UZ43" s="205"/>
      <c r="VA43" s="205"/>
      <c r="VB43" s="205"/>
      <c r="VC43" s="205"/>
      <c r="VD43" s="205"/>
      <c r="VE43" s="205"/>
      <c r="VF43" s="205"/>
      <c r="VG43" s="205"/>
      <c r="VH43" s="205"/>
      <c r="VI43" s="205"/>
      <c r="VJ43" s="205"/>
      <c r="VK43" s="205"/>
      <c r="VL43" s="205"/>
      <c r="VM43" s="205"/>
      <c r="VN43" s="205"/>
      <c r="VO43" s="205"/>
      <c r="VP43" s="205"/>
      <c r="VQ43" s="205"/>
      <c r="VR43" s="205"/>
      <c r="VS43" s="205"/>
      <c r="VT43" s="205"/>
      <c r="VU43" s="205"/>
      <c r="VV43" s="205"/>
      <c r="VW43" s="205"/>
      <c r="VX43" s="205"/>
      <c r="VY43" s="205"/>
      <c r="VZ43" s="205"/>
      <c r="WA43" s="205"/>
      <c r="WB43" s="205"/>
      <c r="WC43" s="205"/>
      <c r="WD43" s="205"/>
      <c r="WE43" s="205"/>
      <c r="WF43" s="205"/>
      <c r="WG43" s="205"/>
      <c r="WH43" s="205"/>
      <c r="WI43" s="205"/>
      <c r="WJ43" s="205"/>
      <c r="WK43" s="205"/>
      <c r="WL43" s="205"/>
      <c r="WM43" s="205"/>
      <c r="WN43" s="205"/>
      <c r="WO43" s="205"/>
      <c r="WP43" s="205"/>
      <c r="WQ43" s="205"/>
      <c r="WR43" s="205"/>
      <c r="WS43" s="205"/>
      <c r="WT43" s="205"/>
      <c r="WU43" s="205"/>
      <c r="WV43" s="205"/>
      <c r="WW43" s="205"/>
      <c r="WX43" s="205"/>
      <c r="WY43" s="205"/>
      <c r="WZ43" s="205"/>
      <c r="XA43" s="205"/>
      <c r="XB43" s="205"/>
      <c r="XC43" s="205"/>
      <c r="XD43" s="205"/>
      <c r="XE43" s="205"/>
      <c r="XF43" s="205"/>
      <c r="XG43" s="205"/>
      <c r="XH43" s="205"/>
      <c r="XI43" s="205"/>
      <c r="XJ43" s="205"/>
      <c r="XK43" s="205"/>
      <c r="XL43" s="205"/>
      <c r="XM43" s="205"/>
      <c r="XN43" s="205"/>
      <c r="XO43" s="205"/>
      <c r="XP43" s="205"/>
      <c r="XQ43" s="205"/>
      <c r="XR43" s="205"/>
      <c r="XS43" s="205"/>
      <c r="XT43" s="205"/>
      <c r="XU43" s="205"/>
      <c r="XV43" s="205"/>
      <c r="XW43" s="205"/>
      <c r="XX43" s="205"/>
      <c r="XY43" s="205"/>
      <c r="XZ43" s="205"/>
      <c r="YA43" s="205"/>
      <c r="YB43" s="205"/>
      <c r="YC43" s="205"/>
      <c r="YD43" s="205"/>
      <c r="YE43" s="205"/>
      <c r="YF43" s="205"/>
      <c r="YG43" s="205"/>
      <c r="YH43" s="205"/>
      <c r="YI43" s="205"/>
      <c r="YJ43" s="205"/>
      <c r="YK43" s="205"/>
      <c r="YL43" s="205"/>
      <c r="YM43" s="205"/>
      <c r="YN43" s="205"/>
      <c r="YO43" s="205"/>
      <c r="YP43" s="205"/>
      <c r="YQ43" s="205"/>
      <c r="YR43" s="205"/>
      <c r="YS43" s="205"/>
      <c r="YT43" s="205"/>
      <c r="YU43" s="205"/>
      <c r="YV43" s="205"/>
      <c r="YW43" s="205"/>
      <c r="YX43" s="205"/>
      <c r="YY43" s="205"/>
      <c r="YZ43" s="205"/>
      <c r="ZA43" s="205"/>
      <c r="ZB43" s="205"/>
      <c r="ZC43" s="205"/>
      <c r="ZD43" s="205"/>
      <c r="ZE43" s="205"/>
      <c r="ZF43" s="205"/>
      <c r="ZG43" s="205"/>
      <c r="ZH43" s="205"/>
      <c r="ZI43" s="205"/>
      <c r="ZJ43" s="205"/>
      <c r="ZK43" s="205"/>
      <c r="ZL43" s="205"/>
      <c r="ZM43" s="205"/>
      <c r="ZN43" s="205"/>
      <c r="ZO43" s="205"/>
      <c r="ZP43" s="205"/>
      <c r="ZQ43" s="205"/>
      <c r="ZR43" s="205"/>
      <c r="ZS43" s="205"/>
      <c r="ZT43" s="205"/>
      <c r="ZU43" s="205"/>
      <c r="ZV43" s="205"/>
      <c r="ZW43" s="205"/>
      <c r="ZX43" s="205"/>
      <c r="ZY43" s="205"/>
      <c r="ZZ43" s="205"/>
      <c r="AAA43" s="205"/>
      <c r="AAB43" s="205"/>
      <c r="AAC43" s="205"/>
      <c r="AAD43" s="205"/>
      <c r="AAE43" s="205"/>
      <c r="AAF43" s="205"/>
      <c r="AAG43" s="205"/>
      <c r="AAH43" s="205"/>
      <c r="AAI43" s="205"/>
      <c r="AAJ43" s="205"/>
      <c r="AAK43" s="205"/>
      <c r="AAL43" s="205"/>
      <c r="AAM43" s="205"/>
      <c r="AAN43" s="205"/>
      <c r="AAO43" s="205"/>
      <c r="AAP43" s="205"/>
      <c r="AAQ43" s="205"/>
      <c r="AAR43" s="205"/>
      <c r="AAS43" s="205"/>
      <c r="AAT43" s="205"/>
      <c r="AAU43" s="205"/>
      <c r="AAV43" s="205"/>
      <c r="AAW43" s="205"/>
      <c r="AAX43" s="205"/>
      <c r="AAY43" s="205"/>
      <c r="AAZ43" s="205"/>
      <c r="ABA43" s="205"/>
      <c r="ABB43" s="205"/>
      <c r="ABC43" s="205"/>
      <c r="ABD43" s="205"/>
      <c r="ABE43" s="205"/>
      <c r="ABF43" s="205"/>
      <c r="ABG43" s="205"/>
      <c r="ABH43" s="205"/>
      <c r="ABI43" s="205"/>
      <c r="ABJ43" s="205"/>
      <c r="ABK43" s="205"/>
      <c r="ABL43" s="205"/>
      <c r="ABM43" s="205"/>
      <c r="ABN43" s="205"/>
      <c r="ABO43" s="205"/>
      <c r="ABP43" s="205"/>
      <c r="ABQ43" s="205"/>
      <c r="ABR43" s="205"/>
      <c r="ABS43" s="205"/>
      <c r="ABT43" s="205"/>
      <c r="ABU43" s="205"/>
      <c r="ABV43" s="205"/>
      <c r="ABW43" s="205"/>
      <c r="ABX43" s="205"/>
      <c r="ABY43" s="205"/>
      <c r="ABZ43" s="205"/>
      <c r="ACA43" s="205"/>
      <c r="ACB43" s="205"/>
      <c r="ACC43" s="205"/>
      <c r="ACD43" s="205"/>
      <c r="ACE43" s="205"/>
      <c r="ACF43" s="205"/>
      <c r="ACG43" s="205"/>
      <c r="ACH43" s="205"/>
      <c r="ACI43" s="205"/>
      <c r="ACJ43" s="205"/>
      <c r="ACK43" s="205"/>
      <c r="ACL43" s="205"/>
      <c r="ACM43" s="205"/>
      <c r="ACN43" s="205"/>
      <c r="ACO43" s="205"/>
      <c r="ACP43" s="205"/>
      <c r="ACQ43" s="205"/>
      <c r="ACR43" s="205"/>
      <c r="ACS43" s="205"/>
      <c r="ACT43" s="205"/>
      <c r="ACU43" s="205"/>
      <c r="ACV43" s="205"/>
      <c r="ACW43" s="205"/>
      <c r="ACX43" s="205"/>
      <c r="ACY43" s="205"/>
      <c r="ACZ43" s="205"/>
      <c r="ADA43" s="205"/>
      <c r="ADB43" s="205"/>
      <c r="ADC43" s="205"/>
      <c r="ADD43" s="205"/>
      <c r="ADE43" s="205"/>
      <c r="ADF43" s="205"/>
      <c r="ADG43" s="205"/>
      <c r="ADH43" s="205"/>
      <c r="ADI43" s="205"/>
      <c r="ADJ43" s="205"/>
      <c r="ADK43" s="205"/>
      <c r="ADL43" s="205"/>
      <c r="ADM43" s="205"/>
      <c r="ADN43" s="205"/>
      <c r="ADO43" s="205"/>
      <c r="ADP43" s="205"/>
      <c r="ADQ43" s="205"/>
      <c r="ADR43" s="205"/>
      <c r="ADS43" s="205"/>
      <c r="ADT43" s="205"/>
      <c r="ADU43" s="205"/>
      <c r="ADV43" s="205"/>
      <c r="ADW43" s="205"/>
      <c r="ADX43" s="205"/>
      <c r="ADY43" s="205"/>
      <c r="ADZ43" s="205"/>
      <c r="AEA43" s="205"/>
      <c r="AEB43" s="205"/>
      <c r="AEC43" s="205"/>
      <c r="AED43" s="205"/>
      <c r="AEE43" s="205"/>
      <c r="AEF43" s="205"/>
      <c r="AEG43" s="205"/>
      <c r="AEH43" s="205"/>
      <c r="AEI43" s="205"/>
      <c r="AEJ43" s="205"/>
      <c r="AEK43" s="205"/>
      <c r="AEL43" s="205"/>
      <c r="AEM43" s="205"/>
      <c r="AEN43" s="205"/>
      <c r="AEO43" s="205"/>
      <c r="AEP43" s="205"/>
      <c r="AEQ43" s="205"/>
      <c r="AER43" s="205"/>
      <c r="AES43" s="205"/>
      <c r="AET43" s="205"/>
      <c r="AEU43" s="205"/>
      <c r="AEV43" s="205"/>
      <c r="AEW43" s="205"/>
      <c r="AEX43" s="205"/>
      <c r="AEY43" s="205"/>
      <c r="AEZ43" s="205"/>
      <c r="AFA43" s="205"/>
      <c r="AFB43" s="205"/>
      <c r="AFC43" s="205"/>
      <c r="AFD43" s="205"/>
      <c r="AFE43" s="205"/>
      <c r="AFF43" s="205"/>
      <c r="AFG43" s="205"/>
      <c r="AFH43" s="205"/>
      <c r="AFI43" s="205"/>
      <c r="AFJ43" s="205"/>
      <c r="AFK43" s="205"/>
      <c r="AFL43" s="205"/>
      <c r="AFM43" s="205"/>
      <c r="AFN43" s="205"/>
      <c r="AFO43" s="205"/>
      <c r="AFP43" s="205"/>
      <c r="AFQ43" s="205"/>
      <c r="AFR43" s="205"/>
      <c r="AFS43" s="205"/>
      <c r="AFT43" s="205"/>
      <c r="AFU43" s="205"/>
      <c r="AFV43" s="205"/>
      <c r="AFW43" s="205"/>
      <c r="AFX43" s="205"/>
      <c r="AFY43" s="205"/>
      <c r="AFZ43" s="205"/>
      <c r="AGA43" s="205"/>
      <c r="AGB43" s="205"/>
      <c r="AGC43" s="205"/>
      <c r="AGD43" s="205"/>
      <c r="AGE43" s="205"/>
      <c r="AGF43" s="205"/>
      <c r="AGG43" s="205"/>
      <c r="AGH43" s="205"/>
      <c r="AGI43" s="205"/>
      <c r="AGJ43" s="205"/>
      <c r="AGK43" s="205"/>
      <c r="AGL43" s="205"/>
      <c r="AGM43" s="205"/>
      <c r="AGN43" s="205"/>
      <c r="AGO43" s="205"/>
      <c r="AGP43" s="205"/>
      <c r="AGQ43" s="205"/>
      <c r="AGR43" s="205"/>
      <c r="AGS43" s="205"/>
      <c r="AGT43" s="205"/>
      <c r="AGU43" s="205"/>
      <c r="AGV43" s="205"/>
      <c r="AGW43" s="205"/>
      <c r="AGX43" s="205"/>
      <c r="AGY43" s="205"/>
      <c r="AGZ43" s="205"/>
      <c r="AHA43" s="205"/>
      <c r="AHB43" s="205"/>
      <c r="AHC43" s="205"/>
      <c r="AHD43" s="205"/>
      <c r="AHE43" s="205"/>
      <c r="AHF43" s="205"/>
      <c r="AHG43" s="205"/>
      <c r="AHH43" s="205"/>
      <c r="AHI43" s="205"/>
      <c r="AHJ43" s="205"/>
      <c r="AHK43" s="205"/>
      <c r="AHL43" s="205"/>
      <c r="AHM43" s="205"/>
      <c r="AHN43" s="205"/>
      <c r="AHO43" s="205"/>
      <c r="AHP43" s="205"/>
      <c r="AHQ43" s="205"/>
      <c r="AHR43" s="205"/>
      <c r="AHS43" s="205"/>
      <c r="AHT43" s="205"/>
      <c r="AHU43" s="205"/>
      <c r="AHV43" s="205"/>
      <c r="AHW43" s="205"/>
      <c r="AHX43" s="205"/>
      <c r="AHY43" s="205"/>
      <c r="AHZ43" s="205"/>
      <c r="AIA43" s="205"/>
      <c r="AIB43" s="205"/>
      <c r="AIC43" s="205"/>
      <c r="AID43" s="205"/>
      <c r="AIE43" s="205"/>
      <c r="AIF43" s="205"/>
      <c r="AIG43" s="205"/>
      <c r="AIH43" s="205"/>
      <c r="AII43" s="205"/>
      <c r="AIJ43" s="205"/>
      <c r="AIK43" s="205"/>
      <c r="AIL43" s="205"/>
      <c r="AIM43" s="205"/>
      <c r="AIN43" s="205"/>
      <c r="AIO43" s="205"/>
      <c r="AIP43" s="205"/>
      <c r="AIQ43" s="205"/>
      <c r="AIR43" s="205"/>
      <c r="AIS43" s="205"/>
      <c r="AIT43" s="205"/>
      <c r="AIU43" s="205"/>
      <c r="AIV43" s="205"/>
      <c r="AIW43" s="205"/>
      <c r="AIX43" s="205"/>
      <c r="AIY43" s="205"/>
      <c r="AIZ43" s="205"/>
      <c r="AJA43" s="205"/>
      <c r="AJB43" s="205"/>
      <c r="AJC43" s="205"/>
      <c r="AJD43" s="205"/>
      <c r="AJE43" s="205"/>
      <c r="AJF43" s="205"/>
      <c r="AJG43" s="205"/>
      <c r="AJH43" s="205"/>
      <c r="AJI43" s="205"/>
      <c r="AJJ43" s="205"/>
      <c r="AJK43" s="205"/>
      <c r="AJL43" s="205"/>
      <c r="AJM43" s="205"/>
      <c r="AJN43" s="205"/>
      <c r="AJO43" s="205"/>
      <c r="AJP43" s="205"/>
      <c r="AJQ43" s="205"/>
      <c r="AJR43" s="205"/>
      <c r="AJS43" s="205"/>
      <c r="AJT43" s="205"/>
      <c r="AJU43" s="205"/>
      <c r="AJV43" s="205"/>
      <c r="AJW43" s="205"/>
      <c r="AJX43" s="205"/>
      <c r="AJY43" s="205"/>
      <c r="AJZ43" s="205"/>
      <c r="AKA43" s="205"/>
      <c r="AKB43" s="205"/>
      <c r="AKC43" s="205"/>
      <c r="AKD43" s="205"/>
      <c r="AKE43" s="205"/>
      <c r="AKF43" s="205"/>
      <c r="AKG43" s="205"/>
      <c r="AKH43" s="205"/>
      <c r="AKI43" s="205"/>
      <c r="AKJ43" s="205"/>
      <c r="AKK43" s="205"/>
      <c r="AKL43" s="205"/>
      <c r="AKM43" s="205"/>
      <c r="AKN43" s="205"/>
      <c r="AKO43" s="205"/>
      <c r="AKP43" s="205"/>
      <c r="AKQ43" s="205"/>
      <c r="AKR43" s="205"/>
      <c r="AKS43" s="205"/>
      <c r="AKT43" s="205"/>
      <c r="AKU43" s="205"/>
      <c r="AKV43" s="205"/>
      <c r="AKW43" s="205"/>
      <c r="AKX43" s="205"/>
      <c r="AKY43" s="205"/>
      <c r="AKZ43" s="205"/>
      <c r="ALA43" s="205"/>
      <c r="ALB43" s="205"/>
      <c r="ALC43" s="205"/>
      <c r="ALD43" s="205"/>
      <c r="ALE43" s="205"/>
      <c r="ALF43" s="205"/>
      <c r="ALG43" s="205"/>
      <c r="ALH43" s="205"/>
      <c r="ALI43" s="205"/>
      <c r="ALJ43" s="205"/>
      <c r="ALK43" s="205"/>
      <c r="ALL43" s="205"/>
      <c r="ALM43" s="205"/>
      <c r="ALN43" s="205"/>
      <c r="ALO43" s="205"/>
      <c r="ALP43" s="205"/>
      <c r="ALQ43" s="205"/>
      <c r="ALR43" s="205"/>
      <c r="ALS43" s="205"/>
      <c r="ALT43" s="205"/>
      <c r="ALU43" s="205"/>
      <c r="ALV43" s="205"/>
      <c r="ALW43" s="205"/>
      <c r="ALX43" s="205"/>
      <c r="ALY43" s="205"/>
      <c r="ALZ43" s="205"/>
      <c r="AMA43" s="205"/>
      <c r="AMB43" s="205"/>
      <c r="AMC43" s="205"/>
      <c r="AMD43" s="205"/>
      <c r="AME43" s="205"/>
      <c r="AMF43" s="205"/>
      <c r="AMG43" s="205"/>
      <c r="AMH43" s="205"/>
      <c r="AMI43" s="205"/>
      <c r="AMJ43" s="205"/>
      <c r="AMK43" s="205"/>
      <c r="AML43" s="205"/>
      <c r="AMM43" s="205"/>
      <c r="AMN43" s="205"/>
      <c r="AMO43" s="205"/>
      <c r="AMP43" s="205"/>
      <c r="AMQ43" s="205"/>
      <c r="AMR43" s="205"/>
      <c r="AMS43" s="205"/>
      <c r="AMT43" s="205"/>
      <c r="AMU43" s="205"/>
      <c r="AMV43" s="205"/>
      <c r="AMW43" s="205"/>
      <c r="AMX43" s="205"/>
      <c r="AMY43" s="205"/>
      <c r="AMZ43" s="205"/>
      <c r="ANA43" s="205"/>
      <c r="ANB43" s="205"/>
      <c r="ANC43" s="205"/>
      <c r="AND43" s="205"/>
      <c r="ANE43" s="205"/>
      <c r="ANF43" s="205"/>
      <c r="ANG43" s="205"/>
      <c r="ANH43" s="205"/>
      <c r="ANI43" s="205"/>
      <c r="ANJ43" s="205"/>
      <c r="ANK43" s="205"/>
      <c r="ANL43" s="205"/>
      <c r="ANM43" s="205"/>
      <c r="ANN43" s="205"/>
      <c r="ANO43" s="205"/>
      <c r="ANP43" s="205"/>
      <c r="ANQ43" s="205"/>
      <c r="ANR43" s="205"/>
      <c r="ANS43" s="205"/>
      <c r="ANT43" s="205"/>
      <c r="ANU43" s="205"/>
      <c r="ANV43" s="205"/>
      <c r="ANW43" s="205"/>
      <c r="ANX43" s="205"/>
      <c r="ANY43" s="205"/>
      <c r="ANZ43" s="205"/>
      <c r="AOA43" s="205"/>
      <c r="AOB43" s="205"/>
      <c r="AOC43" s="205"/>
      <c r="AOD43" s="205"/>
      <c r="AOE43" s="205"/>
      <c r="AOF43" s="205"/>
      <c r="AOG43" s="205"/>
      <c r="AOH43" s="205"/>
      <c r="AOI43" s="205"/>
      <c r="AOJ43" s="205"/>
      <c r="AOK43" s="205"/>
      <c r="AOL43" s="205"/>
      <c r="AOM43" s="205"/>
      <c r="AON43" s="205"/>
      <c r="AOO43" s="205"/>
      <c r="AOP43" s="205"/>
      <c r="AOQ43" s="205"/>
      <c r="AOR43" s="205"/>
      <c r="AOS43" s="205"/>
      <c r="AOT43" s="205"/>
      <c r="AOU43" s="205"/>
      <c r="AOV43" s="205"/>
      <c r="AOW43" s="205"/>
      <c r="AOX43" s="205"/>
      <c r="AOY43" s="205"/>
      <c r="AOZ43" s="205"/>
      <c r="APA43" s="205"/>
      <c r="APB43" s="205"/>
      <c r="APC43" s="205"/>
      <c r="APD43" s="205"/>
      <c r="APE43" s="205"/>
      <c r="APF43" s="205"/>
      <c r="APG43" s="205"/>
      <c r="APH43" s="205"/>
      <c r="API43" s="205"/>
      <c r="APJ43" s="205"/>
      <c r="APK43" s="205"/>
      <c r="APL43" s="205"/>
      <c r="APM43" s="205"/>
      <c r="APN43" s="205"/>
      <c r="APO43" s="205"/>
      <c r="APP43" s="205"/>
      <c r="APQ43" s="205"/>
      <c r="APR43" s="205"/>
      <c r="APS43" s="205"/>
      <c r="APT43" s="205"/>
      <c r="APU43" s="205"/>
      <c r="APV43" s="205"/>
      <c r="APW43" s="205"/>
      <c r="APX43" s="205"/>
      <c r="APY43" s="205"/>
      <c r="APZ43" s="205"/>
      <c r="AQA43" s="205"/>
      <c r="AQB43" s="205"/>
      <c r="AQC43" s="205"/>
      <c r="AQD43" s="205"/>
      <c r="AQE43" s="205"/>
      <c r="AQF43" s="205"/>
      <c r="AQG43" s="205"/>
      <c r="AQH43" s="205"/>
      <c r="AQI43" s="205"/>
      <c r="AQJ43" s="205"/>
      <c r="AQK43" s="205"/>
      <c r="AQL43" s="205"/>
      <c r="AQM43" s="205"/>
      <c r="AQN43" s="205"/>
      <c r="AQO43" s="205"/>
      <c r="AQP43" s="205"/>
      <c r="AQQ43" s="205"/>
      <c r="AQR43" s="205"/>
      <c r="AQS43" s="205"/>
      <c r="AQT43" s="205"/>
      <c r="AQU43" s="205"/>
      <c r="AQV43" s="205"/>
      <c r="AQW43" s="205"/>
      <c r="AQX43" s="205"/>
      <c r="AQY43" s="205"/>
      <c r="AQZ43" s="205"/>
      <c r="ARA43" s="205"/>
      <c r="ARB43" s="205"/>
      <c r="ARC43" s="205"/>
      <c r="ARD43" s="205"/>
      <c r="ARE43" s="205"/>
      <c r="ARF43" s="205"/>
      <c r="ARG43" s="205"/>
      <c r="ARH43" s="205"/>
      <c r="ARI43" s="205"/>
      <c r="ARJ43" s="205"/>
      <c r="ARK43" s="205"/>
      <c r="ARL43" s="205"/>
      <c r="ARM43" s="205"/>
      <c r="ARN43" s="205"/>
      <c r="ARO43" s="205"/>
      <c r="ARP43" s="205"/>
      <c r="ARQ43" s="205"/>
      <c r="ARR43" s="205"/>
      <c r="ARS43" s="205"/>
      <c r="ART43" s="205"/>
      <c r="ARU43" s="205"/>
      <c r="ARV43" s="205"/>
      <c r="ARW43" s="205"/>
      <c r="ARX43" s="205"/>
      <c r="ARY43" s="205"/>
      <c r="ARZ43" s="205"/>
      <c r="ASA43" s="205"/>
      <c r="ASB43" s="205"/>
      <c r="ASC43" s="205"/>
      <c r="ASD43" s="205"/>
      <c r="ASE43" s="205"/>
      <c r="ASF43" s="205"/>
      <c r="ASG43" s="205"/>
      <c r="ASH43" s="205"/>
      <c r="ASI43" s="205"/>
      <c r="ASJ43" s="205"/>
      <c r="ASK43" s="205"/>
      <c r="ASL43" s="205"/>
      <c r="ASM43" s="205"/>
      <c r="ASN43" s="205"/>
      <c r="ASO43" s="205"/>
      <c r="ASP43" s="205"/>
      <c r="ASQ43" s="205"/>
      <c r="ASR43" s="205"/>
      <c r="ASS43" s="205"/>
      <c r="AST43" s="205"/>
      <c r="ASU43" s="205"/>
      <c r="ASV43" s="205"/>
      <c r="ASW43" s="205"/>
      <c r="ASX43" s="205"/>
      <c r="ASY43" s="205"/>
      <c r="ASZ43" s="205"/>
      <c r="ATA43" s="205"/>
      <c r="ATB43" s="205"/>
      <c r="ATC43" s="205"/>
      <c r="ATD43" s="205"/>
      <c r="ATE43" s="205"/>
      <c r="ATF43" s="205"/>
      <c r="ATG43" s="205"/>
      <c r="ATH43" s="205"/>
      <c r="ATI43" s="205"/>
      <c r="ATJ43" s="205"/>
      <c r="ATK43" s="205"/>
      <c r="ATL43" s="205"/>
      <c r="ATM43" s="205"/>
      <c r="ATN43" s="205"/>
      <c r="ATO43" s="205"/>
      <c r="ATP43" s="205"/>
      <c r="ATQ43" s="205"/>
      <c r="ATR43" s="205"/>
      <c r="ATS43" s="205"/>
      <c r="ATT43" s="205"/>
      <c r="ATU43" s="205"/>
      <c r="ATV43" s="205"/>
      <c r="ATW43" s="205"/>
      <c r="ATX43" s="205"/>
      <c r="ATY43" s="205"/>
      <c r="ATZ43" s="205"/>
      <c r="AUA43" s="205"/>
      <c r="AUB43" s="205"/>
      <c r="AUC43" s="205"/>
      <c r="AUD43" s="205"/>
      <c r="AUE43" s="205"/>
      <c r="AUF43" s="205"/>
      <c r="AUG43" s="205"/>
      <c r="AUH43" s="205"/>
      <c r="AUI43" s="205"/>
      <c r="AUJ43" s="205"/>
      <c r="AUK43" s="205"/>
      <c r="AUL43" s="205"/>
      <c r="AUM43" s="205"/>
      <c r="AUN43" s="205"/>
      <c r="AUO43" s="205"/>
      <c r="AUP43" s="205"/>
      <c r="AUQ43" s="205"/>
      <c r="AUR43" s="205"/>
      <c r="AUS43" s="205"/>
      <c r="AUT43" s="205"/>
      <c r="AUU43" s="205"/>
      <c r="AUV43" s="205"/>
      <c r="AUW43" s="205"/>
      <c r="AUX43" s="205"/>
      <c r="AUY43" s="205"/>
      <c r="AUZ43" s="205"/>
      <c r="AVA43" s="205"/>
      <c r="AVB43" s="205"/>
      <c r="AVC43" s="205"/>
      <c r="AVD43" s="205"/>
      <c r="AVE43" s="205"/>
      <c r="AVF43" s="205"/>
      <c r="AVG43" s="205"/>
      <c r="AVH43" s="205"/>
      <c r="AVI43" s="205"/>
      <c r="AVJ43" s="205"/>
      <c r="AVK43" s="205"/>
      <c r="AVL43" s="205"/>
      <c r="AVM43" s="205"/>
      <c r="AVN43" s="205"/>
      <c r="AVO43" s="205"/>
      <c r="AVP43" s="205"/>
      <c r="AVQ43" s="205"/>
      <c r="AVR43" s="205"/>
      <c r="AVS43" s="205"/>
      <c r="AVT43" s="205"/>
      <c r="AVU43" s="205"/>
      <c r="AVV43" s="205"/>
      <c r="AVW43" s="205"/>
      <c r="AVX43" s="205"/>
      <c r="AVY43" s="205"/>
      <c r="AVZ43" s="205"/>
      <c r="AWA43" s="205"/>
      <c r="AWB43" s="205"/>
      <c r="AWC43" s="205"/>
      <c r="AWD43" s="205"/>
      <c r="AWE43" s="205"/>
      <c r="AWF43" s="205"/>
      <c r="AWG43" s="205"/>
      <c r="AWH43" s="205"/>
      <c r="AWI43" s="205"/>
      <c r="AWJ43" s="205"/>
      <c r="AWK43" s="205"/>
      <c r="AWL43" s="205"/>
      <c r="AWM43" s="205"/>
      <c r="AWN43" s="205"/>
      <c r="AWO43" s="205"/>
      <c r="AWP43" s="205"/>
      <c r="AWQ43" s="205"/>
      <c r="AWR43" s="205"/>
      <c r="AWS43" s="205"/>
      <c r="AWT43" s="205"/>
      <c r="AWU43" s="205"/>
      <c r="AWV43" s="205"/>
      <c r="AWW43" s="205"/>
      <c r="AWX43" s="205"/>
      <c r="AWY43" s="205"/>
      <c r="AWZ43" s="205"/>
      <c r="AXA43" s="205"/>
      <c r="AXB43" s="205"/>
      <c r="AXC43" s="205"/>
      <c r="AXD43" s="205"/>
      <c r="AXE43" s="205"/>
      <c r="AXF43" s="205"/>
      <c r="AXG43" s="205"/>
      <c r="AXH43" s="205"/>
      <c r="AXI43" s="205"/>
      <c r="AXJ43" s="205"/>
      <c r="AXK43" s="205"/>
      <c r="AXL43" s="205"/>
      <c r="AXM43" s="205"/>
      <c r="AXN43" s="205"/>
      <c r="AXO43" s="205"/>
      <c r="AXP43" s="205"/>
      <c r="AXQ43" s="205"/>
      <c r="AXR43" s="205"/>
      <c r="AXS43" s="205"/>
      <c r="AXT43" s="205"/>
      <c r="AXU43" s="205"/>
      <c r="AXV43" s="205"/>
      <c r="AXW43" s="205"/>
      <c r="AXX43" s="205"/>
      <c r="AXY43" s="205"/>
      <c r="AXZ43" s="205"/>
      <c r="AYA43" s="205"/>
      <c r="AYB43" s="205"/>
      <c r="AYC43" s="205"/>
      <c r="AYD43" s="205"/>
      <c r="AYE43" s="205"/>
      <c r="AYF43" s="205"/>
      <c r="AYG43" s="205"/>
      <c r="AYH43" s="205"/>
      <c r="AYI43" s="205"/>
      <c r="AYJ43" s="205"/>
      <c r="AYK43" s="205"/>
      <c r="AYL43" s="205"/>
      <c r="AYM43" s="205"/>
      <c r="AYN43" s="205"/>
      <c r="AYO43" s="205"/>
      <c r="AYP43" s="205"/>
      <c r="AYQ43" s="205"/>
      <c r="AYR43" s="205"/>
      <c r="AYS43" s="205"/>
      <c r="AYT43" s="205"/>
      <c r="AYU43" s="205"/>
      <c r="AYV43" s="205"/>
      <c r="AYW43" s="205"/>
      <c r="AYX43" s="205"/>
      <c r="AYY43" s="205"/>
      <c r="AYZ43" s="205"/>
      <c r="AZA43" s="205"/>
      <c r="AZB43" s="205"/>
      <c r="AZC43" s="205"/>
      <c r="AZD43" s="205"/>
      <c r="AZE43" s="205"/>
      <c r="AZF43" s="205"/>
      <c r="AZG43" s="205"/>
      <c r="AZH43" s="205"/>
      <c r="AZI43" s="205"/>
      <c r="AZJ43" s="205"/>
      <c r="AZK43" s="205"/>
      <c r="AZL43" s="205"/>
      <c r="AZM43" s="205"/>
      <c r="AZN43" s="205"/>
      <c r="AZO43" s="205"/>
      <c r="AZP43" s="205"/>
      <c r="AZQ43" s="205"/>
      <c r="AZR43" s="205"/>
      <c r="AZS43" s="205"/>
      <c r="AZT43" s="205"/>
      <c r="AZU43" s="205"/>
      <c r="AZV43" s="205"/>
      <c r="AZW43" s="205"/>
      <c r="AZX43" s="205"/>
      <c r="AZY43" s="205"/>
      <c r="AZZ43" s="205"/>
      <c r="BAA43" s="205"/>
      <c r="BAB43" s="205"/>
      <c r="BAC43" s="205"/>
      <c r="BAD43" s="205"/>
      <c r="BAE43" s="205"/>
      <c r="BAF43" s="205"/>
      <c r="BAG43" s="205"/>
      <c r="BAH43" s="205"/>
      <c r="BAI43" s="205"/>
      <c r="BAJ43" s="205"/>
      <c r="BAK43" s="205"/>
      <c r="BAL43" s="205"/>
      <c r="BAM43" s="205"/>
      <c r="BAN43" s="205"/>
      <c r="BAO43" s="205"/>
      <c r="BAP43" s="205"/>
      <c r="BAQ43" s="205"/>
      <c r="BAR43" s="205"/>
      <c r="BAS43" s="205"/>
      <c r="BAT43" s="205"/>
      <c r="BAU43" s="205"/>
      <c r="BAV43" s="205"/>
      <c r="BAW43" s="205"/>
      <c r="BAX43" s="205"/>
      <c r="BAY43" s="205"/>
      <c r="BAZ43" s="205"/>
      <c r="BBA43" s="205"/>
      <c r="BBB43" s="205"/>
      <c r="BBC43" s="205"/>
      <c r="BBD43" s="205"/>
      <c r="BBE43" s="205"/>
      <c r="BBF43" s="205"/>
      <c r="BBG43" s="205"/>
      <c r="BBH43" s="205"/>
      <c r="BBI43" s="205"/>
      <c r="BBJ43" s="205"/>
      <c r="BBK43" s="205"/>
      <c r="BBL43" s="205"/>
      <c r="BBM43" s="205"/>
      <c r="BBN43" s="205"/>
      <c r="BBO43" s="205"/>
      <c r="BBP43" s="205"/>
      <c r="BBQ43" s="205"/>
      <c r="BBR43" s="205"/>
      <c r="BBS43" s="205"/>
      <c r="BBT43" s="205"/>
      <c r="BBU43" s="205"/>
      <c r="BBV43" s="205"/>
      <c r="BBW43" s="205"/>
      <c r="BBX43" s="205"/>
      <c r="BBY43" s="205"/>
      <c r="BBZ43" s="205"/>
      <c r="BCA43" s="205"/>
      <c r="BCB43" s="205"/>
      <c r="BCC43" s="205"/>
      <c r="BCD43" s="205"/>
      <c r="BCE43" s="205"/>
      <c r="BCF43" s="205"/>
      <c r="BCG43" s="205"/>
      <c r="BCH43" s="205"/>
      <c r="BCI43" s="205"/>
      <c r="BCJ43" s="205"/>
      <c r="BCK43" s="205"/>
      <c r="BCL43" s="205"/>
      <c r="BCM43" s="205"/>
      <c r="BCN43" s="205"/>
      <c r="BCO43" s="205"/>
      <c r="BCP43" s="205"/>
      <c r="BCQ43" s="205"/>
      <c r="BCR43" s="205"/>
      <c r="BCS43" s="205"/>
      <c r="BCT43" s="205"/>
      <c r="BCU43" s="205"/>
      <c r="BCV43" s="205"/>
      <c r="BCW43" s="205"/>
      <c r="BCX43" s="205"/>
      <c r="BCY43" s="205"/>
      <c r="BCZ43" s="205"/>
      <c r="BDA43" s="205"/>
      <c r="BDB43" s="205"/>
      <c r="BDC43" s="205"/>
      <c r="BDD43" s="205"/>
      <c r="BDE43" s="205"/>
      <c r="BDF43" s="205"/>
      <c r="BDG43" s="205"/>
      <c r="BDH43" s="205"/>
      <c r="BDI43" s="205"/>
      <c r="BDJ43" s="205"/>
      <c r="BDK43" s="205"/>
      <c r="BDL43" s="205"/>
      <c r="BDM43" s="205"/>
      <c r="BDN43" s="205"/>
      <c r="BDO43" s="205"/>
      <c r="BDP43" s="205"/>
      <c r="BDQ43" s="205"/>
      <c r="BDR43" s="205"/>
      <c r="BDS43" s="205"/>
      <c r="BDT43" s="205"/>
      <c r="BDU43" s="205"/>
    </row>
    <row r="44" spans="1:1477" s="73" customFormat="1">
      <c r="B44" s="71" t="s">
        <v>2</v>
      </c>
      <c r="C44" s="71" t="s">
        <v>392</v>
      </c>
      <c r="D44" s="71" t="s">
        <v>495</v>
      </c>
      <c r="E44" s="72">
        <v>41941</v>
      </c>
      <c r="F44" s="71" t="s">
        <v>477</v>
      </c>
      <c r="G44" s="71" t="s">
        <v>478</v>
      </c>
      <c r="H44" s="208">
        <v>1</v>
      </c>
      <c r="I44" s="73">
        <v>0</v>
      </c>
      <c r="J44" s="73">
        <v>150</v>
      </c>
      <c r="K44" s="73">
        <v>176</v>
      </c>
      <c r="L44" s="73">
        <v>176</v>
      </c>
      <c r="M44" s="206">
        <f t="shared" si="30"/>
        <v>1</v>
      </c>
      <c r="N44" s="73">
        <f t="shared" si="31"/>
        <v>1</v>
      </c>
      <c r="O44" s="73">
        <v>0</v>
      </c>
      <c r="P44" s="73">
        <v>0</v>
      </c>
      <c r="Q44" s="73">
        <v>0</v>
      </c>
      <c r="R44" s="73">
        <v>26</v>
      </c>
      <c r="S44" s="73">
        <v>0</v>
      </c>
      <c r="T44" s="212">
        <v>919509</v>
      </c>
      <c r="U44" s="212">
        <v>0</v>
      </c>
      <c r="V44" s="212">
        <v>919509</v>
      </c>
      <c r="W44" s="212">
        <v>919509</v>
      </c>
      <c r="X44" s="212">
        <v>927409</v>
      </c>
      <c r="Y44" s="212">
        <v>0</v>
      </c>
      <c r="Z44" s="212">
        <v>0</v>
      </c>
      <c r="AA44" s="212">
        <v>0</v>
      </c>
      <c r="AB44" s="212">
        <v>927409</v>
      </c>
      <c r="AC44" s="212">
        <v>927409</v>
      </c>
      <c r="AD44" s="206">
        <f t="shared" si="32"/>
        <v>1.008591541790238</v>
      </c>
      <c r="AE44" s="73">
        <f t="shared" si="33"/>
        <v>1</v>
      </c>
      <c r="AF44" s="212">
        <v>0</v>
      </c>
      <c r="AG44" s="212">
        <v>0</v>
      </c>
      <c r="AH44" s="73">
        <v>24</v>
      </c>
      <c r="AI44" s="73">
        <v>2</v>
      </c>
      <c r="AJ44" s="73">
        <v>0</v>
      </c>
      <c r="AK44" s="73">
        <v>0</v>
      </c>
      <c r="AL44" s="85">
        <v>0</v>
      </c>
      <c r="AM44" s="85">
        <v>0</v>
      </c>
      <c r="AN44" s="73">
        <v>0</v>
      </c>
      <c r="AO44" s="73">
        <v>0</v>
      </c>
      <c r="AP44" s="85">
        <v>0</v>
      </c>
      <c r="AQ44" s="85">
        <v>0</v>
      </c>
      <c r="AR44" s="73">
        <v>0</v>
      </c>
      <c r="AS44" s="73">
        <v>0</v>
      </c>
      <c r="AT44" s="85">
        <v>0</v>
      </c>
      <c r="AU44" s="85">
        <v>0</v>
      </c>
      <c r="AV44" s="73">
        <v>0</v>
      </c>
      <c r="AW44" s="73">
        <v>0</v>
      </c>
      <c r="AX44" s="85">
        <v>0</v>
      </c>
      <c r="AY44" s="85">
        <v>0</v>
      </c>
      <c r="AZ44" s="73">
        <v>0</v>
      </c>
      <c r="BA44" s="73">
        <v>0</v>
      </c>
      <c r="BB44" s="85">
        <v>0</v>
      </c>
      <c r="BC44" s="85">
        <v>0</v>
      </c>
      <c r="BD44" s="73">
        <v>0</v>
      </c>
      <c r="BE44" s="73">
        <v>0</v>
      </c>
      <c r="BF44" s="85">
        <v>0</v>
      </c>
      <c r="BG44" s="85">
        <v>0</v>
      </c>
      <c r="BH44" s="73">
        <v>0</v>
      </c>
      <c r="BI44" s="73">
        <v>0</v>
      </c>
      <c r="BJ44" s="85">
        <v>0</v>
      </c>
      <c r="BK44" s="85">
        <v>0</v>
      </c>
      <c r="BL44" s="73">
        <v>0</v>
      </c>
      <c r="BM44" s="73">
        <v>0</v>
      </c>
      <c r="BN44" s="85">
        <v>0</v>
      </c>
      <c r="BO44" s="85">
        <v>0</v>
      </c>
      <c r="BP44" s="73">
        <v>0</v>
      </c>
      <c r="BQ44" s="73">
        <v>0</v>
      </c>
      <c r="BR44" s="85">
        <v>0</v>
      </c>
      <c r="BS44" s="85">
        <v>0</v>
      </c>
      <c r="BT44" s="73">
        <v>0</v>
      </c>
      <c r="BU44" s="73">
        <v>0</v>
      </c>
      <c r="BV44" s="85">
        <v>0</v>
      </c>
      <c r="BW44" s="85">
        <v>0</v>
      </c>
      <c r="BX44" s="73">
        <v>0</v>
      </c>
      <c r="BY44" s="73">
        <v>0</v>
      </c>
      <c r="BZ44" s="85">
        <v>0</v>
      </c>
      <c r="CA44" s="85">
        <v>0</v>
      </c>
      <c r="CB44" s="73">
        <v>0</v>
      </c>
      <c r="CC44" s="73">
        <v>0</v>
      </c>
      <c r="CD44" s="85">
        <v>0</v>
      </c>
      <c r="CE44" s="85">
        <v>0</v>
      </c>
      <c r="CF44" s="73">
        <v>0</v>
      </c>
      <c r="CG44" s="73">
        <v>0</v>
      </c>
      <c r="CH44" s="85">
        <v>0</v>
      </c>
      <c r="CI44" s="85">
        <v>0</v>
      </c>
      <c r="CJ44" s="73">
        <v>0</v>
      </c>
      <c r="CK44" s="73">
        <v>0</v>
      </c>
      <c r="CL44" s="85">
        <v>0</v>
      </c>
      <c r="CM44" s="85">
        <v>0</v>
      </c>
      <c r="CN44" s="71" t="s">
        <v>393</v>
      </c>
      <c r="CO44" s="71" t="s">
        <v>394</v>
      </c>
      <c r="CP44" s="71" t="s">
        <v>321</v>
      </c>
      <c r="CQ44" s="71" t="s">
        <v>321</v>
      </c>
      <c r="CR44" s="71" t="s">
        <v>321</v>
      </c>
      <c r="CS44" s="71" t="s">
        <v>321</v>
      </c>
      <c r="CT44" s="72">
        <v>42263</v>
      </c>
      <c r="CU44" s="71" t="s">
        <v>473</v>
      </c>
      <c r="CV44" s="71" t="s">
        <v>474</v>
      </c>
      <c r="CW44" s="72" t="s">
        <v>168</v>
      </c>
      <c r="CX44" s="72">
        <v>42201</v>
      </c>
      <c r="CY44" s="71" t="s">
        <v>473</v>
      </c>
      <c r="CZ44" s="71" t="s">
        <v>474</v>
      </c>
      <c r="DA44" s="71" t="s">
        <v>494</v>
      </c>
      <c r="DB44" s="86">
        <v>817764.49</v>
      </c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  <c r="IU44" s="205"/>
      <c r="IV44" s="205"/>
      <c r="IW44" s="205"/>
      <c r="IX44" s="205"/>
      <c r="IY44" s="205"/>
      <c r="IZ44" s="205"/>
      <c r="JA44" s="205"/>
      <c r="JB44" s="205"/>
      <c r="JC44" s="205"/>
      <c r="JD44" s="205"/>
      <c r="JE44" s="205"/>
      <c r="JF44" s="205"/>
      <c r="JG44" s="205"/>
      <c r="JH44" s="205"/>
      <c r="JI44" s="205"/>
      <c r="JJ44" s="205"/>
      <c r="JK44" s="205"/>
      <c r="JL44" s="205"/>
      <c r="JM44" s="205"/>
      <c r="JN44" s="205"/>
      <c r="JO44" s="205"/>
      <c r="JP44" s="205"/>
      <c r="JQ44" s="205"/>
      <c r="JR44" s="205"/>
      <c r="JS44" s="205"/>
      <c r="JT44" s="205"/>
      <c r="JU44" s="205"/>
      <c r="JV44" s="205"/>
      <c r="JW44" s="205"/>
      <c r="JX44" s="205"/>
      <c r="JY44" s="205"/>
      <c r="JZ44" s="205"/>
      <c r="KA44" s="205"/>
      <c r="KB44" s="205"/>
      <c r="KC44" s="205"/>
      <c r="KD44" s="205"/>
      <c r="KE44" s="205"/>
      <c r="KF44" s="205"/>
      <c r="KG44" s="205"/>
      <c r="KH44" s="205"/>
      <c r="KI44" s="205"/>
      <c r="KJ44" s="205"/>
      <c r="KK44" s="205"/>
      <c r="KL44" s="205"/>
      <c r="KM44" s="205"/>
      <c r="KN44" s="205"/>
      <c r="KO44" s="205"/>
      <c r="KP44" s="205"/>
      <c r="KQ44" s="205"/>
      <c r="KR44" s="205"/>
      <c r="KS44" s="205"/>
      <c r="KT44" s="205"/>
      <c r="KU44" s="205"/>
      <c r="KV44" s="205"/>
      <c r="KW44" s="205"/>
      <c r="KX44" s="205"/>
      <c r="KY44" s="205"/>
      <c r="KZ44" s="205"/>
      <c r="LA44" s="205"/>
      <c r="LB44" s="205"/>
      <c r="LC44" s="205"/>
      <c r="LD44" s="205"/>
      <c r="LE44" s="205"/>
      <c r="LF44" s="205"/>
      <c r="LG44" s="205"/>
      <c r="LH44" s="205"/>
      <c r="LI44" s="205"/>
      <c r="LJ44" s="205"/>
      <c r="LK44" s="205"/>
      <c r="LL44" s="205"/>
      <c r="LM44" s="205"/>
      <c r="LN44" s="205"/>
      <c r="LO44" s="205"/>
      <c r="LP44" s="205"/>
      <c r="LQ44" s="205"/>
      <c r="LR44" s="205"/>
      <c r="LS44" s="205"/>
      <c r="LT44" s="205"/>
      <c r="LU44" s="205"/>
      <c r="LV44" s="205"/>
      <c r="LW44" s="205"/>
      <c r="LX44" s="205"/>
      <c r="LY44" s="205"/>
      <c r="LZ44" s="205"/>
      <c r="MA44" s="205"/>
      <c r="MB44" s="205"/>
      <c r="MC44" s="205"/>
      <c r="MD44" s="205"/>
      <c r="ME44" s="205"/>
      <c r="MF44" s="205"/>
      <c r="MG44" s="205"/>
      <c r="MH44" s="205"/>
      <c r="MI44" s="205"/>
      <c r="MJ44" s="205"/>
      <c r="MK44" s="205"/>
      <c r="ML44" s="205"/>
      <c r="MM44" s="205"/>
      <c r="MN44" s="205"/>
      <c r="MO44" s="205"/>
      <c r="MP44" s="205"/>
      <c r="MQ44" s="205"/>
      <c r="MR44" s="205"/>
      <c r="MS44" s="205"/>
      <c r="MT44" s="205"/>
      <c r="MU44" s="205"/>
      <c r="MV44" s="205"/>
      <c r="MW44" s="205"/>
      <c r="MX44" s="205"/>
      <c r="MY44" s="205"/>
      <c r="MZ44" s="205"/>
      <c r="NA44" s="205"/>
      <c r="NB44" s="205"/>
      <c r="NC44" s="205"/>
      <c r="ND44" s="205"/>
      <c r="NE44" s="205"/>
      <c r="NF44" s="205"/>
      <c r="NG44" s="205"/>
      <c r="NH44" s="205"/>
      <c r="NI44" s="205"/>
      <c r="NJ44" s="205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  <c r="NZ44" s="205"/>
      <c r="OA44" s="205"/>
      <c r="OB44" s="205"/>
      <c r="OC44" s="205"/>
      <c r="OD44" s="205"/>
      <c r="OE44" s="205"/>
      <c r="OF44" s="205"/>
      <c r="OG44" s="205"/>
      <c r="OH44" s="205"/>
      <c r="OI44" s="205"/>
      <c r="OJ44" s="205"/>
      <c r="OK44" s="205"/>
      <c r="OL44" s="205"/>
      <c r="OM44" s="205"/>
      <c r="ON44" s="205"/>
      <c r="OO44" s="205"/>
      <c r="OP44" s="205"/>
      <c r="OQ44" s="205"/>
      <c r="OR44" s="205"/>
      <c r="OS44" s="205"/>
      <c r="OT44" s="205"/>
      <c r="OU44" s="205"/>
      <c r="OV44" s="205"/>
      <c r="OW44" s="205"/>
      <c r="OX44" s="205"/>
      <c r="OY44" s="205"/>
      <c r="OZ44" s="205"/>
      <c r="PA44" s="205"/>
      <c r="PB44" s="205"/>
      <c r="PC44" s="205"/>
      <c r="PD44" s="205"/>
      <c r="PE44" s="205"/>
      <c r="PF44" s="205"/>
      <c r="PG44" s="205"/>
      <c r="PH44" s="205"/>
      <c r="PI44" s="205"/>
      <c r="PJ44" s="205"/>
      <c r="PK44" s="205"/>
      <c r="PL44" s="205"/>
      <c r="PM44" s="205"/>
      <c r="PN44" s="205"/>
      <c r="PO44" s="205"/>
      <c r="PP44" s="205"/>
      <c r="PQ44" s="205"/>
      <c r="PR44" s="205"/>
      <c r="PS44" s="205"/>
      <c r="PT44" s="205"/>
      <c r="PU44" s="205"/>
      <c r="PV44" s="205"/>
      <c r="PW44" s="205"/>
      <c r="PX44" s="205"/>
      <c r="PY44" s="205"/>
      <c r="PZ44" s="205"/>
      <c r="QA44" s="205"/>
      <c r="QB44" s="205"/>
      <c r="QC44" s="205"/>
      <c r="QD44" s="205"/>
      <c r="QE44" s="205"/>
      <c r="QF44" s="205"/>
      <c r="QG44" s="205"/>
      <c r="QH44" s="205"/>
      <c r="QI44" s="205"/>
      <c r="QJ44" s="205"/>
      <c r="QK44" s="205"/>
      <c r="QL44" s="205"/>
      <c r="QM44" s="205"/>
      <c r="QN44" s="205"/>
      <c r="QO44" s="205"/>
      <c r="QP44" s="205"/>
      <c r="QQ44" s="205"/>
      <c r="QR44" s="205"/>
      <c r="QS44" s="205"/>
      <c r="QT44" s="205"/>
      <c r="QU44" s="205"/>
      <c r="QV44" s="205"/>
      <c r="QW44" s="205"/>
      <c r="QX44" s="205"/>
      <c r="QY44" s="205"/>
      <c r="QZ44" s="205"/>
      <c r="RA44" s="205"/>
      <c r="RB44" s="205"/>
      <c r="RC44" s="205"/>
      <c r="RD44" s="205"/>
      <c r="RE44" s="205"/>
      <c r="RF44" s="205"/>
      <c r="RG44" s="205"/>
      <c r="RH44" s="205"/>
      <c r="RI44" s="205"/>
      <c r="RJ44" s="205"/>
      <c r="RK44" s="205"/>
      <c r="RL44" s="205"/>
      <c r="RM44" s="205"/>
      <c r="RN44" s="205"/>
      <c r="RO44" s="205"/>
      <c r="RP44" s="205"/>
      <c r="RQ44" s="205"/>
      <c r="RR44" s="205"/>
      <c r="RS44" s="205"/>
      <c r="RT44" s="205"/>
      <c r="RU44" s="205"/>
      <c r="RV44" s="205"/>
      <c r="RW44" s="205"/>
      <c r="RX44" s="205"/>
      <c r="RY44" s="205"/>
      <c r="RZ44" s="205"/>
      <c r="SA44" s="205"/>
      <c r="SB44" s="205"/>
      <c r="SC44" s="205"/>
      <c r="SD44" s="205"/>
      <c r="SE44" s="205"/>
      <c r="SF44" s="205"/>
      <c r="SG44" s="205"/>
      <c r="SH44" s="205"/>
      <c r="SI44" s="205"/>
      <c r="SJ44" s="205"/>
      <c r="SK44" s="205"/>
      <c r="SL44" s="205"/>
      <c r="SM44" s="205"/>
      <c r="SN44" s="205"/>
      <c r="SO44" s="205"/>
      <c r="SP44" s="205"/>
      <c r="SQ44" s="205"/>
      <c r="SR44" s="205"/>
      <c r="SS44" s="205"/>
      <c r="ST44" s="205"/>
      <c r="SU44" s="205"/>
      <c r="SV44" s="205"/>
      <c r="SW44" s="205"/>
      <c r="SX44" s="205"/>
      <c r="SY44" s="205"/>
      <c r="SZ44" s="205"/>
      <c r="TA44" s="205"/>
      <c r="TB44" s="205"/>
      <c r="TC44" s="205"/>
      <c r="TD44" s="205"/>
      <c r="TE44" s="205"/>
      <c r="TF44" s="205"/>
      <c r="TG44" s="205"/>
      <c r="TH44" s="205"/>
      <c r="TI44" s="205"/>
      <c r="TJ44" s="205"/>
      <c r="TK44" s="205"/>
      <c r="TL44" s="205"/>
      <c r="TM44" s="205"/>
      <c r="TN44" s="205"/>
      <c r="TO44" s="205"/>
      <c r="TP44" s="205"/>
      <c r="TQ44" s="205"/>
      <c r="TR44" s="205"/>
      <c r="TS44" s="205"/>
      <c r="TT44" s="205"/>
      <c r="TU44" s="205"/>
      <c r="TV44" s="205"/>
      <c r="TW44" s="205"/>
      <c r="TX44" s="205"/>
      <c r="TY44" s="205"/>
      <c r="TZ44" s="205"/>
      <c r="UA44" s="205"/>
      <c r="UB44" s="205"/>
      <c r="UC44" s="205"/>
      <c r="UD44" s="205"/>
      <c r="UE44" s="205"/>
      <c r="UF44" s="205"/>
      <c r="UG44" s="205"/>
      <c r="UH44" s="205"/>
      <c r="UI44" s="205"/>
      <c r="UJ44" s="205"/>
      <c r="UK44" s="205"/>
      <c r="UL44" s="205"/>
      <c r="UM44" s="205"/>
      <c r="UN44" s="205"/>
      <c r="UO44" s="205"/>
      <c r="UP44" s="205"/>
      <c r="UQ44" s="205"/>
      <c r="UR44" s="205"/>
      <c r="US44" s="205"/>
      <c r="UT44" s="205"/>
      <c r="UU44" s="205"/>
      <c r="UV44" s="205"/>
      <c r="UW44" s="205"/>
      <c r="UX44" s="205"/>
      <c r="UY44" s="205"/>
      <c r="UZ44" s="205"/>
      <c r="VA44" s="205"/>
      <c r="VB44" s="205"/>
      <c r="VC44" s="205"/>
      <c r="VD44" s="205"/>
      <c r="VE44" s="205"/>
      <c r="VF44" s="205"/>
      <c r="VG44" s="205"/>
      <c r="VH44" s="205"/>
      <c r="VI44" s="205"/>
      <c r="VJ44" s="205"/>
      <c r="VK44" s="205"/>
      <c r="VL44" s="205"/>
      <c r="VM44" s="205"/>
      <c r="VN44" s="205"/>
      <c r="VO44" s="205"/>
      <c r="VP44" s="205"/>
      <c r="VQ44" s="205"/>
      <c r="VR44" s="205"/>
      <c r="VS44" s="205"/>
      <c r="VT44" s="205"/>
      <c r="VU44" s="205"/>
      <c r="VV44" s="205"/>
      <c r="VW44" s="205"/>
      <c r="VX44" s="205"/>
      <c r="VY44" s="205"/>
      <c r="VZ44" s="205"/>
      <c r="WA44" s="205"/>
      <c r="WB44" s="205"/>
      <c r="WC44" s="205"/>
      <c r="WD44" s="205"/>
      <c r="WE44" s="205"/>
      <c r="WF44" s="205"/>
      <c r="WG44" s="205"/>
      <c r="WH44" s="205"/>
      <c r="WI44" s="205"/>
      <c r="WJ44" s="205"/>
      <c r="WK44" s="205"/>
      <c r="WL44" s="205"/>
      <c r="WM44" s="205"/>
      <c r="WN44" s="205"/>
      <c r="WO44" s="205"/>
      <c r="WP44" s="205"/>
      <c r="WQ44" s="205"/>
      <c r="WR44" s="205"/>
      <c r="WS44" s="205"/>
      <c r="WT44" s="205"/>
      <c r="WU44" s="205"/>
      <c r="WV44" s="205"/>
      <c r="WW44" s="205"/>
      <c r="WX44" s="205"/>
      <c r="WY44" s="205"/>
      <c r="WZ44" s="205"/>
      <c r="XA44" s="205"/>
      <c r="XB44" s="205"/>
      <c r="XC44" s="205"/>
      <c r="XD44" s="205"/>
      <c r="XE44" s="205"/>
      <c r="XF44" s="205"/>
      <c r="XG44" s="205"/>
      <c r="XH44" s="205"/>
      <c r="XI44" s="205"/>
      <c r="XJ44" s="205"/>
      <c r="XK44" s="205"/>
      <c r="XL44" s="205"/>
      <c r="XM44" s="205"/>
      <c r="XN44" s="205"/>
      <c r="XO44" s="205"/>
      <c r="XP44" s="205"/>
      <c r="XQ44" s="205"/>
      <c r="XR44" s="205"/>
      <c r="XS44" s="205"/>
      <c r="XT44" s="205"/>
      <c r="XU44" s="205"/>
      <c r="XV44" s="205"/>
      <c r="XW44" s="205"/>
      <c r="XX44" s="205"/>
      <c r="XY44" s="205"/>
      <c r="XZ44" s="205"/>
      <c r="YA44" s="205"/>
      <c r="YB44" s="205"/>
      <c r="YC44" s="205"/>
      <c r="YD44" s="205"/>
      <c r="YE44" s="205"/>
      <c r="YF44" s="205"/>
      <c r="YG44" s="205"/>
      <c r="YH44" s="205"/>
      <c r="YI44" s="205"/>
      <c r="YJ44" s="205"/>
      <c r="YK44" s="205"/>
      <c r="YL44" s="205"/>
      <c r="YM44" s="205"/>
      <c r="YN44" s="205"/>
      <c r="YO44" s="205"/>
      <c r="YP44" s="205"/>
      <c r="YQ44" s="205"/>
      <c r="YR44" s="205"/>
      <c r="YS44" s="205"/>
      <c r="YT44" s="205"/>
      <c r="YU44" s="205"/>
      <c r="YV44" s="205"/>
      <c r="YW44" s="205"/>
      <c r="YX44" s="205"/>
      <c r="YY44" s="205"/>
      <c r="YZ44" s="205"/>
      <c r="ZA44" s="205"/>
      <c r="ZB44" s="205"/>
      <c r="ZC44" s="205"/>
      <c r="ZD44" s="205"/>
      <c r="ZE44" s="205"/>
      <c r="ZF44" s="205"/>
      <c r="ZG44" s="205"/>
      <c r="ZH44" s="205"/>
      <c r="ZI44" s="205"/>
      <c r="ZJ44" s="205"/>
      <c r="ZK44" s="205"/>
      <c r="ZL44" s="205"/>
      <c r="ZM44" s="205"/>
      <c r="ZN44" s="205"/>
      <c r="ZO44" s="205"/>
      <c r="ZP44" s="205"/>
      <c r="ZQ44" s="205"/>
      <c r="ZR44" s="205"/>
      <c r="ZS44" s="205"/>
      <c r="ZT44" s="205"/>
      <c r="ZU44" s="205"/>
      <c r="ZV44" s="205"/>
      <c r="ZW44" s="205"/>
      <c r="ZX44" s="205"/>
      <c r="ZY44" s="205"/>
      <c r="ZZ44" s="205"/>
      <c r="AAA44" s="205"/>
      <c r="AAB44" s="205"/>
      <c r="AAC44" s="205"/>
      <c r="AAD44" s="205"/>
      <c r="AAE44" s="205"/>
      <c r="AAF44" s="205"/>
      <c r="AAG44" s="205"/>
      <c r="AAH44" s="205"/>
      <c r="AAI44" s="205"/>
      <c r="AAJ44" s="205"/>
      <c r="AAK44" s="205"/>
      <c r="AAL44" s="205"/>
      <c r="AAM44" s="205"/>
      <c r="AAN44" s="205"/>
      <c r="AAO44" s="205"/>
      <c r="AAP44" s="205"/>
      <c r="AAQ44" s="205"/>
      <c r="AAR44" s="205"/>
      <c r="AAS44" s="205"/>
      <c r="AAT44" s="205"/>
      <c r="AAU44" s="205"/>
      <c r="AAV44" s="205"/>
      <c r="AAW44" s="205"/>
      <c r="AAX44" s="205"/>
      <c r="AAY44" s="205"/>
      <c r="AAZ44" s="205"/>
      <c r="ABA44" s="205"/>
      <c r="ABB44" s="205"/>
      <c r="ABC44" s="205"/>
      <c r="ABD44" s="205"/>
      <c r="ABE44" s="205"/>
      <c r="ABF44" s="205"/>
      <c r="ABG44" s="205"/>
      <c r="ABH44" s="205"/>
      <c r="ABI44" s="205"/>
      <c r="ABJ44" s="205"/>
      <c r="ABK44" s="205"/>
      <c r="ABL44" s="205"/>
      <c r="ABM44" s="205"/>
      <c r="ABN44" s="205"/>
      <c r="ABO44" s="205"/>
      <c r="ABP44" s="205"/>
      <c r="ABQ44" s="205"/>
      <c r="ABR44" s="205"/>
      <c r="ABS44" s="205"/>
      <c r="ABT44" s="205"/>
      <c r="ABU44" s="205"/>
      <c r="ABV44" s="205"/>
      <c r="ABW44" s="205"/>
      <c r="ABX44" s="205"/>
      <c r="ABY44" s="205"/>
      <c r="ABZ44" s="205"/>
      <c r="ACA44" s="205"/>
      <c r="ACB44" s="205"/>
      <c r="ACC44" s="205"/>
      <c r="ACD44" s="205"/>
      <c r="ACE44" s="205"/>
      <c r="ACF44" s="205"/>
      <c r="ACG44" s="205"/>
      <c r="ACH44" s="205"/>
      <c r="ACI44" s="205"/>
      <c r="ACJ44" s="205"/>
      <c r="ACK44" s="205"/>
      <c r="ACL44" s="205"/>
      <c r="ACM44" s="205"/>
      <c r="ACN44" s="205"/>
      <c r="ACO44" s="205"/>
      <c r="ACP44" s="205"/>
      <c r="ACQ44" s="205"/>
      <c r="ACR44" s="205"/>
      <c r="ACS44" s="205"/>
      <c r="ACT44" s="205"/>
      <c r="ACU44" s="205"/>
      <c r="ACV44" s="205"/>
      <c r="ACW44" s="205"/>
      <c r="ACX44" s="205"/>
      <c r="ACY44" s="205"/>
      <c r="ACZ44" s="205"/>
      <c r="ADA44" s="205"/>
      <c r="ADB44" s="205"/>
      <c r="ADC44" s="205"/>
      <c r="ADD44" s="205"/>
      <c r="ADE44" s="205"/>
      <c r="ADF44" s="205"/>
      <c r="ADG44" s="205"/>
      <c r="ADH44" s="205"/>
      <c r="ADI44" s="205"/>
      <c r="ADJ44" s="205"/>
      <c r="ADK44" s="205"/>
      <c r="ADL44" s="205"/>
      <c r="ADM44" s="205"/>
      <c r="ADN44" s="205"/>
      <c r="ADO44" s="205"/>
      <c r="ADP44" s="205"/>
      <c r="ADQ44" s="205"/>
      <c r="ADR44" s="205"/>
      <c r="ADS44" s="205"/>
      <c r="ADT44" s="205"/>
      <c r="ADU44" s="205"/>
      <c r="ADV44" s="205"/>
      <c r="ADW44" s="205"/>
      <c r="ADX44" s="205"/>
      <c r="ADY44" s="205"/>
      <c r="ADZ44" s="205"/>
      <c r="AEA44" s="205"/>
      <c r="AEB44" s="205"/>
      <c r="AEC44" s="205"/>
      <c r="AED44" s="205"/>
      <c r="AEE44" s="205"/>
      <c r="AEF44" s="205"/>
      <c r="AEG44" s="205"/>
      <c r="AEH44" s="205"/>
      <c r="AEI44" s="205"/>
      <c r="AEJ44" s="205"/>
      <c r="AEK44" s="205"/>
      <c r="AEL44" s="205"/>
      <c r="AEM44" s="205"/>
      <c r="AEN44" s="205"/>
      <c r="AEO44" s="205"/>
      <c r="AEP44" s="205"/>
      <c r="AEQ44" s="205"/>
      <c r="AER44" s="205"/>
      <c r="AES44" s="205"/>
      <c r="AET44" s="205"/>
      <c r="AEU44" s="205"/>
      <c r="AEV44" s="205"/>
      <c r="AEW44" s="205"/>
      <c r="AEX44" s="205"/>
      <c r="AEY44" s="205"/>
      <c r="AEZ44" s="205"/>
      <c r="AFA44" s="205"/>
      <c r="AFB44" s="205"/>
      <c r="AFC44" s="205"/>
      <c r="AFD44" s="205"/>
      <c r="AFE44" s="205"/>
      <c r="AFF44" s="205"/>
      <c r="AFG44" s="205"/>
      <c r="AFH44" s="205"/>
      <c r="AFI44" s="205"/>
      <c r="AFJ44" s="205"/>
      <c r="AFK44" s="205"/>
      <c r="AFL44" s="205"/>
      <c r="AFM44" s="205"/>
      <c r="AFN44" s="205"/>
      <c r="AFO44" s="205"/>
      <c r="AFP44" s="205"/>
      <c r="AFQ44" s="205"/>
      <c r="AFR44" s="205"/>
      <c r="AFS44" s="205"/>
      <c r="AFT44" s="205"/>
      <c r="AFU44" s="205"/>
      <c r="AFV44" s="205"/>
      <c r="AFW44" s="205"/>
      <c r="AFX44" s="205"/>
      <c r="AFY44" s="205"/>
      <c r="AFZ44" s="205"/>
      <c r="AGA44" s="205"/>
      <c r="AGB44" s="205"/>
      <c r="AGC44" s="205"/>
      <c r="AGD44" s="205"/>
      <c r="AGE44" s="205"/>
      <c r="AGF44" s="205"/>
      <c r="AGG44" s="205"/>
      <c r="AGH44" s="205"/>
      <c r="AGI44" s="205"/>
      <c r="AGJ44" s="205"/>
      <c r="AGK44" s="205"/>
      <c r="AGL44" s="205"/>
      <c r="AGM44" s="205"/>
      <c r="AGN44" s="205"/>
      <c r="AGO44" s="205"/>
      <c r="AGP44" s="205"/>
      <c r="AGQ44" s="205"/>
      <c r="AGR44" s="205"/>
      <c r="AGS44" s="205"/>
      <c r="AGT44" s="205"/>
      <c r="AGU44" s="205"/>
      <c r="AGV44" s="205"/>
      <c r="AGW44" s="205"/>
      <c r="AGX44" s="205"/>
      <c r="AGY44" s="205"/>
      <c r="AGZ44" s="205"/>
      <c r="AHA44" s="205"/>
      <c r="AHB44" s="205"/>
      <c r="AHC44" s="205"/>
      <c r="AHD44" s="205"/>
      <c r="AHE44" s="205"/>
      <c r="AHF44" s="205"/>
      <c r="AHG44" s="205"/>
      <c r="AHH44" s="205"/>
      <c r="AHI44" s="205"/>
      <c r="AHJ44" s="205"/>
      <c r="AHK44" s="205"/>
      <c r="AHL44" s="205"/>
      <c r="AHM44" s="205"/>
      <c r="AHN44" s="205"/>
      <c r="AHO44" s="205"/>
      <c r="AHP44" s="205"/>
      <c r="AHQ44" s="205"/>
      <c r="AHR44" s="205"/>
      <c r="AHS44" s="205"/>
      <c r="AHT44" s="205"/>
      <c r="AHU44" s="205"/>
      <c r="AHV44" s="205"/>
      <c r="AHW44" s="205"/>
      <c r="AHX44" s="205"/>
      <c r="AHY44" s="205"/>
      <c r="AHZ44" s="205"/>
      <c r="AIA44" s="205"/>
      <c r="AIB44" s="205"/>
      <c r="AIC44" s="205"/>
      <c r="AID44" s="205"/>
      <c r="AIE44" s="205"/>
      <c r="AIF44" s="205"/>
      <c r="AIG44" s="205"/>
      <c r="AIH44" s="205"/>
      <c r="AII44" s="205"/>
      <c r="AIJ44" s="205"/>
      <c r="AIK44" s="205"/>
      <c r="AIL44" s="205"/>
      <c r="AIM44" s="205"/>
      <c r="AIN44" s="205"/>
      <c r="AIO44" s="205"/>
      <c r="AIP44" s="205"/>
      <c r="AIQ44" s="205"/>
      <c r="AIR44" s="205"/>
      <c r="AIS44" s="205"/>
      <c r="AIT44" s="205"/>
      <c r="AIU44" s="205"/>
      <c r="AIV44" s="205"/>
      <c r="AIW44" s="205"/>
      <c r="AIX44" s="205"/>
      <c r="AIY44" s="205"/>
      <c r="AIZ44" s="205"/>
      <c r="AJA44" s="205"/>
      <c r="AJB44" s="205"/>
      <c r="AJC44" s="205"/>
      <c r="AJD44" s="205"/>
      <c r="AJE44" s="205"/>
      <c r="AJF44" s="205"/>
      <c r="AJG44" s="205"/>
      <c r="AJH44" s="205"/>
      <c r="AJI44" s="205"/>
      <c r="AJJ44" s="205"/>
      <c r="AJK44" s="205"/>
      <c r="AJL44" s="205"/>
      <c r="AJM44" s="205"/>
      <c r="AJN44" s="205"/>
      <c r="AJO44" s="205"/>
      <c r="AJP44" s="205"/>
      <c r="AJQ44" s="205"/>
      <c r="AJR44" s="205"/>
      <c r="AJS44" s="205"/>
      <c r="AJT44" s="205"/>
      <c r="AJU44" s="205"/>
      <c r="AJV44" s="205"/>
      <c r="AJW44" s="205"/>
      <c r="AJX44" s="205"/>
      <c r="AJY44" s="205"/>
      <c r="AJZ44" s="205"/>
      <c r="AKA44" s="205"/>
      <c r="AKB44" s="205"/>
      <c r="AKC44" s="205"/>
      <c r="AKD44" s="205"/>
      <c r="AKE44" s="205"/>
      <c r="AKF44" s="205"/>
      <c r="AKG44" s="205"/>
      <c r="AKH44" s="205"/>
      <c r="AKI44" s="205"/>
      <c r="AKJ44" s="205"/>
      <c r="AKK44" s="205"/>
      <c r="AKL44" s="205"/>
      <c r="AKM44" s="205"/>
      <c r="AKN44" s="205"/>
      <c r="AKO44" s="205"/>
      <c r="AKP44" s="205"/>
      <c r="AKQ44" s="205"/>
      <c r="AKR44" s="205"/>
      <c r="AKS44" s="205"/>
      <c r="AKT44" s="205"/>
      <c r="AKU44" s="205"/>
      <c r="AKV44" s="205"/>
      <c r="AKW44" s="205"/>
      <c r="AKX44" s="205"/>
      <c r="AKY44" s="205"/>
      <c r="AKZ44" s="205"/>
      <c r="ALA44" s="205"/>
      <c r="ALB44" s="205"/>
      <c r="ALC44" s="205"/>
      <c r="ALD44" s="205"/>
      <c r="ALE44" s="205"/>
      <c r="ALF44" s="205"/>
      <c r="ALG44" s="205"/>
      <c r="ALH44" s="205"/>
      <c r="ALI44" s="205"/>
      <c r="ALJ44" s="205"/>
      <c r="ALK44" s="205"/>
      <c r="ALL44" s="205"/>
      <c r="ALM44" s="205"/>
      <c r="ALN44" s="205"/>
      <c r="ALO44" s="205"/>
      <c r="ALP44" s="205"/>
      <c r="ALQ44" s="205"/>
      <c r="ALR44" s="205"/>
      <c r="ALS44" s="205"/>
      <c r="ALT44" s="205"/>
      <c r="ALU44" s="205"/>
      <c r="ALV44" s="205"/>
      <c r="ALW44" s="205"/>
      <c r="ALX44" s="205"/>
      <c r="ALY44" s="205"/>
      <c r="ALZ44" s="205"/>
      <c r="AMA44" s="205"/>
      <c r="AMB44" s="205"/>
      <c r="AMC44" s="205"/>
      <c r="AMD44" s="205"/>
      <c r="AME44" s="205"/>
      <c r="AMF44" s="205"/>
      <c r="AMG44" s="205"/>
      <c r="AMH44" s="205"/>
      <c r="AMI44" s="205"/>
      <c r="AMJ44" s="205"/>
      <c r="AMK44" s="205"/>
      <c r="AML44" s="205"/>
      <c r="AMM44" s="205"/>
      <c r="AMN44" s="205"/>
      <c r="AMO44" s="205"/>
      <c r="AMP44" s="205"/>
      <c r="AMQ44" s="205"/>
      <c r="AMR44" s="205"/>
      <c r="AMS44" s="205"/>
      <c r="AMT44" s="205"/>
      <c r="AMU44" s="205"/>
      <c r="AMV44" s="205"/>
      <c r="AMW44" s="205"/>
      <c r="AMX44" s="205"/>
      <c r="AMY44" s="205"/>
      <c r="AMZ44" s="205"/>
      <c r="ANA44" s="205"/>
      <c r="ANB44" s="205"/>
      <c r="ANC44" s="205"/>
      <c r="AND44" s="205"/>
      <c r="ANE44" s="205"/>
      <c r="ANF44" s="205"/>
      <c r="ANG44" s="205"/>
      <c r="ANH44" s="205"/>
      <c r="ANI44" s="205"/>
      <c r="ANJ44" s="205"/>
      <c r="ANK44" s="205"/>
      <c r="ANL44" s="205"/>
      <c r="ANM44" s="205"/>
      <c r="ANN44" s="205"/>
      <c r="ANO44" s="205"/>
      <c r="ANP44" s="205"/>
      <c r="ANQ44" s="205"/>
      <c r="ANR44" s="205"/>
      <c r="ANS44" s="205"/>
      <c r="ANT44" s="205"/>
      <c r="ANU44" s="205"/>
      <c r="ANV44" s="205"/>
      <c r="ANW44" s="205"/>
      <c r="ANX44" s="205"/>
      <c r="ANY44" s="205"/>
      <c r="ANZ44" s="205"/>
      <c r="AOA44" s="205"/>
      <c r="AOB44" s="205"/>
      <c r="AOC44" s="205"/>
      <c r="AOD44" s="205"/>
      <c r="AOE44" s="205"/>
      <c r="AOF44" s="205"/>
      <c r="AOG44" s="205"/>
      <c r="AOH44" s="205"/>
      <c r="AOI44" s="205"/>
      <c r="AOJ44" s="205"/>
      <c r="AOK44" s="205"/>
      <c r="AOL44" s="205"/>
      <c r="AOM44" s="205"/>
      <c r="AON44" s="205"/>
      <c r="AOO44" s="205"/>
      <c r="AOP44" s="205"/>
      <c r="AOQ44" s="205"/>
      <c r="AOR44" s="205"/>
      <c r="AOS44" s="205"/>
      <c r="AOT44" s="205"/>
      <c r="AOU44" s="205"/>
      <c r="AOV44" s="205"/>
      <c r="AOW44" s="205"/>
      <c r="AOX44" s="205"/>
      <c r="AOY44" s="205"/>
      <c r="AOZ44" s="205"/>
      <c r="APA44" s="205"/>
      <c r="APB44" s="205"/>
      <c r="APC44" s="205"/>
      <c r="APD44" s="205"/>
      <c r="APE44" s="205"/>
      <c r="APF44" s="205"/>
      <c r="APG44" s="205"/>
      <c r="APH44" s="205"/>
      <c r="API44" s="205"/>
      <c r="APJ44" s="205"/>
      <c r="APK44" s="205"/>
      <c r="APL44" s="205"/>
      <c r="APM44" s="205"/>
      <c r="APN44" s="205"/>
      <c r="APO44" s="205"/>
      <c r="APP44" s="205"/>
      <c r="APQ44" s="205"/>
      <c r="APR44" s="205"/>
      <c r="APS44" s="205"/>
      <c r="APT44" s="205"/>
      <c r="APU44" s="205"/>
      <c r="APV44" s="205"/>
      <c r="APW44" s="205"/>
      <c r="APX44" s="205"/>
      <c r="APY44" s="205"/>
      <c r="APZ44" s="205"/>
      <c r="AQA44" s="205"/>
      <c r="AQB44" s="205"/>
      <c r="AQC44" s="205"/>
      <c r="AQD44" s="205"/>
      <c r="AQE44" s="205"/>
      <c r="AQF44" s="205"/>
      <c r="AQG44" s="205"/>
      <c r="AQH44" s="205"/>
      <c r="AQI44" s="205"/>
      <c r="AQJ44" s="205"/>
      <c r="AQK44" s="205"/>
      <c r="AQL44" s="205"/>
      <c r="AQM44" s="205"/>
      <c r="AQN44" s="205"/>
      <c r="AQO44" s="205"/>
      <c r="AQP44" s="205"/>
      <c r="AQQ44" s="205"/>
      <c r="AQR44" s="205"/>
      <c r="AQS44" s="205"/>
      <c r="AQT44" s="205"/>
      <c r="AQU44" s="205"/>
      <c r="AQV44" s="205"/>
      <c r="AQW44" s="205"/>
      <c r="AQX44" s="205"/>
      <c r="AQY44" s="205"/>
      <c r="AQZ44" s="205"/>
      <c r="ARA44" s="205"/>
      <c r="ARB44" s="205"/>
      <c r="ARC44" s="205"/>
      <c r="ARD44" s="205"/>
      <c r="ARE44" s="205"/>
      <c r="ARF44" s="205"/>
      <c r="ARG44" s="205"/>
      <c r="ARH44" s="205"/>
      <c r="ARI44" s="205"/>
      <c r="ARJ44" s="205"/>
      <c r="ARK44" s="205"/>
      <c r="ARL44" s="205"/>
      <c r="ARM44" s="205"/>
      <c r="ARN44" s="205"/>
      <c r="ARO44" s="205"/>
      <c r="ARP44" s="205"/>
      <c r="ARQ44" s="205"/>
      <c r="ARR44" s="205"/>
      <c r="ARS44" s="205"/>
      <c r="ART44" s="205"/>
      <c r="ARU44" s="205"/>
      <c r="ARV44" s="205"/>
      <c r="ARW44" s="205"/>
      <c r="ARX44" s="205"/>
      <c r="ARY44" s="205"/>
      <c r="ARZ44" s="205"/>
      <c r="ASA44" s="205"/>
      <c r="ASB44" s="205"/>
      <c r="ASC44" s="205"/>
      <c r="ASD44" s="205"/>
      <c r="ASE44" s="205"/>
      <c r="ASF44" s="205"/>
      <c r="ASG44" s="205"/>
      <c r="ASH44" s="205"/>
      <c r="ASI44" s="205"/>
      <c r="ASJ44" s="205"/>
      <c r="ASK44" s="205"/>
      <c r="ASL44" s="205"/>
      <c r="ASM44" s="205"/>
      <c r="ASN44" s="205"/>
      <c r="ASO44" s="205"/>
      <c r="ASP44" s="205"/>
      <c r="ASQ44" s="205"/>
      <c r="ASR44" s="205"/>
      <c r="ASS44" s="205"/>
      <c r="AST44" s="205"/>
      <c r="ASU44" s="205"/>
      <c r="ASV44" s="205"/>
      <c r="ASW44" s="205"/>
      <c r="ASX44" s="205"/>
      <c r="ASY44" s="205"/>
      <c r="ASZ44" s="205"/>
      <c r="ATA44" s="205"/>
      <c r="ATB44" s="205"/>
      <c r="ATC44" s="205"/>
      <c r="ATD44" s="205"/>
      <c r="ATE44" s="205"/>
      <c r="ATF44" s="205"/>
      <c r="ATG44" s="205"/>
      <c r="ATH44" s="205"/>
      <c r="ATI44" s="205"/>
      <c r="ATJ44" s="205"/>
      <c r="ATK44" s="205"/>
      <c r="ATL44" s="205"/>
      <c r="ATM44" s="205"/>
      <c r="ATN44" s="205"/>
      <c r="ATO44" s="205"/>
      <c r="ATP44" s="205"/>
      <c r="ATQ44" s="205"/>
      <c r="ATR44" s="205"/>
      <c r="ATS44" s="205"/>
      <c r="ATT44" s="205"/>
      <c r="ATU44" s="205"/>
      <c r="ATV44" s="205"/>
      <c r="ATW44" s="205"/>
      <c r="ATX44" s="205"/>
      <c r="ATY44" s="205"/>
      <c r="ATZ44" s="205"/>
      <c r="AUA44" s="205"/>
      <c r="AUB44" s="205"/>
      <c r="AUC44" s="205"/>
      <c r="AUD44" s="205"/>
      <c r="AUE44" s="205"/>
      <c r="AUF44" s="205"/>
      <c r="AUG44" s="205"/>
      <c r="AUH44" s="205"/>
      <c r="AUI44" s="205"/>
      <c r="AUJ44" s="205"/>
      <c r="AUK44" s="205"/>
      <c r="AUL44" s="205"/>
      <c r="AUM44" s="205"/>
      <c r="AUN44" s="205"/>
      <c r="AUO44" s="205"/>
      <c r="AUP44" s="205"/>
      <c r="AUQ44" s="205"/>
      <c r="AUR44" s="205"/>
      <c r="AUS44" s="205"/>
      <c r="AUT44" s="205"/>
      <c r="AUU44" s="205"/>
      <c r="AUV44" s="205"/>
      <c r="AUW44" s="205"/>
      <c r="AUX44" s="205"/>
      <c r="AUY44" s="205"/>
      <c r="AUZ44" s="205"/>
      <c r="AVA44" s="205"/>
      <c r="AVB44" s="205"/>
      <c r="AVC44" s="205"/>
      <c r="AVD44" s="205"/>
      <c r="AVE44" s="205"/>
      <c r="AVF44" s="205"/>
      <c r="AVG44" s="205"/>
      <c r="AVH44" s="205"/>
      <c r="AVI44" s="205"/>
      <c r="AVJ44" s="205"/>
      <c r="AVK44" s="205"/>
      <c r="AVL44" s="205"/>
      <c r="AVM44" s="205"/>
      <c r="AVN44" s="205"/>
      <c r="AVO44" s="205"/>
      <c r="AVP44" s="205"/>
      <c r="AVQ44" s="205"/>
      <c r="AVR44" s="205"/>
      <c r="AVS44" s="205"/>
      <c r="AVT44" s="205"/>
      <c r="AVU44" s="205"/>
      <c r="AVV44" s="205"/>
      <c r="AVW44" s="205"/>
      <c r="AVX44" s="205"/>
      <c r="AVY44" s="205"/>
      <c r="AVZ44" s="205"/>
      <c r="AWA44" s="205"/>
      <c r="AWB44" s="205"/>
      <c r="AWC44" s="205"/>
      <c r="AWD44" s="205"/>
      <c r="AWE44" s="205"/>
      <c r="AWF44" s="205"/>
      <c r="AWG44" s="205"/>
      <c r="AWH44" s="205"/>
      <c r="AWI44" s="205"/>
      <c r="AWJ44" s="205"/>
      <c r="AWK44" s="205"/>
      <c r="AWL44" s="205"/>
      <c r="AWM44" s="205"/>
      <c r="AWN44" s="205"/>
      <c r="AWO44" s="205"/>
      <c r="AWP44" s="205"/>
      <c r="AWQ44" s="205"/>
      <c r="AWR44" s="205"/>
      <c r="AWS44" s="205"/>
      <c r="AWT44" s="205"/>
      <c r="AWU44" s="205"/>
      <c r="AWV44" s="205"/>
      <c r="AWW44" s="205"/>
      <c r="AWX44" s="205"/>
      <c r="AWY44" s="205"/>
      <c r="AWZ44" s="205"/>
      <c r="AXA44" s="205"/>
      <c r="AXB44" s="205"/>
      <c r="AXC44" s="205"/>
      <c r="AXD44" s="205"/>
      <c r="AXE44" s="205"/>
      <c r="AXF44" s="205"/>
      <c r="AXG44" s="205"/>
      <c r="AXH44" s="205"/>
      <c r="AXI44" s="205"/>
      <c r="AXJ44" s="205"/>
      <c r="AXK44" s="205"/>
      <c r="AXL44" s="205"/>
      <c r="AXM44" s="205"/>
      <c r="AXN44" s="205"/>
      <c r="AXO44" s="205"/>
      <c r="AXP44" s="205"/>
      <c r="AXQ44" s="205"/>
      <c r="AXR44" s="205"/>
      <c r="AXS44" s="205"/>
      <c r="AXT44" s="205"/>
      <c r="AXU44" s="205"/>
      <c r="AXV44" s="205"/>
      <c r="AXW44" s="205"/>
      <c r="AXX44" s="205"/>
      <c r="AXY44" s="205"/>
      <c r="AXZ44" s="205"/>
      <c r="AYA44" s="205"/>
      <c r="AYB44" s="205"/>
      <c r="AYC44" s="205"/>
      <c r="AYD44" s="205"/>
      <c r="AYE44" s="205"/>
      <c r="AYF44" s="205"/>
      <c r="AYG44" s="205"/>
      <c r="AYH44" s="205"/>
      <c r="AYI44" s="205"/>
      <c r="AYJ44" s="205"/>
      <c r="AYK44" s="205"/>
      <c r="AYL44" s="205"/>
      <c r="AYM44" s="205"/>
      <c r="AYN44" s="205"/>
      <c r="AYO44" s="205"/>
      <c r="AYP44" s="205"/>
      <c r="AYQ44" s="205"/>
      <c r="AYR44" s="205"/>
      <c r="AYS44" s="205"/>
      <c r="AYT44" s="205"/>
      <c r="AYU44" s="205"/>
      <c r="AYV44" s="205"/>
      <c r="AYW44" s="205"/>
      <c r="AYX44" s="205"/>
      <c r="AYY44" s="205"/>
      <c r="AYZ44" s="205"/>
      <c r="AZA44" s="205"/>
      <c r="AZB44" s="205"/>
      <c r="AZC44" s="205"/>
      <c r="AZD44" s="205"/>
      <c r="AZE44" s="205"/>
      <c r="AZF44" s="205"/>
      <c r="AZG44" s="205"/>
      <c r="AZH44" s="205"/>
      <c r="AZI44" s="205"/>
      <c r="AZJ44" s="205"/>
      <c r="AZK44" s="205"/>
      <c r="AZL44" s="205"/>
      <c r="AZM44" s="205"/>
      <c r="AZN44" s="205"/>
      <c r="AZO44" s="205"/>
      <c r="AZP44" s="205"/>
      <c r="AZQ44" s="205"/>
      <c r="AZR44" s="205"/>
      <c r="AZS44" s="205"/>
      <c r="AZT44" s="205"/>
      <c r="AZU44" s="205"/>
      <c r="AZV44" s="205"/>
      <c r="AZW44" s="205"/>
      <c r="AZX44" s="205"/>
      <c r="AZY44" s="205"/>
      <c r="AZZ44" s="205"/>
      <c r="BAA44" s="205"/>
      <c r="BAB44" s="205"/>
      <c r="BAC44" s="205"/>
      <c r="BAD44" s="205"/>
      <c r="BAE44" s="205"/>
      <c r="BAF44" s="205"/>
      <c r="BAG44" s="205"/>
      <c r="BAH44" s="205"/>
      <c r="BAI44" s="205"/>
      <c r="BAJ44" s="205"/>
      <c r="BAK44" s="205"/>
      <c r="BAL44" s="205"/>
      <c r="BAM44" s="205"/>
      <c r="BAN44" s="205"/>
      <c r="BAO44" s="205"/>
      <c r="BAP44" s="205"/>
      <c r="BAQ44" s="205"/>
      <c r="BAR44" s="205"/>
      <c r="BAS44" s="205"/>
      <c r="BAT44" s="205"/>
      <c r="BAU44" s="205"/>
      <c r="BAV44" s="205"/>
      <c r="BAW44" s="205"/>
      <c r="BAX44" s="205"/>
      <c r="BAY44" s="205"/>
      <c r="BAZ44" s="205"/>
      <c r="BBA44" s="205"/>
      <c r="BBB44" s="205"/>
      <c r="BBC44" s="205"/>
      <c r="BBD44" s="205"/>
      <c r="BBE44" s="205"/>
      <c r="BBF44" s="205"/>
      <c r="BBG44" s="205"/>
      <c r="BBH44" s="205"/>
      <c r="BBI44" s="205"/>
      <c r="BBJ44" s="205"/>
      <c r="BBK44" s="205"/>
      <c r="BBL44" s="205"/>
      <c r="BBM44" s="205"/>
      <c r="BBN44" s="205"/>
      <c r="BBO44" s="205"/>
      <c r="BBP44" s="205"/>
      <c r="BBQ44" s="205"/>
      <c r="BBR44" s="205"/>
      <c r="BBS44" s="205"/>
      <c r="BBT44" s="205"/>
      <c r="BBU44" s="205"/>
      <c r="BBV44" s="205"/>
      <c r="BBW44" s="205"/>
      <c r="BBX44" s="205"/>
      <c r="BBY44" s="205"/>
      <c r="BBZ44" s="205"/>
      <c r="BCA44" s="205"/>
      <c r="BCB44" s="205"/>
      <c r="BCC44" s="205"/>
      <c r="BCD44" s="205"/>
      <c r="BCE44" s="205"/>
      <c r="BCF44" s="205"/>
      <c r="BCG44" s="205"/>
      <c r="BCH44" s="205"/>
      <c r="BCI44" s="205"/>
      <c r="BCJ44" s="205"/>
      <c r="BCK44" s="205"/>
      <c r="BCL44" s="205"/>
      <c r="BCM44" s="205"/>
      <c r="BCN44" s="205"/>
      <c r="BCO44" s="205"/>
      <c r="BCP44" s="205"/>
      <c r="BCQ44" s="205"/>
      <c r="BCR44" s="205"/>
      <c r="BCS44" s="205"/>
      <c r="BCT44" s="205"/>
      <c r="BCU44" s="205"/>
      <c r="BCV44" s="205"/>
      <c r="BCW44" s="205"/>
      <c r="BCX44" s="205"/>
      <c r="BCY44" s="205"/>
      <c r="BCZ44" s="205"/>
      <c r="BDA44" s="205"/>
      <c r="BDB44" s="205"/>
      <c r="BDC44" s="205"/>
      <c r="BDD44" s="205"/>
      <c r="BDE44" s="205"/>
      <c r="BDF44" s="205"/>
      <c r="BDG44" s="205"/>
      <c r="BDH44" s="205"/>
      <c r="BDI44" s="205"/>
      <c r="BDJ44" s="205"/>
      <c r="BDK44" s="205"/>
      <c r="BDL44" s="205"/>
      <c r="BDM44" s="205"/>
      <c r="BDN44" s="205"/>
      <c r="BDO44" s="205"/>
      <c r="BDP44" s="205"/>
      <c r="BDQ44" s="205"/>
      <c r="BDR44" s="205"/>
      <c r="BDS44" s="205"/>
      <c r="BDT44" s="205"/>
      <c r="BDU44" s="205"/>
    </row>
    <row r="45" spans="1:1477" s="73" customFormat="1">
      <c r="B45" s="71" t="s">
        <v>2</v>
      </c>
      <c r="C45" s="71" t="s">
        <v>271</v>
      </c>
      <c r="D45" s="71" t="s">
        <v>272</v>
      </c>
      <c r="E45" s="72">
        <v>41808</v>
      </c>
      <c r="F45" s="71" t="s">
        <v>475</v>
      </c>
      <c r="G45" s="71" t="s">
        <v>479</v>
      </c>
      <c r="H45" s="208">
        <v>2</v>
      </c>
      <c r="I45" s="73">
        <v>0</v>
      </c>
      <c r="J45" s="73">
        <v>220</v>
      </c>
      <c r="K45" s="73">
        <v>294</v>
      </c>
      <c r="L45" s="73">
        <v>284</v>
      </c>
      <c r="M45" s="206">
        <f t="shared" si="30"/>
        <v>1.0863636363636364</v>
      </c>
      <c r="N45" s="73">
        <f t="shared" si="31"/>
        <v>1</v>
      </c>
      <c r="O45" s="73">
        <v>10</v>
      </c>
      <c r="P45" s="73">
        <v>0</v>
      </c>
      <c r="Q45" s="73">
        <v>0</v>
      </c>
      <c r="R45" s="73">
        <v>74</v>
      </c>
      <c r="S45" s="73">
        <v>0</v>
      </c>
      <c r="T45" s="212">
        <v>1826839</v>
      </c>
      <c r="U45" s="212">
        <v>50000</v>
      </c>
      <c r="V45" s="212">
        <v>1776839</v>
      </c>
      <c r="W45" s="212">
        <v>1826839</v>
      </c>
      <c r="X45" s="212">
        <v>1794755</v>
      </c>
      <c r="Y45" s="212">
        <v>0</v>
      </c>
      <c r="Z45" s="212">
        <v>0</v>
      </c>
      <c r="AA45" s="212">
        <v>0</v>
      </c>
      <c r="AB45" s="212">
        <v>1794755</v>
      </c>
      <c r="AC45" s="212">
        <v>1727691</v>
      </c>
      <c r="AD45" s="206">
        <f t="shared" si="32"/>
        <v>0.97233964360305014</v>
      </c>
      <c r="AE45" s="73">
        <f t="shared" si="33"/>
        <v>1</v>
      </c>
      <c r="AF45" s="212">
        <v>-67064</v>
      </c>
      <c r="AG45" s="212">
        <v>0</v>
      </c>
      <c r="AH45" s="73">
        <v>24</v>
      </c>
      <c r="AI45" s="73">
        <v>21</v>
      </c>
      <c r="AJ45" s="73">
        <v>0</v>
      </c>
      <c r="AK45" s="73">
        <v>0</v>
      </c>
      <c r="AL45" s="85">
        <v>14633</v>
      </c>
      <c r="AM45" s="85">
        <v>0</v>
      </c>
      <c r="AN45" s="73">
        <v>0</v>
      </c>
      <c r="AO45" s="73">
        <v>0</v>
      </c>
      <c r="AP45" s="85">
        <v>0</v>
      </c>
      <c r="AQ45" s="85">
        <v>0</v>
      </c>
      <c r="AR45" s="73">
        <v>0</v>
      </c>
      <c r="AS45" s="73">
        <v>0</v>
      </c>
      <c r="AT45" s="85">
        <v>0</v>
      </c>
      <c r="AU45" s="85">
        <v>0</v>
      </c>
      <c r="AV45" s="73">
        <v>0</v>
      </c>
      <c r="AW45" s="73">
        <v>0</v>
      </c>
      <c r="AX45" s="85">
        <v>0</v>
      </c>
      <c r="AY45" s="85">
        <v>0</v>
      </c>
      <c r="AZ45" s="73">
        <v>0</v>
      </c>
      <c r="BA45" s="73">
        <v>0</v>
      </c>
      <c r="BB45" s="85">
        <v>0</v>
      </c>
      <c r="BC45" s="85">
        <v>0</v>
      </c>
      <c r="BD45" s="73">
        <v>29</v>
      </c>
      <c r="BE45" s="73">
        <v>0</v>
      </c>
      <c r="BF45" s="85">
        <v>1080</v>
      </c>
      <c r="BG45" s="85">
        <v>0</v>
      </c>
      <c r="BH45" s="73">
        <v>0</v>
      </c>
      <c r="BI45" s="73">
        <v>0</v>
      </c>
      <c r="BJ45" s="85">
        <v>3034</v>
      </c>
      <c r="BK45" s="85">
        <v>0</v>
      </c>
      <c r="BL45" s="73">
        <v>0</v>
      </c>
      <c r="BM45" s="73">
        <v>0</v>
      </c>
      <c r="BN45" s="85">
        <v>0</v>
      </c>
      <c r="BO45" s="85">
        <v>0</v>
      </c>
      <c r="BP45" s="73">
        <v>0</v>
      </c>
      <c r="BQ45" s="73">
        <v>0</v>
      </c>
      <c r="BR45" s="85">
        <v>0</v>
      </c>
      <c r="BS45" s="85">
        <v>0</v>
      </c>
      <c r="BT45" s="73">
        <v>0</v>
      </c>
      <c r="BU45" s="73">
        <v>0</v>
      </c>
      <c r="BV45" s="85">
        <v>0</v>
      </c>
      <c r="BW45" s="85">
        <v>0</v>
      </c>
      <c r="BX45" s="73">
        <v>0</v>
      </c>
      <c r="BY45" s="73">
        <v>0</v>
      </c>
      <c r="BZ45" s="85">
        <v>0</v>
      </c>
      <c r="CA45" s="85">
        <v>0</v>
      </c>
      <c r="CB45" s="73">
        <v>0</v>
      </c>
      <c r="CC45" s="73">
        <v>0</v>
      </c>
      <c r="CD45" s="85">
        <v>0</v>
      </c>
      <c r="CE45" s="85">
        <v>0</v>
      </c>
      <c r="CF45" s="73">
        <v>0</v>
      </c>
      <c r="CG45" s="73">
        <v>0</v>
      </c>
      <c r="CH45" s="85">
        <v>0</v>
      </c>
      <c r="CI45" s="85">
        <v>0</v>
      </c>
      <c r="CJ45" s="73">
        <v>29</v>
      </c>
      <c r="CK45" s="73">
        <v>0</v>
      </c>
      <c r="CL45" s="85">
        <v>18747</v>
      </c>
      <c r="CM45" s="85">
        <v>0</v>
      </c>
      <c r="CN45" s="71" t="s">
        <v>344</v>
      </c>
      <c r="CO45" s="71" t="s">
        <v>345</v>
      </c>
      <c r="CP45" s="71" t="s">
        <v>321</v>
      </c>
      <c r="CQ45" s="71" t="s">
        <v>321</v>
      </c>
      <c r="CR45" s="71" t="s">
        <v>321</v>
      </c>
      <c r="CS45" s="71" t="s">
        <v>321</v>
      </c>
      <c r="CT45" s="72">
        <v>42220</v>
      </c>
      <c r="CU45" s="71" t="s">
        <v>473</v>
      </c>
      <c r="CV45" s="71" t="s">
        <v>474</v>
      </c>
      <c r="CW45" s="72" t="s">
        <v>168</v>
      </c>
      <c r="CX45" s="72">
        <v>42170</v>
      </c>
      <c r="CY45" s="71" t="s">
        <v>475</v>
      </c>
      <c r="CZ45" s="71" t="s">
        <v>478</v>
      </c>
      <c r="DA45" s="71" t="s">
        <v>488</v>
      </c>
      <c r="DB45" s="86">
        <v>1783054.33</v>
      </c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  <c r="IU45" s="205"/>
      <c r="IV45" s="205"/>
      <c r="IW45" s="205"/>
      <c r="IX45" s="205"/>
      <c r="IY45" s="205"/>
      <c r="IZ45" s="205"/>
      <c r="JA45" s="205"/>
      <c r="JB45" s="205"/>
      <c r="JC45" s="205"/>
      <c r="JD45" s="205"/>
      <c r="JE45" s="205"/>
      <c r="JF45" s="205"/>
      <c r="JG45" s="205"/>
      <c r="JH45" s="205"/>
      <c r="JI45" s="205"/>
      <c r="JJ45" s="205"/>
      <c r="JK45" s="205"/>
      <c r="JL45" s="205"/>
      <c r="JM45" s="205"/>
      <c r="JN45" s="205"/>
      <c r="JO45" s="205"/>
      <c r="JP45" s="205"/>
      <c r="JQ45" s="205"/>
      <c r="JR45" s="205"/>
      <c r="JS45" s="205"/>
      <c r="JT45" s="205"/>
      <c r="JU45" s="205"/>
      <c r="JV45" s="205"/>
      <c r="JW45" s="205"/>
      <c r="JX45" s="205"/>
      <c r="JY45" s="205"/>
      <c r="JZ45" s="205"/>
      <c r="KA45" s="205"/>
      <c r="KB45" s="205"/>
      <c r="KC45" s="205"/>
      <c r="KD45" s="205"/>
      <c r="KE45" s="205"/>
      <c r="KF45" s="205"/>
      <c r="KG45" s="205"/>
      <c r="KH45" s="205"/>
      <c r="KI45" s="205"/>
      <c r="KJ45" s="205"/>
      <c r="KK45" s="205"/>
      <c r="KL45" s="205"/>
      <c r="KM45" s="205"/>
      <c r="KN45" s="205"/>
      <c r="KO45" s="205"/>
      <c r="KP45" s="205"/>
      <c r="KQ45" s="205"/>
      <c r="KR45" s="205"/>
      <c r="KS45" s="205"/>
      <c r="KT45" s="205"/>
      <c r="KU45" s="205"/>
      <c r="KV45" s="205"/>
      <c r="KW45" s="205"/>
      <c r="KX45" s="205"/>
      <c r="KY45" s="205"/>
      <c r="KZ45" s="205"/>
      <c r="LA45" s="205"/>
      <c r="LB45" s="205"/>
      <c r="LC45" s="205"/>
      <c r="LD45" s="205"/>
      <c r="LE45" s="205"/>
      <c r="LF45" s="205"/>
      <c r="LG45" s="205"/>
      <c r="LH45" s="205"/>
      <c r="LI45" s="205"/>
      <c r="LJ45" s="205"/>
      <c r="LK45" s="205"/>
      <c r="LL45" s="205"/>
      <c r="LM45" s="205"/>
      <c r="LN45" s="205"/>
      <c r="LO45" s="205"/>
      <c r="LP45" s="205"/>
      <c r="LQ45" s="205"/>
      <c r="LR45" s="205"/>
      <c r="LS45" s="205"/>
      <c r="LT45" s="205"/>
      <c r="LU45" s="205"/>
      <c r="LV45" s="205"/>
      <c r="LW45" s="205"/>
      <c r="LX45" s="205"/>
      <c r="LY45" s="205"/>
      <c r="LZ45" s="205"/>
      <c r="MA45" s="205"/>
      <c r="MB45" s="205"/>
      <c r="MC45" s="205"/>
      <c r="MD45" s="205"/>
      <c r="ME45" s="205"/>
      <c r="MF45" s="205"/>
      <c r="MG45" s="205"/>
      <c r="MH45" s="205"/>
      <c r="MI45" s="205"/>
      <c r="MJ45" s="205"/>
      <c r="MK45" s="205"/>
      <c r="ML45" s="205"/>
      <c r="MM45" s="205"/>
      <c r="MN45" s="205"/>
      <c r="MO45" s="205"/>
      <c r="MP45" s="205"/>
      <c r="MQ45" s="205"/>
      <c r="MR45" s="205"/>
      <c r="MS45" s="205"/>
      <c r="MT45" s="205"/>
      <c r="MU45" s="205"/>
      <c r="MV45" s="205"/>
      <c r="MW45" s="205"/>
      <c r="MX45" s="205"/>
      <c r="MY45" s="205"/>
      <c r="MZ45" s="205"/>
      <c r="NA45" s="205"/>
      <c r="NB45" s="205"/>
      <c r="NC45" s="205"/>
      <c r="ND45" s="205"/>
      <c r="NE45" s="205"/>
      <c r="NF45" s="205"/>
      <c r="NG45" s="205"/>
      <c r="NH45" s="205"/>
      <c r="NI45" s="205"/>
      <c r="NJ45" s="205"/>
      <c r="NK45" s="205"/>
      <c r="NL45" s="205"/>
      <c r="NM45" s="205"/>
      <c r="NN45" s="205"/>
      <c r="NO45" s="205"/>
      <c r="NP45" s="205"/>
      <c r="NQ45" s="205"/>
      <c r="NR45" s="205"/>
      <c r="NS45" s="205"/>
      <c r="NT45" s="205"/>
      <c r="NU45" s="205"/>
      <c r="NV45" s="205"/>
      <c r="NW45" s="205"/>
      <c r="NX45" s="205"/>
      <c r="NY45" s="205"/>
      <c r="NZ45" s="205"/>
      <c r="OA45" s="205"/>
      <c r="OB45" s="205"/>
      <c r="OC45" s="205"/>
      <c r="OD45" s="205"/>
      <c r="OE45" s="205"/>
      <c r="OF45" s="205"/>
      <c r="OG45" s="205"/>
      <c r="OH45" s="205"/>
      <c r="OI45" s="205"/>
      <c r="OJ45" s="205"/>
      <c r="OK45" s="205"/>
      <c r="OL45" s="205"/>
      <c r="OM45" s="205"/>
      <c r="ON45" s="205"/>
      <c r="OO45" s="205"/>
      <c r="OP45" s="205"/>
      <c r="OQ45" s="205"/>
      <c r="OR45" s="205"/>
      <c r="OS45" s="205"/>
      <c r="OT45" s="205"/>
      <c r="OU45" s="205"/>
      <c r="OV45" s="205"/>
      <c r="OW45" s="205"/>
      <c r="OX45" s="205"/>
      <c r="OY45" s="205"/>
      <c r="OZ45" s="205"/>
      <c r="PA45" s="205"/>
      <c r="PB45" s="205"/>
      <c r="PC45" s="205"/>
      <c r="PD45" s="205"/>
      <c r="PE45" s="205"/>
      <c r="PF45" s="205"/>
      <c r="PG45" s="205"/>
      <c r="PH45" s="205"/>
      <c r="PI45" s="205"/>
      <c r="PJ45" s="205"/>
      <c r="PK45" s="205"/>
      <c r="PL45" s="205"/>
      <c r="PM45" s="205"/>
      <c r="PN45" s="205"/>
      <c r="PO45" s="205"/>
      <c r="PP45" s="205"/>
      <c r="PQ45" s="205"/>
      <c r="PR45" s="205"/>
      <c r="PS45" s="205"/>
      <c r="PT45" s="205"/>
      <c r="PU45" s="205"/>
      <c r="PV45" s="205"/>
      <c r="PW45" s="205"/>
      <c r="PX45" s="205"/>
      <c r="PY45" s="205"/>
      <c r="PZ45" s="205"/>
      <c r="QA45" s="205"/>
      <c r="QB45" s="205"/>
      <c r="QC45" s="205"/>
      <c r="QD45" s="205"/>
      <c r="QE45" s="205"/>
      <c r="QF45" s="205"/>
      <c r="QG45" s="205"/>
      <c r="QH45" s="205"/>
      <c r="QI45" s="205"/>
      <c r="QJ45" s="205"/>
      <c r="QK45" s="205"/>
      <c r="QL45" s="205"/>
      <c r="QM45" s="205"/>
      <c r="QN45" s="205"/>
      <c r="QO45" s="205"/>
      <c r="QP45" s="205"/>
      <c r="QQ45" s="205"/>
      <c r="QR45" s="205"/>
      <c r="QS45" s="205"/>
      <c r="QT45" s="205"/>
      <c r="QU45" s="205"/>
      <c r="QV45" s="205"/>
      <c r="QW45" s="205"/>
      <c r="QX45" s="205"/>
      <c r="QY45" s="205"/>
      <c r="QZ45" s="205"/>
      <c r="RA45" s="205"/>
      <c r="RB45" s="205"/>
      <c r="RC45" s="205"/>
      <c r="RD45" s="205"/>
      <c r="RE45" s="205"/>
      <c r="RF45" s="205"/>
      <c r="RG45" s="205"/>
      <c r="RH45" s="205"/>
      <c r="RI45" s="205"/>
      <c r="RJ45" s="205"/>
      <c r="RK45" s="205"/>
      <c r="RL45" s="205"/>
      <c r="RM45" s="205"/>
      <c r="RN45" s="205"/>
      <c r="RO45" s="205"/>
      <c r="RP45" s="205"/>
      <c r="RQ45" s="205"/>
      <c r="RR45" s="205"/>
      <c r="RS45" s="205"/>
      <c r="RT45" s="205"/>
      <c r="RU45" s="205"/>
      <c r="RV45" s="205"/>
      <c r="RW45" s="205"/>
      <c r="RX45" s="205"/>
      <c r="RY45" s="205"/>
      <c r="RZ45" s="205"/>
      <c r="SA45" s="205"/>
      <c r="SB45" s="205"/>
      <c r="SC45" s="205"/>
      <c r="SD45" s="205"/>
      <c r="SE45" s="205"/>
      <c r="SF45" s="205"/>
      <c r="SG45" s="205"/>
      <c r="SH45" s="205"/>
      <c r="SI45" s="205"/>
      <c r="SJ45" s="205"/>
      <c r="SK45" s="205"/>
      <c r="SL45" s="205"/>
      <c r="SM45" s="205"/>
      <c r="SN45" s="205"/>
      <c r="SO45" s="205"/>
      <c r="SP45" s="205"/>
      <c r="SQ45" s="205"/>
      <c r="SR45" s="205"/>
      <c r="SS45" s="205"/>
      <c r="ST45" s="205"/>
      <c r="SU45" s="205"/>
      <c r="SV45" s="205"/>
      <c r="SW45" s="205"/>
      <c r="SX45" s="205"/>
      <c r="SY45" s="205"/>
      <c r="SZ45" s="205"/>
      <c r="TA45" s="205"/>
      <c r="TB45" s="205"/>
      <c r="TC45" s="205"/>
      <c r="TD45" s="205"/>
      <c r="TE45" s="205"/>
      <c r="TF45" s="205"/>
      <c r="TG45" s="205"/>
      <c r="TH45" s="205"/>
      <c r="TI45" s="205"/>
      <c r="TJ45" s="205"/>
      <c r="TK45" s="205"/>
      <c r="TL45" s="205"/>
      <c r="TM45" s="205"/>
      <c r="TN45" s="205"/>
      <c r="TO45" s="205"/>
      <c r="TP45" s="205"/>
      <c r="TQ45" s="205"/>
      <c r="TR45" s="205"/>
      <c r="TS45" s="205"/>
      <c r="TT45" s="205"/>
      <c r="TU45" s="205"/>
      <c r="TV45" s="205"/>
      <c r="TW45" s="205"/>
      <c r="TX45" s="205"/>
      <c r="TY45" s="205"/>
      <c r="TZ45" s="205"/>
      <c r="UA45" s="205"/>
      <c r="UB45" s="205"/>
      <c r="UC45" s="205"/>
      <c r="UD45" s="205"/>
      <c r="UE45" s="205"/>
      <c r="UF45" s="205"/>
      <c r="UG45" s="205"/>
      <c r="UH45" s="205"/>
      <c r="UI45" s="205"/>
      <c r="UJ45" s="205"/>
      <c r="UK45" s="205"/>
      <c r="UL45" s="205"/>
      <c r="UM45" s="205"/>
      <c r="UN45" s="205"/>
      <c r="UO45" s="205"/>
      <c r="UP45" s="205"/>
      <c r="UQ45" s="205"/>
      <c r="UR45" s="205"/>
      <c r="US45" s="205"/>
      <c r="UT45" s="205"/>
      <c r="UU45" s="205"/>
      <c r="UV45" s="205"/>
      <c r="UW45" s="205"/>
      <c r="UX45" s="205"/>
      <c r="UY45" s="205"/>
      <c r="UZ45" s="205"/>
      <c r="VA45" s="205"/>
      <c r="VB45" s="205"/>
      <c r="VC45" s="205"/>
      <c r="VD45" s="205"/>
      <c r="VE45" s="205"/>
      <c r="VF45" s="205"/>
      <c r="VG45" s="205"/>
      <c r="VH45" s="205"/>
      <c r="VI45" s="205"/>
      <c r="VJ45" s="205"/>
      <c r="VK45" s="205"/>
      <c r="VL45" s="205"/>
      <c r="VM45" s="205"/>
      <c r="VN45" s="205"/>
      <c r="VO45" s="205"/>
      <c r="VP45" s="205"/>
      <c r="VQ45" s="205"/>
      <c r="VR45" s="205"/>
      <c r="VS45" s="205"/>
      <c r="VT45" s="205"/>
      <c r="VU45" s="205"/>
      <c r="VV45" s="205"/>
      <c r="VW45" s="205"/>
      <c r="VX45" s="205"/>
      <c r="VY45" s="205"/>
      <c r="VZ45" s="205"/>
      <c r="WA45" s="205"/>
      <c r="WB45" s="205"/>
      <c r="WC45" s="205"/>
      <c r="WD45" s="205"/>
      <c r="WE45" s="205"/>
      <c r="WF45" s="205"/>
      <c r="WG45" s="205"/>
      <c r="WH45" s="205"/>
      <c r="WI45" s="205"/>
      <c r="WJ45" s="205"/>
      <c r="WK45" s="205"/>
      <c r="WL45" s="205"/>
      <c r="WM45" s="205"/>
      <c r="WN45" s="205"/>
      <c r="WO45" s="205"/>
      <c r="WP45" s="205"/>
      <c r="WQ45" s="205"/>
      <c r="WR45" s="205"/>
      <c r="WS45" s="205"/>
      <c r="WT45" s="205"/>
      <c r="WU45" s="205"/>
      <c r="WV45" s="205"/>
      <c r="WW45" s="205"/>
      <c r="WX45" s="205"/>
      <c r="WY45" s="205"/>
      <c r="WZ45" s="205"/>
      <c r="XA45" s="205"/>
      <c r="XB45" s="205"/>
      <c r="XC45" s="205"/>
      <c r="XD45" s="205"/>
      <c r="XE45" s="205"/>
      <c r="XF45" s="205"/>
      <c r="XG45" s="205"/>
      <c r="XH45" s="205"/>
      <c r="XI45" s="205"/>
      <c r="XJ45" s="205"/>
      <c r="XK45" s="205"/>
      <c r="XL45" s="205"/>
      <c r="XM45" s="205"/>
      <c r="XN45" s="205"/>
      <c r="XO45" s="205"/>
      <c r="XP45" s="205"/>
      <c r="XQ45" s="205"/>
      <c r="XR45" s="205"/>
      <c r="XS45" s="205"/>
      <c r="XT45" s="205"/>
      <c r="XU45" s="205"/>
      <c r="XV45" s="205"/>
      <c r="XW45" s="205"/>
      <c r="XX45" s="205"/>
      <c r="XY45" s="205"/>
      <c r="XZ45" s="205"/>
      <c r="YA45" s="205"/>
      <c r="YB45" s="205"/>
      <c r="YC45" s="205"/>
      <c r="YD45" s="205"/>
      <c r="YE45" s="205"/>
      <c r="YF45" s="205"/>
      <c r="YG45" s="205"/>
      <c r="YH45" s="205"/>
      <c r="YI45" s="205"/>
      <c r="YJ45" s="205"/>
      <c r="YK45" s="205"/>
      <c r="YL45" s="205"/>
      <c r="YM45" s="205"/>
      <c r="YN45" s="205"/>
      <c r="YO45" s="205"/>
      <c r="YP45" s="205"/>
      <c r="YQ45" s="205"/>
      <c r="YR45" s="205"/>
      <c r="YS45" s="205"/>
      <c r="YT45" s="205"/>
      <c r="YU45" s="205"/>
      <c r="YV45" s="205"/>
      <c r="YW45" s="205"/>
      <c r="YX45" s="205"/>
      <c r="YY45" s="205"/>
      <c r="YZ45" s="205"/>
      <c r="ZA45" s="205"/>
      <c r="ZB45" s="205"/>
      <c r="ZC45" s="205"/>
      <c r="ZD45" s="205"/>
      <c r="ZE45" s="205"/>
      <c r="ZF45" s="205"/>
      <c r="ZG45" s="205"/>
      <c r="ZH45" s="205"/>
      <c r="ZI45" s="205"/>
      <c r="ZJ45" s="205"/>
      <c r="ZK45" s="205"/>
      <c r="ZL45" s="205"/>
      <c r="ZM45" s="205"/>
      <c r="ZN45" s="205"/>
      <c r="ZO45" s="205"/>
      <c r="ZP45" s="205"/>
      <c r="ZQ45" s="205"/>
      <c r="ZR45" s="205"/>
      <c r="ZS45" s="205"/>
      <c r="ZT45" s="205"/>
      <c r="ZU45" s="205"/>
      <c r="ZV45" s="205"/>
      <c r="ZW45" s="205"/>
      <c r="ZX45" s="205"/>
      <c r="ZY45" s="205"/>
      <c r="ZZ45" s="205"/>
      <c r="AAA45" s="205"/>
      <c r="AAB45" s="205"/>
      <c r="AAC45" s="205"/>
      <c r="AAD45" s="205"/>
      <c r="AAE45" s="205"/>
      <c r="AAF45" s="205"/>
      <c r="AAG45" s="205"/>
      <c r="AAH45" s="205"/>
      <c r="AAI45" s="205"/>
      <c r="AAJ45" s="205"/>
      <c r="AAK45" s="205"/>
      <c r="AAL45" s="205"/>
      <c r="AAM45" s="205"/>
      <c r="AAN45" s="205"/>
      <c r="AAO45" s="205"/>
      <c r="AAP45" s="205"/>
      <c r="AAQ45" s="205"/>
      <c r="AAR45" s="205"/>
      <c r="AAS45" s="205"/>
      <c r="AAT45" s="205"/>
      <c r="AAU45" s="205"/>
      <c r="AAV45" s="205"/>
      <c r="AAW45" s="205"/>
      <c r="AAX45" s="205"/>
      <c r="AAY45" s="205"/>
      <c r="AAZ45" s="205"/>
      <c r="ABA45" s="205"/>
      <c r="ABB45" s="205"/>
      <c r="ABC45" s="205"/>
      <c r="ABD45" s="205"/>
      <c r="ABE45" s="205"/>
      <c r="ABF45" s="205"/>
      <c r="ABG45" s="205"/>
      <c r="ABH45" s="205"/>
      <c r="ABI45" s="205"/>
      <c r="ABJ45" s="205"/>
      <c r="ABK45" s="205"/>
      <c r="ABL45" s="205"/>
      <c r="ABM45" s="205"/>
      <c r="ABN45" s="205"/>
      <c r="ABO45" s="205"/>
      <c r="ABP45" s="205"/>
      <c r="ABQ45" s="205"/>
      <c r="ABR45" s="205"/>
      <c r="ABS45" s="205"/>
      <c r="ABT45" s="205"/>
      <c r="ABU45" s="205"/>
      <c r="ABV45" s="205"/>
      <c r="ABW45" s="205"/>
      <c r="ABX45" s="205"/>
      <c r="ABY45" s="205"/>
      <c r="ABZ45" s="205"/>
      <c r="ACA45" s="205"/>
      <c r="ACB45" s="205"/>
      <c r="ACC45" s="205"/>
      <c r="ACD45" s="205"/>
      <c r="ACE45" s="205"/>
      <c r="ACF45" s="205"/>
      <c r="ACG45" s="205"/>
      <c r="ACH45" s="205"/>
      <c r="ACI45" s="205"/>
      <c r="ACJ45" s="205"/>
      <c r="ACK45" s="205"/>
      <c r="ACL45" s="205"/>
      <c r="ACM45" s="205"/>
      <c r="ACN45" s="205"/>
      <c r="ACO45" s="205"/>
      <c r="ACP45" s="205"/>
      <c r="ACQ45" s="205"/>
      <c r="ACR45" s="205"/>
      <c r="ACS45" s="205"/>
      <c r="ACT45" s="205"/>
      <c r="ACU45" s="205"/>
      <c r="ACV45" s="205"/>
      <c r="ACW45" s="205"/>
      <c r="ACX45" s="205"/>
      <c r="ACY45" s="205"/>
      <c r="ACZ45" s="205"/>
      <c r="ADA45" s="205"/>
      <c r="ADB45" s="205"/>
      <c r="ADC45" s="205"/>
      <c r="ADD45" s="205"/>
      <c r="ADE45" s="205"/>
      <c r="ADF45" s="205"/>
      <c r="ADG45" s="205"/>
      <c r="ADH45" s="205"/>
      <c r="ADI45" s="205"/>
      <c r="ADJ45" s="205"/>
      <c r="ADK45" s="205"/>
      <c r="ADL45" s="205"/>
      <c r="ADM45" s="205"/>
      <c r="ADN45" s="205"/>
      <c r="ADO45" s="205"/>
      <c r="ADP45" s="205"/>
      <c r="ADQ45" s="205"/>
      <c r="ADR45" s="205"/>
      <c r="ADS45" s="205"/>
      <c r="ADT45" s="205"/>
      <c r="ADU45" s="205"/>
      <c r="ADV45" s="205"/>
      <c r="ADW45" s="205"/>
      <c r="ADX45" s="205"/>
      <c r="ADY45" s="205"/>
      <c r="ADZ45" s="205"/>
      <c r="AEA45" s="205"/>
      <c r="AEB45" s="205"/>
      <c r="AEC45" s="205"/>
      <c r="AED45" s="205"/>
      <c r="AEE45" s="205"/>
      <c r="AEF45" s="205"/>
      <c r="AEG45" s="205"/>
      <c r="AEH45" s="205"/>
      <c r="AEI45" s="205"/>
      <c r="AEJ45" s="205"/>
      <c r="AEK45" s="205"/>
      <c r="AEL45" s="205"/>
      <c r="AEM45" s="205"/>
      <c r="AEN45" s="205"/>
      <c r="AEO45" s="205"/>
      <c r="AEP45" s="205"/>
      <c r="AEQ45" s="205"/>
      <c r="AER45" s="205"/>
      <c r="AES45" s="205"/>
      <c r="AET45" s="205"/>
      <c r="AEU45" s="205"/>
      <c r="AEV45" s="205"/>
      <c r="AEW45" s="205"/>
      <c r="AEX45" s="205"/>
      <c r="AEY45" s="205"/>
      <c r="AEZ45" s="205"/>
      <c r="AFA45" s="205"/>
      <c r="AFB45" s="205"/>
      <c r="AFC45" s="205"/>
      <c r="AFD45" s="205"/>
      <c r="AFE45" s="205"/>
      <c r="AFF45" s="205"/>
      <c r="AFG45" s="205"/>
      <c r="AFH45" s="205"/>
      <c r="AFI45" s="205"/>
      <c r="AFJ45" s="205"/>
      <c r="AFK45" s="205"/>
      <c r="AFL45" s="205"/>
      <c r="AFM45" s="205"/>
      <c r="AFN45" s="205"/>
      <c r="AFO45" s="205"/>
      <c r="AFP45" s="205"/>
      <c r="AFQ45" s="205"/>
      <c r="AFR45" s="205"/>
      <c r="AFS45" s="205"/>
      <c r="AFT45" s="205"/>
      <c r="AFU45" s="205"/>
      <c r="AFV45" s="205"/>
      <c r="AFW45" s="205"/>
      <c r="AFX45" s="205"/>
      <c r="AFY45" s="205"/>
      <c r="AFZ45" s="205"/>
      <c r="AGA45" s="205"/>
      <c r="AGB45" s="205"/>
      <c r="AGC45" s="205"/>
      <c r="AGD45" s="205"/>
      <c r="AGE45" s="205"/>
      <c r="AGF45" s="205"/>
      <c r="AGG45" s="205"/>
      <c r="AGH45" s="205"/>
      <c r="AGI45" s="205"/>
      <c r="AGJ45" s="205"/>
      <c r="AGK45" s="205"/>
      <c r="AGL45" s="205"/>
      <c r="AGM45" s="205"/>
      <c r="AGN45" s="205"/>
      <c r="AGO45" s="205"/>
      <c r="AGP45" s="205"/>
      <c r="AGQ45" s="205"/>
      <c r="AGR45" s="205"/>
      <c r="AGS45" s="205"/>
      <c r="AGT45" s="205"/>
      <c r="AGU45" s="205"/>
      <c r="AGV45" s="205"/>
      <c r="AGW45" s="205"/>
      <c r="AGX45" s="205"/>
      <c r="AGY45" s="205"/>
      <c r="AGZ45" s="205"/>
      <c r="AHA45" s="205"/>
      <c r="AHB45" s="205"/>
      <c r="AHC45" s="205"/>
      <c r="AHD45" s="205"/>
      <c r="AHE45" s="205"/>
      <c r="AHF45" s="205"/>
      <c r="AHG45" s="205"/>
      <c r="AHH45" s="205"/>
      <c r="AHI45" s="205"/>
      <c r="AHJ45" s="205"/>
      <c r="AHK45" s="205"/>
      <c r="AHL45" s="205"/>
      <c r="AHM45" s="205"/>
      <c r="AHN45" s="205"/>
      <c r="AHO45" s="205"/>
      <c r="AHP45" s="205"/>
      <c r="AHQ45" s="205"/>
      <c r="AHR45" s="205"/>
      <c r="AHS45" s="205"/>
      <c r="AHT45" s="205"/>
      <c r="AHU45" s="205"/>
      <c r="AHV45" s="205"/>
      <c r="AHW45" s="205"/>
      <c r="AHX45" s="205"/>
      <c r="AHY45" s="205"/>
      <c r="AHZ45" s="205"/>
      <c r="AIA45" s="205"/>
      <c r="AIB45" s="205"/>
      <c r="AIC45" s="205"/>
      <c r="AID45" s="205"/>
      <c r="AIE45" s="205"/>
      <c r="AIF45" s="205"/>
      <c r="AIG45" s="205"/>
      <c r="AIH45" s="205"/>
      <c r="AII45" s="205"/>
      <c r="AIJ45" s="205"/>
      <c r="AIK45" s="205"/>
      <c r="AIL45" s="205"/>
      <c r="AIM45" s="205"/>
      <c r="AIN45" s="205"/>
      <c r="AIO45" s="205"/>
      <c r="AIP45" s="205"/>
      <c r="AIQ45" s="205"/>
      <c r="AIR45" s="205"/>
      <c r="AIS45" s="205"/>
      <c r="AIT45" s="205"/>
      <c r="AIU45" s="205"/>
      <c r="AIV45" s="205"/>
      <c r="AIW45" s="205"/>
      <c r="AIX45" s="205"/>
      <c r="AIY45" s="205"/>
      <c r="AIZ45" s="205"/>
      <c r="AJA45" s="205"/>
      <c r="AJB45" s="205"/>
      <c r="AJC45" s="205"/>
      <c r="AJD45" s="205"/>
      <c r="AJE45" s="205"/>
      <c r="AJF45" s="205"/>
      <c r="AJG45" s="205"/>
      <c r="AJH45" s="205"/>
      <c r="AJI45" s="205"/>
      <c r="AJJ45" s="205"/>
      <c r="AJK45" s="205"/>
      <c r="AJL45" s="205"/>
      <c r="AJM45" s="205"/>
      <c r="AJN45" s="205"/>
      <c r="AJO45" s="205"/>
      <c r="AJP45" s="205"/>
      <c r="AJQ45" s="205"/>
      <c r="AJR45" s="205"/>
      <c r="AJS45" s="205"/>
      <c r="AJT45" s="205"/>
      <c r="AJU45" s="205"/>
      <c r="AJV45" s="205"/>
      <c r="AJW45" s="205"/>
      <c r="AJX45" s="205"/>
      <c r="AJY45" s="205"/>
      <c r="AJZ45" s="205"/>
      <c r="AKA45" s="205"/>
      <c r="AKB45" s="205"/>
      <c r="AKC45" s="205"/>
      <c r="AKD45" s="205"/>
      <c r="AKE45" s="205"/>
      <c r="AKF45" s="205"/>
      <c r="AKG45" s="205"/>
      <c r="AKH45" s="205"/>
      <c r="AKI45" s="205"/>
      <c r="AKJ45" s="205"/>
      <c r="AKK45" s="205"/>
      <c r="AKL45" s="205"/>
      <c r="AKM45" s="205"/>
      <c r="AKN45" s="205"/>
      <c r="AKO45" s="205"/>
      <c r="AKP45" s="205"/>
      <c r="AKQ45" s="205"/>
      <c r="AKR45" s="205"/>
      <c r="AKS45" s="205"/>
      <c r="AKT45" s="205"/>
      <c r="AKU45" s="205"/>
      <c r="AKV45" s="205"/>
      <c r="AKW45" s="205"/>
      <c r="AKX45" s="205"/>
      <c r="AKY45" s="205"/>
      <c r="AKZ45" s="205"/>
      <c r="ALA45" s="205"/>
      <c r="ALB45" s="205"/>
      <c r="ALC45" s="205"/>
      <c r="ALD45" s="205"/>
      <c r="ALE45" s="205"/>
      <c r="ALF45" s="205"/>
      <c r="ALG45" s="205"/>
      <c r="ALH45" s="205"/>
      <c r="ALI45" s="205"/>
      <c r="ALJ45" s="205"/>
      <c r="ALK45" s="205"/>
      <c r="ALL45" s="205"/>
      <c r="ALM45" s="205"/>
      <c r="ALN45" s="205"/>
      <c r="ALO45" s="205"/>
      <c r="ALP45" s="205"/>
      <c r="ALQ45" s="205"/>
      <c r="ALR45" s="205"/>
      <c r="ALS45" s="205"/>
      <c r="ALT45" s="205"/>
      <c r="ALU45" s="205"/>
      <c r="ALV45" s="205"/>
      <c r="ALW45" s="205"/>
      <c r="ALX45" s="205"/>
      <c r="ALY45" s="205"/>
      <c r="ALZ45" s="205"/>
      <c r="AMA45" s="205"/>
      <c r="AMB45" s="205"/>
      <c r="AMC45" s="205"/>
      <c r="AMD45" s="205"/>
      <c r="AME45" s="205"/>
      <c r="AMF45" s="205"/>
      <c r="AMG45" s="205"/>
      <c r="AMH45" s="205"/>
      <c r="AMI45" s="205"/>
      <c r="AMJ45" s="205"/>
      <c r="AMK45" s="205"/>
      <c r="AML45" s="205"/>
      <c r="AMM45" s="205"/>
      <c r="AMN45" s="205"/>
      <c r="AMO45" s="205"/>
      <c r="AMP45" s="205"/>
      <c r="AMQ45" s="205"/>
      <c r="AMR45" s="205"/>
      <c r="AMS45" s="205"/>
      <c r="AMT45" s="205"/>
      <c r="AMU45" s="205"/>
      <c r="AMV45" s="205"/>
      <c r="AMW45" s="205"/>
      <c r="AMX45" s="205"/>
      <c r="AMY45" s="205"/>
      <c r="AMZ45" s="205"/>
      <c r="ANA45" s="205"/>
      <c r="ANB45" s="205"/>
      <c r="ANC45" s="205"/>
      <c r="AND45" s="205"/>
      <c r="ANE45" s="205"/>
      <c r="ANF45" s="205"/>
      <c r="ANG45" s="205"/>
      <c r="ANH45" s="205"/>
      <c r="ANI45" s="205"/>
      <c r="ANJ45" s="205"/>
      <c r="ANK45" s="205"/>
      <c r="ANL45" s="205"/>
      <c r="ANM45" s="205"/>
      <c r="ANN45" s="205"/>
      <c r="ANO45" s="205"/>
      <c r="ANP45" s="205"/>
      <c r="ANQ45" s="205"/>
      <c r="ANR45" s="205"/>
      <c r="ANS45" s="205"/>
      <c r="ANT45" s="205"/>
      <c r="ANU45" s="205"/>
      <c r="ANV45" s="205"/>
      <c r="ANW45" s="205"/>
      <c r="ANX45" s="205"/>
      <c r="ANY45" s="205"/>
      <c r="ANZ45" s="205"/>
      <c r="AOA45" s="205"/>
      <c r="AOB45" s="205"/>
      <c r="AOC45" s="205"/>
      <c r="AOD45" s="205"/>
      <c r="AOE45" s="205"/>
      <c r="AOF45" s="205"/>
      <c r="AOG45" s="205"/>
      <c r="AOH45" s="205"/>
      <c r="AOI45" s="205"/>
      <c r="AOJ45" s="205"/>
      <c r="AOK45" s="205"/>
      <c r="AOL45" s="205"/>
      <c r="AOM45" s="205"/>
      <c r="AON45" s="205"/>
      <c r="AOO45" s="205"/>
      <c r="AOP45" s="205"/>
      <c r="AOQ45" s="205"/>
      <c r="AOR45" s="205"/>
      <c r="AOS45" s="205"/>
      <c r="AOT45" s="205"/>
      <c r="AOU45" s="205"/>
      <c r="AOV45" s="205"/>
      <c r="AOW45" s="205"/>
      <c r="AOX45" s="205"/>
      <c r="AOY45" s="205"/>
      <c r="AOZ45" s="205"/>
      <c r="APA45" s="205"/>
      <c r="APB45" s="205"/>
      <c r="APC45" s="205"/>
      <c r="APD45" s="205"/>
      <c r="APE45" s="205"/>
      <c r="APF45" s="205"/>
      <c r="APG45" s="205"/>
      <c r="APH45" s="205"/>
      <c r="API45" s="205"/>
      <c r="APJ45" s="205"/>
      <c r="APK45" s="205"/>
      <c r="APL45" s="205"/>
      <c r="APM45" s="205"/>
      <c r="APN45" s="205"/>
      <c r="APO45" s="205"/>
      <c r="APP45" s="205"/>
      <c r="APQ45" s="205"/>
      <c r="APR45" s="205"/>
      <c r="APS45" s="205"/>
      <c r="APT45" s="205"/>
      <c r="APU45" s="205"/>
      <c r="APV45" s="205"/>
      <c r="APW45" s="205"/>
      <c r="APX45" s="205"/>
      <c r="APY45" s="205"/>
      <c r="APZ45" s="205"/>
      <c r="AQA45" s="205"/>
      <c r="AQB45" s="205"/>
      <c r="AQC45" s="205"/>
      <c r="AQD45" s="205"/>
      <c r="AQE45" s="205"/>
      <c r="AQF45" s="205"/>
      <c r="AQG45" s="205"/>
      <c r="AQH45" s="205"/>
      <c r="AQI45" s="205"/>
      <c r="AQJ45" s="205"/>
      <c r="AQK45" s="205"/>
      <c r="AQL45" s="205"/>
      <c r="AQM45" s="205"/>
      <c r="AQN45" s="205"/>
      <c r="AQO45" s="205"/>
      <c r="AQP45" s="205"/>
      <c r="AQQ45" s="205"/>
      <c r="AQR45" s="205"/>
      <c r="AQS45" s="205"/>
      <c r="AQT45" s="205"/>
      <c r="AQU45" s="205"/>
      <c r="AQV45" s="205"/>
      <c r="AQW45" s="205"/>
      <c r="AQX45" s="205"/>
      <c r="AQY45" s="205"/>
      <c r="AQZ45" s="205"/>
      <c r="ARA45" s="205"/>
      <c r="ARB45" s="205"/>
      <c r="ARC45" s="205"/>
      <c r="ARD45" s="205"/>
      <c r="ARE45" s="205"/>
      <c r="ARF45" s="205"/>
      <c r="ARG45" s="205"/>
      <c r="ARH45" s="205"/>
      <c r="ARI45" s="205"/>
      <c r="ARJ45" s="205"/>
      <c r="ARK45" s="205"/>
      <c r="ARL45" s="205"/>
      <c r="ARM45" s="205"/>
      <c r="ARN45" s="205"/>
      <c r="ARO45" s="205"/>
      <c r="ARP45" s="205"/>
      <c r="ARQ45" s="205"/>
      <c r="ARR45" s="205"/>
      <c r="ARS45" s="205"/>
      <c r="ART45" s="205"/>
      <c r="ARU45" s="205"/>
      <c r="ARV45" s="205"/>
      <c r="ARW45" s="205"/>
      <c r="ARX45" s="205"/>
      <c r="ARY45" s="205"/>
      <c r="ARZ45" s="205"/>
      <c r="ASA45" s="205"/>
      <c r="ASB45" s="205"/>
      <c r="ASC45" s="205"/>
      <c r="ASD45" s="205"/>
      <c r="ASE45" s="205"/>
      <c r="ASF45" s="205"/>
      <c r="ASG45" s="205"/>
      <c r="ASH45" s="205"/>
      <c r="ASI45" s="205"/>
      <c r="ASJ45" s="205"/>
      <c r="ASK45" s="205"/>
      <c r="ASL45" s="205"/>
      <c r="ASM45" s="205"/>
      <c r="ASN45" s="205"/>
      <c r="ASO45" s="205"/>
      <c r="ASP45" s="205"/>
      <c r="ASQ45" s="205"/>
      <c r="ASR45" s="205"/>
      <c r="ASS45" s="205"/>
      <c r="AST45" s="205"/>
      <c r="ASU45" s="205"/>
      <c r="ASV45" s="205"/>
      <c r="ASW45" s="205"/>
      <c r="ASX45" s="205"/>
      <c r="ASY45" s="205"/>
      <c r="ASZ45" s="205"/>
      <c r="ATA45" s="205"/>
      <c r="ATB45" s="205"/>
      <c r="ATC45" s="205"/>
      <c r="ATD45" s="205"/>
      <c r="ATE45" s="205"/>
      <c r="ATF45" s="205"/>
      <c r="ATG45" s="205"/>
      <c r="ATH45" s="205"/>
      <c r="ATI45" s="205"/>
      <c r="ATJ45" s="205"/>
      <c r="ATK45" s="205"/>
      <c r="ATL45" s="205"/>
      <c r="ATM45" s="205"/>
      <c r="ATN45" s="205"/>
      <c r="ATO45" s="205"/>
      <c r="ATP45" s="205"/>
      <c r="ATQ45" s="205"/>
      <c r="ATR45" s="205"/>
      <c r="ATS45" s="205"/>
      <c r="ATT45" s="205"/>
      <c r="ATU45" s="205"/>
      <c r="ATV45" s="205"/>
      <c r="ATW45" s="205"/>
      <c r="ATX45" s="205"/>
      <c r="ATY45" s="205"/>
      <c r="ATZ45" s="205"/>
      <c r="AUA45" s="205"/>
      <c r="AUB45" s="205"/>
      <c r="AUC45" s="205"/>
      <c r="AUD45" s="205"/>
      <c r="AUE45" s="205"/>
      <c r="AUF45" s="205"/>
      <c r="AUG45" s="205"/>
      <c r="AUH45" s="205"/>
      <c r="AUI45" s="205"/>
      <c r="AUJ45" s="205"/>
      <c r="AUK45" s="205"/>
      <c r="AUL45" s="205"/>
      <c r="AUM45" s="205"/>
      <c r="AUN45" s="205"/>
      <c r="AUO45" s="205"/>
      <c r="AUP45" s="205"/>
      <c r="AUQ45" s="205"/>
      <c r="AUR45" s="205"/>
      <c r="AUS45" s="205"/>
      <c r="AUT45" s="205"/>
      <c r="AUU45" s="205"/>
      <c r="AUV45" s="205"/>
      <c r="AUW45" s="205"/>
      <c r="AUX45" s="205"/>
      <c r="AUY45" s="205"/>
      <c r="AUZ45" s="205"/>
      <c r="AVA45" s="205"/>
      <c r="AVB45" s="205"/>
      <c r="AVC45" s="205"/>
      <c r="AVD45" s="205"/>
      <c r="AVE45" s="205"/>
      <c r="AVF45" s="205"/>
      <c r="AVG45" s="205"/>
      <c r="AVH45" s="205"/>
      <c r="AVI45" s="205"/>
      <c r="AVJ45" s="205"/>
      <c r="AVK45" s="205"/>
      <c r="AVL45" s="205"/>
      <c r="AVM45" s="205"/>
      <c r="AVN45" s="205"/>
      <c r="AVO45" s="205"/>
      <c r="AVP45" s="205"/>
      <c r="AVQ45" s="205"/>
      <c r="AVR45" s="205"/>
      <c r="AVS45" s="205"/>
      <c r="AVT45" s="205"/>
      <c r="AVU45" s="205"/>
      <c r="AVV45" s="205"/>
      <c r="AVW45" s="205"/>
      <c r="AVX45" s="205"/>
      <c r="AVY45" s="205"/>
      <c r="AVZ45" s="205"/>
      <c r="AWA45" s="205"/>
      <c r="AWB45" s="205"/>
      <c r="AWC45" s="205"/>
      <c r="AWD45" s="205"/>
      <c r="AWE45" s="205"/>
      <c r="AWF45" s="205"/>
      <c r="AWG45" s="205"/>
      <c r="AWH45" s="205"/>
      <c r="AWI45" s="205"/>
      <c r="AWJ45" s="205"/>
      <c r="AWK45" s="205"/>
      <c r="AWL45" s="205"/>
      <c r="AWM45" s="205"/>
      <c r="AWN45" s="205"/>
      <c r="AWO45" s="205"/>
      <c r="AWP45" s="205"/>
      <c r="AWQ45" s="205"/>
      <c r="AWR45" s="205"/>
      <c r="AWS45" s="205"/>
      <c r="AWT45" s="205"/>
      <c r="AWU45" s="205"/>
      <c r="AWV45" s="205"/>
      <c r="AWW45" s="205"/>
      <c r="AWX45" s="205"/>
      <c r="AWY45" s="205"/>
      <c r="AWZ45" s="205"/>
      <c r="AXA45" s="205"/>
      <c r="AXB45" s="205"/>
      <c r="AXC45" s="205"/>
      <c r="AXD45" s="205"/>
      <c r="AXE45" s="205"/>
      <c r="AXF45" s="205"/>
      <c r="AXG45" s="205"/>
      <c r="AXH45" s="205"/>
      <c r="AXI45" s="205"/>
      <c r="AXJ45" s="205"/>
      <c r="AXK45" s="205"/>
      <c r="AXL45" s="205"/>
      <c r="AXM45" s="205"/>
      <c r="AXN45" s="205"/>
      <c r="AXO45" s="205"/>
      <c r="AXP45" s="205"/>
      <c r="AXQ45" s="205"/>
      <c r="AXR45" s="205"/>
      <c r="AXS45" s="205"/>
      <c r="AXT45" s="205"/>
      <c r="AXU45" s="205"/>
      <c r="AXV45" s="205"/>
      <c r="AXW45" s="205"/>
      <c r="AXX45" s="205"/>
      <c r="AXY45" s="205"/>
      <c r="AXZ45" s="205"/>
      <c r="AYA45" s="205"/>
      <c r="AYB45" s="205"/>
      <c r="AYC45" s="205"/>
      <c r="AYD45" s="205"/>
      <c r="AYE45" s="205"/>
      <c r="AYF45" s="205"/>
      <c r="AYG45" s="205"/>
      <c r="AYH45" s="205"/>
      <c r="AYI45" s="205"/>
      <c r="AYJ45" s="205"/>
      <c r="AYK45" s="205"/>
      <c r="AYL45" s="205"/>
      <c r="AYM45" s="205"/>
      <c r="AYN45" s="205"/>
      <c r="AYO45" s="205"/>
      <c r="AYP45" s="205"/>
      <c r="AYQ45" s="205"/>
      <c r="AYR45" s="205"/>
      <c r="AYS45" s="205"/>
      <c r="AYT45" s="205"/>
      <c r="AYU45" s="205"/>
      <c r="AYV45" s="205"/>
      <c r="AYW45" s="205"/>
      <c r="AYX45" s="205"/>
      <c r="AYY45" s="205"/>
      <c r="AYZ45" s="205"/>
      <c r="AZA45" s="205"/>
      <c r="AZB45" s="205"/>
      <c r="AZC45" s="205"/>
      <c r="AZD45" s="205"/>
      <c r="AZE45" s="205"/>
      <c r="AZF45" s="205"/>
      <c r="AZG45" s="205"/>
      <c r="AZH45" s="205"/>
      <c r="AZI45" s="205"/>
      <c r="AZJ45" s="205"/>
      <c r="AZK45" s="205"/>
      <c r="AZL45" s="205"/>
      <c r="AZM45" s="205"/>
      <c r="AZN45" s="205"/>
      <c r="AZO45" s="205"/>
      <c r="AZP45" s="205"/>
      <c r="AZQ45" s="205"/>
      <c r="AZR45" s="205"/>
      <c r="AZS45" s="205"/>
      <c r="AZT45" s="205"/>
      <c r="AZU45" s="205"/>
      <c r="AZV45" s="205"/>
      <c r="AZW45" s="205"/>
      <c r="AZX45" s="205"/>
      <c r="AZY45" s="205"/>
      <c r="AZZ45" s="205"/>
      <c r="BAA45" s="205"/>
      <c r="BAB45" s="205"/>
      <c r="BAC45" s="205"/>
      <c r="BAD45" s="205"/>
      <c r="BAE45" s="205"/>
      <c r="BAF45" s="205"/>
      <c r="BAG45" s="205"/>
      <c r="BAH45" s="205"/>
      <c r="BAI45" s="205"/>
      <c r="BAJ45" s="205"/>
      <c r="BAK45" s="205"/>
      <c r="BAL45" s="205"/>
      <c r="BAM45" s="205"/>
      <c r="BAN45" s="205"/>
      <c r="BAO45" s="205"/>
      <c r="BAP45" s="205"/>
      <c r="BAQ45" s="205"/>
      <c r="BAR45" s="205"/>
      <c r="BAS45" s="205"/>
      <c r="BAT45" s="205"/>
      <c r="BAU45" s="205"/>
      <c r="BAV45" s="205"/>
      <c r="BAW45" s="205"/>
      <c r="BAX45" s="205"/>
      <c r="BAY45" s="205"/>
      <c r="BAZ45" s="205"/>
      <c r="BBA45" s="205"/>
      <c r="BBB45" s="205"/>
      <c r="BBC45" s="205"/>
      <c r="BBD45" s="205"/>
      <c r="BBE45" s="205"/>
      <c r="BBF45" s="205"/>
      <c r="BBG45" s="205"/>
      <c r="BBH45" s="205"/>
      <c r="BBI45" s="205"/>
      <c r="BBJ45" s="205"/>
      <c r="BBK45" s="205"/>
      <c r="BBL45" s="205"/>
      <c r="BBM45" s="205"/>
      <c r="BBN45" s="205"/>
      <c r="BBO45" s="205"/>
      <c r="BBP45" s="205"/>
      <c r="BBQ45" s="205"/>
      <c r="BBR45" s="205"/>
      <c r="BBS45" s="205"/>
      <c r="BBT45" s="205"/>
      <c r="BBU45" s="205"/>
      <c r="BBV45" s="205"/>
      <c r="BBW45" s="205"/>
      <c r="BBX45" s="205"/>
      <c r="BBY45" s="205"/>
      <c r="BBZ45" s="205"/>
      <c r="BCA45" s="205"/>
      <c r="BCB45" s="205"/>
      <c r="BCC45" s="205"/>
      <c r="BCD45" s="205"/>
      <c r="BCE45" s="205"/>
      <c r="BCF45" s="205"/>
      <c r="BCG45" s="205"/>
      <c r="BCH45" s="205"/>
      <c r="BCI45" s="205"/>
      <c r="BCJ45" s="205"/>
      <c r="BCK45" s="205"/>
      <c r="BCL45" s="205"/>
      <c r="BCM45" s="205"/>
      <c r="BCN45" s="205"/>
      <c r="BCO45" s="205"/>
      <c r="BCP45" s="205"/>
      <c r="BCQ45" s="205"/>
      <c r="BCR45" s="205"/>
      <c r="BCS45" s="205"/>
      <c r="BCT45" s="205"/>
      <c r="BCU45" s="205"/>
      <c r="BCV45" s="205"/>
      <c r="BCW45" s="205"/>
      <c r="BCX45" s="205"/>
      <c r="BCY45" s="205"/>
      <c r="BCZ45" s="205"/>
      <c r="BDA45" s="205"/>
      <c r="BDB45" s="205"/>
      <c r="BDC45" s="205"/>
      <c r="BDD45" s="205"/>
      <c r="BDE45" s="205"/>
      <c r="BDF45" s="205"/>
      <c r="BDG45" s="205"/>
      <c r="BDH45" s="205"/>
      <c r="BDI45" s="205"/>
      <c r="BDJ45" s="205"/>
      <c r="BDK45" s="205"/>
      <c r="BDL45" s="205"/>
      <c r="BDM45" s="205"/>
      <c r="BDN45" s="205"/>
      <c r="BDO45" s="205"/>
      <c r="BDP45" s="205"/>
      <c r="BDQ45" s="205"/>
      <c r="BDR45" s="205"/>
      <c r="BDS45" s="205"/>
      <c r="BDT45" s="205"/>
      <c r="BDU45" s="205"/>
    </row>
    <row r="46" spans="1:1477" s="73" customFormat="1">
      <c r="B46" s="71" t="s">
        <v>2</v>
      </c>
      <c r="C46" s="71" t="s">
        <v>209</v>
      </c>
      <c r="D46" s="71" t="s">
        <v>210</v>
      </c>
      <c r="E46" s="72">
        <v>41808</v>
      </c>
      <c r="F46" s="71" t="s">
        <v>475</v>
      </c>
      <c r="G46" s="71" t="s">
        <v>479</v>
      </c>
      <c r="H46" s="208">
        <v>2</v>
      </c>
      <c r="I46" s="73">
        <v>2</v>
      </c>
      <c r="J46" s="73">
        <v>125</v>
      </c>
      <c r="K46" s="73">
        <v>199</v>
      </c>
      <c r="L46" s="73">
        <v>197</v>
      </c>
      <c r="M46" s="206">
        <f t="shared" si="30"/>
        <v>1.1279999999999999</v>
      </c>
      <c r="N46" s="73">
        <f t="shared" si="31"/>
        <v>1</v>
      </c>
      <c r="O46" s="73">
        <v>2</v>
      </c>
      <c r="P46" s="73">
        <v>0</v>
      </c>
      <c r="Q46" s="73">
        <v>0</v>
      </c>
      <c r="R46" s="73">
        <v>63</v>
      </c>
      <c r="S46" s="73">
        <v>11</v>
      </c>
      <c r="T46" s="212">
        <v>633977</v>
      </c>
      <c r="U46" s="212">
        <v>26778</v>
      </c>
      <c r="V46" s="212">
        <v>607199</v>
      </c>
      <c r="W46" s="212">
        <v>703188</v>
      </c>
      <c r="X46" s="212">
        <v>695402</v>
      </c>
      <c r="Y46" s="212">
        <v>0</v>
      </c>
      <c r="Z46" s="212">
        <v>0</v>
      </c>
      <c r="AA46" s="212">
        <v>0</v>
      </c>
      <c r="AB46" s="212">
        <v>695402</v>
      </c>
      <c r="AC46" s="212">
        <v>695402</v>
      </c>
      <c r="AD46" s="206">
        <f t="shared" si="32"/>
        <v>1.1452620969402123</v>
      </c>
      <c r="AE46" s="73">
        <f t="shared" si="33"/>
        <v>0</v>
      </c>
      <c r="AF46" s="212">
        <v>0</v>
      </c>
      <c r="AG46" s="212">
        <v>69211</v>
      </c>
      <c r="AH46" s="73">
        <v>34</v>
      </c>
      <c r="AI46" s="73">
        <v>22</v>
      </c>
      <c r="AJ46" s="73">
        <v>0</v>
      </c>
      <c r="AK46" s="73">
        <v>8</v>
      </c>
      <c r="AL46" s="85">
        <v>5089</v>
      </c>
      <c r="AM46" s="85">
        <v>0</v>
      </c>
      <c r="AN46" s="73">
        <v>0</v>
      </c>
      <c r="AO46" s="73">
        <v>3</v>
      </c>
      <c r="AP46" s="85">
        <v>70611</v>
      </c>
      <c r="AQ46" s="85">
        <v>25322</v>
      </c>
      <c r="AR46" s="73">
        <v>0</v>
      </c>
      <c r="AS46" s="73">
        <v>0</v>
      </c>
      <c r="AT46" s="85">
        <v>0</v>
      </c>
      <c r="AU46" s="85">
        <v>0</v>
      </c>
      <c r="AV46" s="73">
        <v>0</v>
      </c>
      <c r="AW46" s="73">
        <v>0</v>
      </c>
      <c r="AX46" s="85">
        <v>0</v>
      </c>
      <c r="AY46" s="85">
        <v>0</v>
      </c>
      <c r="AZ46" s="73">
        <v>0</v>
      </c>
      <c r="BA46" s="73">
        <v>0</v>
      </c>
      <c r="BB46" s="85">
        <v>0</v>
      </c>
      <c r="BC46" s="85">
        <v>0</v>
      </c>
      <c r="BD46" s="73">
        <v>0</v>
      </c>
      <c r="BE46" s="73">
        <v>0</v>
      </c>
      <c r="BF46" s="85">
        <v>0</v>
      </c>
      <c r="BG46" s="85">
        <v>0</v>
      </c>
      <c r="BH46" s="73">
        <v>0</v>
      </c>
      <c r="BI46" s="73">
        <v>0</v>
      </c>
      <c r="BJ46" s="85">
        <v>0</v>
      </c>
      <c r="BK46" s="85">
        <v>0</v>
      </c>
      <c r="BL46" s="73">
        <v>0</v>
      </c>
      <c r="BM46" s="73">
        <v>0</v>
      </c>
      <c r="BN46" s="85">
        <v>0</v>
      </c>
      <c r="BO46" s="85">
        <v>0</v>
      </c>
      <c r="BP46" s="73">
        <v>7</v>
      </c>
      <c r="BQ46" s="73">
        <v>0</v>
      </c>
      <c r="BR46" s="85">
        <v>0</v>
      </c>
      <c r="BS46" s="85">
        <v>0</v>
      </c>
      <c r="BT46" s="73">
        <v>0</v>
      </c>
      <c r="BU46" s="73">
        <v>0</v>
      </c>
      <c r="BV46" s="85">
        <v>0</v>
      </c>
      <c r="BW46" s="85">
        <v>0</v>
      </c>
      <c r="BX46" s="73">
        <v>0</v>
      </c>
      <c r="BY46" s="73">
        <v>0</v>
      </c>
      <c r="BZ46" s="85">
        <v>0</v>
      </c>
      <c r="CA46" s="85">
        <v>0</v>
      </c>
      <c r="CB46" s="73">
        <v>0</v>
      </c>
      <c r="CC46" s="73">
        <v>0</v>
      </c>
      <c r="CD46" s="85">
        <v>0</v>
      </c>
      <c r="CE46" s="85">
        <v>0</v>
      </c>
      <c r="CF46" s="73">
        <v>0</v>
      </c>
      <c r="CG46" s="73">
        <v>0</v>
      </c>
      <c r="CH46" s="85">
        <v>0</v>
      </c>
      <c r="CI46" s="85">
        <v>0</v>
      </c>
      <c r="CJ46" s="73">
        <v>7</v>
      </c>
      <c r="CK46" s="73">
        <v>11</v>
      </c>
      <c r="CL46" s="85">
        <v>75699</v>
      </c>
      <c r="CM46" s="85">
        <v>25322</v>
      </c>
      <c r="CN46" s="71" t="s">
        <v>390</v>
      </c>
      <c r="CO46" s="71" t="s">
        <v>391</v>
      </c>
      <c r="CP46" s="71" t="s">
        <v>321</v>
      </c>
      <c r="CQ46" s="71" t="s">
        <v>321</v>
      </c>
      <c r="CR46" s="71" t="s">
        <v>321</v>
      </c>
      <c r="CS46" s="71" t="s">
        <v>321</v>
      </c>
      <c r="CT46" s="72">
        <v>42235</v>
      </c>
      <c r="CU46" s="71" t="s">
        <v>473</v>
      </c>
      <c r="CV46" s="71" t="s">
        <v>474</v>
      </c>
      <c r="CW46" s="72" t="s">
        <v>168</v>
      </c>
      <c r="CX46" s="72">
        <v>42145</v>
      </c>
      <c r="CY46" s="71" t="s">
        <v>475</v>
      </c>
      <c r="CZ46" s="71" t="s">
        <v>478</v>
      </c>
      <c r="DA46" s="71" t="s">
        <v>494</v>
      </c>
      <c r="DB46" s="86">
        <v>559212.99</v>
      </c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  <c r="IU46" s="205"/>
      <c r="IV46" s="205"/>
      <c r="IW46" s="205"/>
      <c r="IX46" s="205"/>
      <c r="IY46" s="205"/>
      <c r="IZ46" s="205"/>
      <c r="JA46" s="205"/>
      <c r="JB46" s="205"/>
      <c r="JC46" s="205"/>
      <c r="JD46" s="205"/>
      <c r="JE46" s="205"/>
      <c r="JF46" s="205"/>
      <c r="JG46" s="205"/>
      <c r="JH46" s="205"/>
      <c r="JI46" s="205"/>
      <c r="JJ46" s="205"/>
      <c r="JK46" s="205"/>
      <c r="JL46" s="205"/>
      <c r="JM46" s="205"/>
      <c r="JN46" s="205"/>
      <c r="JO46" s="205"/>
      <c r="JP46" s="205"/>
      <c r="JQ46" s="205"/>
      <c r="JR46" s="205"/>
      <c r="JS46" s="205"/>
      <c r="JT46" s="205"/>
      <c r="JU46" s="205"/>
      <c r="JV46" s="205"/>
      <c r="JW46" s="205"/>
      <c r="JX46" s="205"/>
      <c r="JY46" s="205"/>
      <c r="JZ46" s="205"/>
      <c r="KA46" s="205"/>
      <c r="KB46" s="205"/>
      <c r="KC46" s="205"/>
      <c r="KD46" s="205"/>
      <c r="KE46" s="205"/>
      <c r="KF46" s="205"/>
      <c r="KG46" s="205"/>
      <c r="KH46" s="205"/>
      <c r="KI46" s="205"/>
      <c r="KJ46" s="205"/>
      <c r="KK46" s="205"/>
      <c r="KL46" s="205"/>
      <c r="KM46" s="205"/>
      <c r="KN46" s="205"/>
      <c r="KO46" s="205"/>
      <c r="KP46" s="205"/>
      <c r="KQ46" s="205"/>
      <c r="KR46" s="205"/>
      <c r="KS46" s="205"/>
      <c r="KT46" s="205"/>
      <c r="KU46" s="205"/>
      <c r="KV46" s="205"/>
      <c r="KW46" s="205"/>
      <c r="KX46" s="205"/>
      <c r="KY46" s="205"/>
      <c r="KZ46" s="205"/>
      <c r="LA46" s="205"/>
      <c r="LB46" s="205"/>
      <c r="LC46" s="205"/>
      <c r="LD46" s="205"/>
      <c r="LE46" s="205"/>
      <c r="LF46" s="205"/>
      <c r="LG46" s="205"/>
      <c r="LH46" s="205"/>
      <c r="LI46" s="205"/>
      <c r="LJ46" s="205"/>
      <c r="LK46" s="205"/>
      <c r="LL46" s="205"/>
      <c r="LM46" s="205"/>
      <c r="LN46" s="205"/>
      <c r="LO46" s="205"/>
      <c r="LP46" s="205"/>
      <c r="LQ46" s="205"/>
      <c r="LR46" s="205"/>
      <c r="LS46" s="205"/>
      <c r="LT46" s="205"/>
      <c r="LU46" s="205"/>
      <c r="LV46" s="205"/>
      <c r="LW46" s="205"/>
      <c r="LX46" s="205"/>
      <c r="LY46" s="205"/>
      <c r="LZ46" s="205"/>
      <c r="MA46" s="205"/>
      <c r="MB46" s="205"/>
      <c r="MC46" s="205"/>
      <c r="MD46" s="205"/>
      <c r="ME46" s="205"/>
      <c r="MF46" s="205"/>
      <c r="MG46" s="205"/>
      <c r="MH46" s="205"/>
      <c r="MI46" s="205"/>
      <c r="MJ46" s="205"/>
      <c r="MK46" s="205"/>
      <c r="ML46" s="205"/>
      <c r="MM46" s="205"/>
      <c r="MN46" s="205"/>
      <c r="MO46" s="205"/>
      <c r="MP46" s="205"/>
      <c r="MQ46" s="205"/>
      <c r="MR46" s="205"/>
      <c r="MS46" s="205"/>
      <c r="MT46" s="205"/>
      <c r="MU46" s="205"/>
      <c r="MV46" s="205"/>
      <c r="MW46" s="205"/>
      <c r="MX46" s="205"/>
      <c r="MY46" s="205"/>
      <c r="MZ46" s="205"/>
      <c r="NA46" s="205"/>
      <c r="NB46" s="205"/>
      <c r="NC46" s="205"/>
      <c r="ND46" s="205"/>
      <c r="NE46" s="205"/>
      <c r="NF46" s="205"/>
      <c r="NG46" s="205"/>
      <c r="NH46" s="205"/>
      <c r="NI46" s="205"/>
      <c r="NJ46" s="205"/>
      <c r="NK46" s="205"/>
      <c r="NL46" s="205"/>
      <c r="NM46" s="205"/>
      <c r="NN46" s="205"/>
      <c r="NO46" s="205"/>
      <c r="NP46" s="205"/>
      <c r="NQ46" s="205"/>
      <c r="NR46" s="205"/>
      <c r="NS46" s="205"/>
      <c r="NT46" s="205"/>
      <c r="NU46" s="205"/>
      <c r="NV46" s="205"/>
      <c r="NW46" s="205"/>
      <c r="NX46" s="205"/>
      <c r="NY46" s="205"/>
      <c r="NZ46" s="205"/>
      <c r="OA46" s="205"/>
      <c r="OB46" s="205"/>
      <c r="OC46" s="205"/>
      <c r="OD46" s="205"/>
      <c r="OE46" s="205"/>
      <c r="OF46" s="205"/>
      <c r="OG46" s="205"/>
      <c r="OH46" s="205"/>
      <c r="OI46" s="205"/>
      <c r="OJ46" s="205"/>
      <c r="OK46" s="205"/>
      <c r="OL46" s="205"/>
      <c r="OM46" s="205"/>
      <c r="ON46" s="205"/>
      <c r="OO46" s="205"/>
      <c r="OP46" s="205"/>
      <c r="OQ46" s="205"/>
      <c r="OR46" s="205"/>
      <c r="OS46" s="205"/>
      <c r="OT46" s="205"/>
      <c r="OU46" s="205"/>
      <c r="OV46" s="205"/>
      <c r="OW46" s="205"/>
      <c r="OX46" s="205"/>
      <c r="OY46" s="205"/>
      <c r="OZ46" s="205"/>
      <c r="PA46" s="205"/>
      <c r="PB46" s="205"/>
      <c r="PC46" s="205"/>
      <c r="PD46" s="205"/>
      <c r="PE46" s="205"/>
      <c r="PF46" s="205"/>
      <c r="PG46" s="205"/>
      <c r="PH46" s="205"/>
      <c r="PI46" s="205"/>
      <c r="PJ46" s="205"/>
      <c r="PK46" s="205"/>
      <c r="PL46" s="205"/>
      <c r="PM46" s="205"/>
      <c r="PN46" s="205"/>
      <c r="PO46" s="205"/>
      <c r="PP46" s="205"/>
      <c r="PQ46" s="205"/>
      <c r="PR46" s="205"/>
      <c r="PS46" s="205"/>
      <c r="PT46" s="205"/>
      <c r="PU46" s="205"/>
      <c r="PV46" s="205"/>
      <c r="PW46" s="205"/>
      <c r="PX46" s="205"/>
      <c r="PY46" s="205"/>
      <c r="PZ46" s="205"/>
      <c r="QA46" s="205"/>
      <c r="QB46" s="205"/>
      <c r="QC46" s="205"/>
      <c r="QD46" s="205"/>
      <c r="QE46" s="205"/>
      <c r="QF46" s="205"/>
      <c r="QG46" s="205"/>
      <c r="QH46" s="205"/>
      <c r="QI46" s="205"/>
      <c r="QJ46" s="205"/>
      <c r="QK46" s="205"/>
      <c r="QL46" s="205"/>
      <c r="QM46" s="205"/>
      <c r="QN46" s="205"/>
      <c r="QO46" s="205"/>
      <c r="QP46" s="205"/>
      <c r="QQ46" s="205"/>
      <c r="QR46" s="205"/>
      <c r="QS46" s="205"/>
      <c r="QT46" s="205"/>
      <c r="QU46" s="205"/>
      <c r="QV46" s="205"/>
      <c r="QW46" s="205"/>
      <c r="QX46" s="205"/>
      <c r="QY46" s="205"/>
      <c r="QZ46" s="205"/>
      <c r="RA46" s="205"/>
      <c r="RB46" s="205"/>
      <c r="RC46" s="205"/>
      <c r="RD46" s="205"/>
      <c r="RE46" s="205"/>
      <c r="RF46" s="205"/>
      <c r="RG46" s="205"/>
      <c r="RH46" s="205"/>
      <c r="RI46" s="205"/>
      <c r="RJ46" s="205"/>
      <c r="RK46" s="205"/>
      <c r="RL46" s="205"/>
      <c r="RM46" s="205"/>
      <c r="RN46" s="205"/>
      <c r="RO46" s="205"/>
      <c r="RP46" s="205"/>
      <c r="RQ46" s="205"/>
      <c r="RR46" s="205"/>
      <c r="RS46" s="205"/>
      <c r="RT46" s="205"/>
      <c r="RU46" s="205"/>
      <c r="RV46" s="205"/>
      <c r="RW46" s="205"/>
      <c r="RX46" s="205"/>
      <c r="RY46" s="205"/>
      <c r="RZ46" s="205"/>
      <c r="SA46" s="205"/>
      <c r="SB46" s="205"/>
      <c r="SC46" s="205"/>
      <c r="SD46" s="205"/>
      <c r="SE46" s="205"/>
      <c r="SF46" s="205"/>
      <c r="SG46" s="205"/>
      <c r="SH46" s="205"/>
      <c r="SI46" s="205"/>
      <c r="SJ46" s="205"/>
      <c r="SK46" s="205"/>
      <c r="SL46" s="205"/>
      <c r="SM46" s="205"/>
      <c r="SN46" s="205"/>
      <c r="SO46" s="205"/>
      <c r="SP46" s="205"/>
      <c r="SQ46" s="205"/>
      <c r="SR46" s="205"/>
      <c r="SS46" s="205"/>
      <c r="ST46" s="205"/>
      <c r="SU46" s="205"/>
      <c r="SV46" s="205"/>
      <c r="SW46" s="205"/>
      <c r="SX46" s="205"/>
      <c r="SY46" s="205"/>
      <c r="SZ46" s="205"/>
      <c r="TA46" s="205"/>
      <c r="TB46" s="205"/>
      <c r="TC46" s="205"/>
      <c r="TD46" s="205"/>
      <c r="TE46" s="205"/>
      <c r="TF46" s="205"/>
      <c r="TG46" s="205"/>
      <c r="TH46" s="205"/>
      <c r="TI46" s="205"/>
      <c r="TJ46" s="205"/>
      <c r="TK46" s="205"/>
      <c r="TL46" s="205"/>
      <c r="TM46" s="205"/>
      <c r="TN46" s="205"/>
      <c r="TO46" s="205"/>
      <c r="TP46" s="205"/>
      <c r="TQ46" s="205"/>
      <c r="TR46" s="205"/>
      <c r="TS46" s="205"/>
      <c r="TT46" s="205"/>
      <c r="TU46" s="205"/>
      <c r="TV46" s="205"/>
      <c r="TW46" s="205"/>
      <c r="TX46" s="205"/>
      <c r="TY46" s="205"/>
      <c r="TZ46" s="205"/>
      <c r="UA46" s="205"/>
      <c r="UB46" s="205"/>
      <c r="UC46" s="205"/>
      <c r="UD46" s="205"/>
      <c r="UE46" s="205"/>
      <c r="UF46" s="205"/>
      <c r="UG46" s="205"/>
      <c r="UH46" s="205"/>
      <c r="UI46" s="205"/>
      <c r="UJ46" s="205"/>
      <c r="UK46" s="205"/>
      <c r="UL46" s="205"/>
      <c r="UM46" s="205"/>
      <c r="UN46" s="205"/>
      <c r="UO46" s="205"/>
      <c r="UP46" s="205"/>
      <c r="UQ46" s="205"/>
      <c r="UR46" s="205"/>
      <c r="US46" s="205"/>
      <c r="UT46" s="205"/>
      <c r="UU46" s="205"/>
      <c r="UV46" s="205"/>
      <c r="UW46" s="205"/>
      <c r="UX46" s="205"/>
      <c r="UY46" s="205"/>
      <c r="UZ46" s="205"/>
      <c r="VA46" s="205"/>
      <c r="VB46" s="205"/>
      <c r="VC46" s="205"/>
      <c r="VD46" s="205"/>
      <c r="VE46" s="205"/>
      <c r="VF46" s="205"/>
      <c r="VG46" s="205"/>
      <c r="VH46" s="205"/>
      <c r="VI46" s="205"/>
      <c r="VJ46" s="205"/>
      <c r="VK46" s="205"/>
      <c r="VL46" s="205"/>
      <c r="VM46" s="205"/>
      <c r="VN46" s="205"/>
      <c r="VO46" s="205"/>
      <c r="VP46" s="205"/>
      <c r="VQ46" s="205"/>
      <c r="VR46" s="205"/>
      <c r="VS46" s="205"/>
      <c r="VT46" s="205"/>
      <c r="VU46" s="205"/>
      <c r="VV46" s="205"/>
      <c r="VW46" s="205"/>
      <c r="VX46" s="205"/>
      <c r="VY46" s="205"/>
      <c r="VZ46" s="205"/>
      <c r="WA46" s="205"/>
      <c r="WB46" s="205"/>
      <c r="WC46" s="205"/>
      <c r="WD46" s="205"/>
      <c r="WE46" s="205"/>
      <c r="WF46" s="205"/>
      <c r="WG46" s="205"/>
      <c r="WH46" s="205"/>
      <c r="WI46" s="205"/>
      <c r="WJ46" s="205"/>
      <c r="WK46" s="205"/>
      <c r="WL46" s="205"/>
      <c r="WM46" s="205"/>
      <c r="WN46" s="205"/>
      <c r="WO46" s="205"/>
      <c r="WP46" s="205"/>
      <c r="WQ46" s="205"/>
      <c r="WR46" s="205"/>
      <c r="WS46" s="205"/>
      <c r="WT46" s="205"/>
      <c r="WU46" s="205"/>
      <c r="WV46" s="205"/>
      <c r="WW46" s="205"/>
      <c r="WX46" s="205"/>
      <c r="WY46" s="205"/>
      <c r="WZ46" s="205"/>
      <c r="XA46" s="205"/>
      <c r="XB46" s="205"/>
      <c r="XC46" s="205"/>
      <c r="XD46" s="205"/>
      <c r="XE46" s="205"/>
      <c r="XF46" s="205"/>
      <c r="XG46" s="205"/>
      <c r="XH46" s="205"/>
      <c r="XI46" s="205"/>
      <c r="XJ46" s="205"/>
      <c r="XK46" s="205"/>
      <c r="XL46" s="205"/>
      <c r="XM46" s="205"/>
      <c r="XN46" s="205"/>
      <c r="XO46" s="205"/>
      <c r="XP46" s="205"/>
      <c r="XQ46" s="205"/>
      <c r="XR46" s="205"/>
      <c r="XS46" s="205"/>
      <c r="XT46" s="205"/>
      <c r="XU46" s="205"/>
      <c r="XV46" s="205"/>
      <c r="XW46" s="205"/>
      <c r="XX46" s="205"/>
      <c r="XY46" s="205"/>
      <c r="XZ46" s="205"/>
      <c r="YA46" s="205"/>
      <c r="YB46" s="205"/>
      <c r="YC46" s="205"/>
      <c r="YD46" s="205"/>
      <c r="YE46" s="205"/>
      <c r="YF46" s="205"/>
      <c r="YG46" s="205"/>
      <c r="YH46" s="205"/>
      <c r="YI46" s="205"/>
      <c r="YJ46" s="205"/>
      <c r="YK46" s="205"/>
      <c r="YL46" s="205"/>
      <c r="YM46" s="205"/>
      <c r="YN46" s="205"/>
      <c r="YO46" s="205"/>
      <c r="YP46" s="205"/>
      <c r="YQ46" s="205"/>
      <c r="YR46" s="205"/>
      <c r="YS46" s="205"/>
      <c r="YT46" s="205"/>
      <c r="YU46" s="205"/>
      <c r="YV46" s="205"/>
      <c r="YW46" s="205"/>
      <c r="YX46" s="205"/>
      <c r="YY46" s="205"/>
      <c r="YZ46" s="205"/>
      <c r="ZA46" s="205"/>
      <c r="ZB46" s="205"/>
      <c r="ZC46" s="205"/>
      <c r="ZD46" s="205"/>
      <c r="ZE46" s="205"/>
      <c r="ZF46" s="205"/>
      <c r="ZG46" s="205"/>
      <c r="ZH46" s="205"/>
      <c r="ZI46" s="205"/>
      <c r="ZJ46" s="205"/>
      <c r="ZK46" s="205"/>
      <c r="ZL46" s="205"/>
      <c r="ZM46" s="205"/>
      <c r="ZN46" s="205"/>
      <c r="ZO46" s="205"/>
      <c r="ZP46" s="205"/>
      <c r="ZQ46" s="205"/>
      <c r="ZR46" s="205"/>
      <c r="ZS46" s="205"/>
      <c r="ZT46" s="205"/>
      <c r="ZU46" s="205"/>
      <c r="ZV46" s="205"/>
      <c r="ZW46" s="205"/>
      <c r="ZX46" s="205"/>
      <c r="ZY46" s="205"/>
      <c r="ZZ46" s="205"/>
      <c r="AAA46" s="205"/>
      <c r="AAB46" s="205"/>
      <c r="AAC46" s="205"/>
      <c r="AAD46" s="205"/>
      <c r="AAE46" s="205"/>
      <c r="AAF46" s="205"/>
      <c r="AAG46" s="205"/>
      <c r="AAH46" s="205"/>
      <c r="AAI46" s="205"/>
      <c r="AAJ46" s="205"/>
      <c r="AAK46" s="205"/>
      <c r="AAL46" s="205"/>
      <c r="AAM46" s="205"/>
      <c r="AAN46" s="205"/>
      <c r="AAO46" s="205"/>
      <c r="AAP46" s="205"/>
      <c r="AAQ46" s="205"/>
      <c r="AAR46" s="205"/>
      <c r="AAS46" s="205"/>
      <c r="AAT46" s="205"/>
      <c r="AAU46" s="205"/>
      <c r="AAV46" s="205"/>
      <c r="AAW46" s="205"/>
      <c r="AAX46" s="205"/>
      <c r="AAY46" s="205"/>
      <c r="AAZ46" s="205"/>
      <c r="ABA46" s="205"/>
      <c r="ABB46" s="205"/>
      <c r="ABC46" s="205"/>
      <c r="ABD46" s="205"/>
      <c r="ABE46" s="205"/>
      <c r="ABF46" s="205"/>
      <c r="ABG46" s="205"/>
      <c r="ABH46" s="205"/>
      <c r="ABI46" s="205"/>
      <c r="ABJ46" s="205"/>
      <c r="ABK46" s="205"/>
      <c r="ABL46" s="205"/>
      <c r="ABM46" s="205"/>
      <c r="ABN46" s="205"/>
      <c r="ABO46" s="205"/>
      <c r="ABP46" s="205"/>
      <c r="ABQ46" s="205"/>
      <c r="ABR46" s="205"/>
      <c r="ABS46" s="205"/>
      <c r="ABT46" s="205"/>
      <c r="ABU46" s="205"/>
      <c r="ABV46" s="205"/>
      <c r="ABW46" s="205"/>
      <c r="ABX46" s="205"/>
      <c r="ABY46" s="205"/>
      <c r="ABZ46" s="205"/>
      <c r="ACA46" s="205"/>
      <c r="ACB46" s="205"/>
      <c r="ACC46" s="205"/>
      <c r="ACD46" s="205"/>
      <c r="ACE46" s="205"/>
      <c r="ACF46" s="205"/>
      <c r="ACG46" s="205"/>
      <c r="ACH46" s="205"/>
      <c r="ACI46" s="205"/>
      <c r="ACJ46" s="205"/>
      <c r="ACK46" s="205"/>
      <c r="ACL46" s="205"/>
      <c r="ACM46" s="205"/>
      <c r="ACN46" s="205"/>
      <c r="ACO46" s="205"/>
      <c r="ACP46" s="205"/>
      <c r="ACQ46" s="205"/>
      <c r="ACR46" s="205"/>
      <c r="ACS46" s="205"/>
      <c r="ACT46" s="205"/>
      <c r="ACU46" s="205"/>
      <c r="ACV46" s="205"/>
      <c r="ACW46" s="205"/>
      <c r="ACX46" s="205"/>
      <c r="ACY46" s="205"/>
      <c r="ACZ46" s="205"/>
      <c r="ADA46" s="205"/>
      <c r="ADB46" s="205"/>
      <c r="ADC46" s="205"/>
      <c r="ADD46" s="205"/>
      <c r="ADE46" s="205"/>
      <c r="ADF46" s="205"/>
      <c r="ADG46" s="205"/>
      <c r="ADH46" s="205"/>
      <c r="ADI46" s="205"/>
      <c r="ADJ46" s="205"/>
      <c r="ADK46" s="205"/>
      <c r="ADL46" s="205"/>
      <c r="ADM46" s="205"/>
      <c r="ADN46" s="205"/>
      <c r="ADO46" s="205"/>
      <c r="ADP46" s="205"/>
      <c r="ADQ46" s="205"/>
      <c r="ADR46" s="205"/>
      <c r="ADS46" s="205"/>
      <c r="ADT46" s="205"/>
      <c r="ADU46" s="205"/>
      <c r="ADV46" s="205"/>
      <c r="ADW46" s="205"/>
      <c r="ADX46" s="205"/>
      <c r="ADY46" s="205"/>
      <c r="ADZ46" s="205"/>
      <c r="AEA46" s="205"/>
      <c r="AEB46" s="205"/>
      <c r="AEC46" s="205"/>
      <c r="AED46" s="205"/>
      <c r="AEE46" s="205"/>
      <c r="AEF46" s="205"/>
      <c r="AEG46" s="205"/>
      <c r="AEH46" s="205"/>
      <c r="AEI46" s="205"/>
      <c r="AEJ46" s="205"/>
      <c r="AEK46" s="205"/>
      <c r="AEL46" s="205"/>
      <c r="AEM46" s="205"/>
      <c r="AEN46" s="205"/>
      <c r="AEO46" s="205"/>
      <c r="AEP46" s="205"/>
      <c r="AEQ46" s="205"/>
      <c r="AER46" s="205"/>
      <c r="AES46" s="205"/>
      <c r="AET46" s="205"/>
      <c r="AEU46" s="205"/>
      <c r="AEV46" s="205"/>
      <c r="AEW46" s="205"/>
      <c r="AEX46" s="205"/>
      <c r="AEY46" s="205"/>
      <c r="AEZ46" s="205"/>
      <c r="AFA46" s="205"/>
      <c r="AFB46" s="205"/>
      <c r="AFC46" s="205"/>
      <c r="AFD46" s="205"/>
      <c r="AFE46" s="205"/>
      <c r="AFF46" s="205"/>
      <c r="AFG46" s="205"/>
      <c r="AFH46" s="205"/>
      <c r="AFI46" s="205"/>
      <c r="AFJ46" s="205"/>
      <c r="AFK46" s="205"/>
      <c r="AFL46" s="205"/>
      <c r="AFM46" s="205"/>
      <c r="AFN46" s="205"/>
      <c r="AFO46" s="205"/>
      <c r="AFP46" s="205"/>
      <c r="AFQ46" s="205"/>
      <c r="AFR46" s="205"/>
      <c r="AFS46" s="205"/>
      <c r="AFT46" s="205"/>
      <c r="AFU46" s="205"/>
      <c r="AFV46" s="205"/>
      <c r="AFW46" s="205"/>
      <c r="AFX46" s="205"/>
      <c r="AFY46" s="205"/>
      <c r="AFZ46" s="205"/>
      <c r="AGA46" s="205"/>
      <c r="AGB46" s="205"/>
      <c r="AGC46" s="205"/>
      <c r="AGD46" s="205"/>
      <c r="AGE46" s="205"/>
      <c r="AGF46" s="205"/>
      <c r="AGG46" s="205"/>
      <c r="AGH46" s="205"/>
      <c r="AGI46" s="205"/>
      <c r="AGJ46" s="205"/>
      <c r="AGK46" s="205"/>
      <c r="AGL46" s="205"/>
      <c r="AGM46" s="205"/>
      <c r="AGN46" s="205"/>
      <c r="AGO46" s="205"/>
      <c r="AGP46" s="205"/>
      <c r="AGQ46" s="205"/>
      <c r="AGR46" s="205"/>
      <c r="AGS46" s="205"/>
      <c r="AGT46" s="205"/>
      <c r="AGU46" s="205"/>
      <c r="AGV46" s="205"/>
      <c r="AGW46" s="205"/>
      <c r="AGX46" s="205"/>
      <c r="AGY46" s="205"/>
      <c r="AGZ46" s="205"/>
      <c r="AHA46" s="205"/>
      <c r="AHB46" s="205"/>
      <c r="AHC46" s="205"/>
      <c r="AHD46" s="205"/>
      <c r="AHE46" s="205"/>
      <c r="AHF46" s="205"/>
      <c r="AHG46" s="205"/>
      <c r="AHH46" s="205"/>
      <c r="AHI46" s="205"/>
      <c r="AHJ46" s="205"/>
      <c r="AHK46" s="205"/>
      <c r="AHL46" s="205"/>
      <c r="AHM46" s="205"/>
      <c r="AHN46" s="205"/>
      <c r="AHO46" s="205"/>
      <c r="AHP46" s="205"/>
      <c r="AHQ46" s="205"/>
      <c r="AHR46" s="205"/>
      <c r="AHS46" s="205"/>
      <c r="AHT46" s="205"/>
      <c r="AHU46" s="205"/>
      <c r="AHV46" s="205"/>
      <c r="AHW46" s="205"/>
      <c r="AHX46" s="205"/>
      <c r="AHY46" s="205"/>
      <c r="AHZ46" s="205"/>
      <c r="AIA46" s="205"/>
      <c r="AIB46" s="205"/>
      <c r="AIC46" s="205"/>
      <c r="AID46" s="205"/>
      <c r="AIE46" s="205"/>
      <c r="AIF46" s="205"/>
      <c r="AIG46" s="205"/>
      <c r="AIH46" s="205"/>
      <c r="AII46" s="205"/>
      <c r="AIJ46" s="205"/>
      <c r="AIK46" s="205"/>
      <c r="AIL46" s="205"/>
      <c r="AIM46" s="205"/>
      <c r="AIN46" s="205"/>
      <c r="AIO46" s="205"/>
      <c r="AIP46" s="205"/>
      <c r="AIQ46" s="205"/>
      <c r="AIR46" s="205"/>
      <c r="AIS46" s="205"/>
      <c r="AIT46" s="205"/>
      <c r="AIU46" s="205"/>
      <c r="AIV46" s="205"/>
      <c r="AIW46" s="205"/>
      <c r="AIX46" s="205"/>
      <c r="AIY46" s="205"/>
      <c r="AIZ46" s="205"/>
      <c r="AJA46" s="205"/>
      <c r="AJB46" s="205"/>
      <c r="AJC46" s="205"/>
      <c r="AJD46" s="205"/>
      <c r="AJE46" s="205"/>
      <c r="AJF46" s="205"/>
      <c r="AJG46" s="205"/>
      <c r="AJH46" s="205"/>
      <c r="AJI46" s="205"/>
      <c r="AJJ46" s="205"/>
      <c r="AJK46" s="205"/>
      <c r="AJL46" s="205"/>
      <c r="AJM46" s="205"/>
      <c r="AJN46" s="205"/>
      <c r="AJO46" s="205"/>
      <c r="AJP46" s="205"/>
      <c r="AJQ46" s="205"/>
      <c r="AJR46" s="205"/>
      <c r="AJS46" s="205"/>
      <c r="AJT46" s="205"/>
      <c r="AJU46" s="205"/>
      <c r="AJV46" s="205"/>
      <c r="AJW46" s="205"/>
      <c r="AJX46" s="205"/>
      <c r="AJY46" s="205"/>
      <c r="AJZ46" s="205"/>
      <c r="AKA46" s="205"/>
      <c r="AKB46" s="205"/>
      <c r="AKC46" s="205"/>
      <c r="AKD46" s="205"/>
      <c r="AKE46" s="205"/>
      <c r="AKF46" s="205"/>
      <c r="AKG46" s="205"/>
      <c r="AKH46" s="205"/>
      <c r="AKI46" s="205"/>
      <c r="AKJ46" s="205"/>
      <c r="AKK46" s="205"/>
      <c r="AKL46" s="205"/>
      <c r="AKM46" s="205"/>
      <c r="AKN46" s="205"/>
      <c r="AKO46" s="205"/>
      <c r="AKP46" s="205"/>
      <c r="AKQ46" s="205"/>
      <c r="AKR46" s="205"/>
      <c r="AKS46" s="205"/>
      <c r="AKT46" s="205"/>
      <c r="AKU46" s="205"/>
      <c r="AKV46" s="205"/>
      <c r="AKW46" s="205"/>
      <c r="AKX46" s="205"/>
      <c r="AKY46" s="205"/>
      <c r="AKZ46" s="205"/>
      <c r="ALA46" s="205"/>
      <c r="ALB46" s="205"/>
      <c r="ALC46" s="205"/>
      <c r="ALD46" s="205"/>
      <c r="ALE46" s="205"/>
      <c r="ALF46" s="205"/>
      <c r="ALG46" s="205"/>
      <c r="ALH46" s="205"/>
      <c r="ALI46" s="205"/>
      <c r="ALJ46" s="205"/>
      <c r="ALK46" s="205"/>
      <c r="ALL46" s="205"/>
      <c r="ALM46" s="205"/>
      <c r="ALN46" s="205"/>
      <c r="ALO46" s="205"/>
      <c r="ALP46" s="205"/>
      <c r="ALQ46" s="205"/>
      <c r="ALR46" s="205"/>
      <c r="ALS46" s="205"/>
      <c r="ALT46" s="205"/>
      <c r="ALU46" s="205"/>
      <c r="ALV46" s="205"/>
      <c r="ALW46" s="205"/>
      <c r="ALX46" s="205"/>
      <c r="ALY46" s="205"/>
      <c r="ALZ46" s="205"/>
      <c r="AMA46" s="205"/>
      <c r="AMB46" s="205"/>
      <c r="AMC46" s="205"/>
      <c r="AMD46" s="205"/>
      <c r="AME46" s="205"/>
      <c r="AMF46" s="205"/>
      <c r="AMG46" s="205"/>
      <c r="AMH46" s="205"/>
      <c r="AMI46" s="205"/>
      <c r="AMJ46" s="205"/>
      <c r="AMK46" s="205"/>
      <c r="AML46" s="205"/>
      <c r="AMM46" s="205"/>
      <c r="AMN46" s="205"/>
      <c r="AMO46" s="205"/>
      <c r="AMP46" s="205"/>
      <c r="AMQ46" s="205"/>
      <c r="AMR46" s="205"/>
      <c r="AMS46" s="205"/>
      <c r="AMT46" s="205"/>
      <c r="AMU46" s="205"/>
      <c r="AMV46" s="205"/>
      <c r="AMW46" s="205"/>
      <c r="AMX46" s="205"/>
      <c r="AMY46" s="205"/>
      <c r="AMZ46" s="205"/>
      <c r="ANA46" s="205"/>
      <c r="ANB46" s="205"/>
      <c r="ANC46" s="205"/>
      <c r="AND46" s="205"/>
      <c r="ANE46" s="205"/>
      <c r="ANF46" s="205"/>
      <c r="ANG46" s="205"/>
      <c r="ANH46" s="205"/>
      <c r="ANI46" s="205"/>
      <c r="ANJ46" s="205"/>
      <c r="ANK46" s="205"/>
      <c r="ANL46" s="205"/>
      <c r="ANM46" s="205"/>
      <c r="ANN46" s="205"/>
      <c r="ANO46" s="205"/>
      <c r="ANP46" s="205"/>
      <c r="ANQ46" s="205"/>
      <c r="ANR46" s="205"/>
      <c r="ANS46" s="205"/>
      <c r="ANT46" s="205"/>
      <c r="ANU46" s="205"/>
      <c r="ANV46" s="205"/>
      <c r="ANW46" s="205"/>
      <c r="ANX46" s="205"/>
      <c r="ANY46" s="205"/>
      <c r="ANZ46" s="205"/>
      <c r="AOA46" s="205"/>
      <c r="AOB46" s="205"/>
      <c r="AOC46" s="205"/>
      <c r="AOD46" s="205"/>
      <c r="AOE46" s="205"/>
      <c r="AOF46" s="205"/>
      <c r="AOG46" s="205"/>
      <c r="AOH46" s="205"/>
      <c r="AOI46" s="205"/>
      <c r="AOJ46" s="205"/>
      <c r="AOK46" s="205"/>
      <c r="AOL46" s="205"/>
      <c r="AOM46" s="205"/>
      <c r="AON46" s="205"/>
      <c r="AOO46" s="205"/>
      <c r="AOP46" s="205"/>
      <c r="AOQ46" s="205"/>
      <c r="AOR46" s="205"/>
      <c r="AOS46" s="205"/>
      <c r="AOT46" s="205"/>
      <c r="AOU46" s="205"/>
      <c r="AOV46" s="205"/>
      <c r="AOW46" s="205"/>
      <c r="AOX46" s="205"/>
      <c r="AOY46" s="205"/>
      <c r="AOZ46" s="205"/>
      <c r="APA46" s="205"/>
      <c r="APB46" s="205"/>
      <c r="APC46" s="205"/>
      <c r="APD46" s="205"/>
      <c r="APE46" s="205"/>
      <c r="APF46" s="205"/>
      <c r="APG46" s="205"/>
      <c r="APH46" s="205"/>
      <c r="API46" s="205"/>
      <c r="APJ46" s="205"/>
      <c r="APK46" s="205"/>
      <c r="APL46" s="205"/>
      <c r="APM46" s="205"/>
      <c r="APN46" s="205"/>
      <c r="APO46" s="205"/>
      <c r="APP46" s="205"/>
      <c r="APQ46" s="205"/>
      <c r="APR46" s="205"/>
      <c r="APS46" s="205"/>
      <c r="APT46" s="205"/>
      <c r="APU46" s="205"/>
      <c r="APV46" s="205"/>
      <c r="APW46" s="205"/>
      <c r="APX46" s="205"/>
      <c r="APY46" s="205"/>
      <c r="APZ46" s="205"/>
      <c r="AQA46" s="205"/>
      <c r="AQB46" s="205"/>
      <c r="AQC46" s="205"/>
      <c r="AQD46" s="205"/>
      <c r="AQE46" s="205"/>
      <c r="AQF46" s="205"/>
      <c r="AQG46" s="205"/>
      <c r="AQH46" s="205"/>
      <c r="AQI46" s="205"/>
      <c r="AQJ46" s="205"/>
      <c r="AQK46" s="205"/>
      <c r="AQL46" s="205"/>
      <c r="AQM46" s="205"/>
      <c r="AQN46" s="205"/>
      <c r="AQO46" s="205"/>
      <c r="AQP46" s="205"/>
      <c r="AQQ46" s="205"/>
      <c r="AQR46" s="205"/>
      <c r="AQS46" s="205"/>
      <c r="AQT46" s="205"/>
      <c r="AQU46" s="205"/>
      <c r="AQV46" s="205"/>
      <c r="AQW46" s="205"/>
      <c r="AQX46" s="205"/>
      <c r="AQY46" s="205"/>
      <c r="AQZ46" s="205"/>
      <c r="ARA46" s="205"/>
      <c r="ARB46" s="205"/>
      <c r="ARC46" s="205"/>
      <c r="ARD46" s="205"/>
      <c r="ARE46" s="205"/>
      <c r="ARF46" s="205"/>
      <c r="ARG46" s="205"/>
      <c r="ARH46" s="205"/>
      <c r="ARI46" s="205"/>
      <c r="ARJ46" s="205"/>
      <c r="ARK46" s="205"/>
      <c r="ARL46" s="205"/>
      <c r="ARM46" s="205"/>
      <c r="ARN46" s="205"/>
      <c r="ARO46" s="205"/>
      <c r="ARP46" s="205"/>
      <c r="ARQ46" s="205"/>
      <c r="ARR46" s="205"/>
      <c r="ARS46" s="205"/>
      <c r="ART46" s="205"/>
      <c r="ARU46" s="205"/>
      <c r="ARV46" s="205"/>
      <c r="ARW46" s="205"/>
      <c r="ARX46" s="205"/>
      <c r="ARY46" s="205"/>
      <c r="ARZ46" s="205"/>
      <c r="ASA46" s="205"/>
      <c r="ASB46" s="205"/>
      <c r="ASC46" s="205"/>
      <c r="ASD46" s="205"/>
      <c r="ASE46" s="205"/>
      <c r="ASF46" s="205"/>
      <c r="ASG46" s="205"/>
      <c r="ASH46" s="205"/>
      <c r="ASI46" s="205"/>
      <c r="ASJ46" s="205"/>
      <c r="ASK46" s="205"/>
      <c r="ASL46" s="205"/>
      <c r="ASM46" s="205"/>
      <c r="ASN46" s="205"/>
      <c r="ASO46" s="205"/>
      <c r="ASP46" s="205"/>
      <c r="ASQ46" s="205"/>
      <c r="ASR46" s="205"/>
      <c r="ASS46" s="205"/>
      <c r="AST46" s="205"/>
      <c r="ASU46" s="205"/>
      <c r="ASV46" s="205"/>
      <c r="ASW46" s="205"/>
      <c r="ASX46" s="205"/>
      <c r="ASY46" s="205"/>
      <c r="ASZ46" s="205"/>
      <c r="ATA46" s="205"/>
      <c r="ATB46" s="205"/>
      <c r="ATC46" s="205"/>
      <c r="ATD46" s="205"/>
      <c r="ATE46" s="205"/>
      <c r="ATF46" s="205"/>
      <c r="ATG46" s="205"/>
      <c r="ATH46" s="205"/>
      <c r="ATI46" s="205"/>
      <c r="ATJ46" s="205"/>
      <c r="ATK46" s="205"/>
      <c r="ATL46" s="205"/>
      <c r="ATM46" s="205"/>
      <c r="ATN46" s="205"/>
      <c r="ATO46" s="205"/>
      <c r="ATP46" s="205"/>
      <c r="ATQ46" s="205"/>
      <c r="ATR46" s="205"/>
      <c r="ATS46" s="205"/>
      <c r="ATT46" s="205"/>
      <c r="ATU46" s="205"/>
      <c r="ATV46" s="205"/>
      <c r="ATW46" s="205"/>
      <c r="ATX46" s="205"/>
      <c r="ATY46" s="205"/>
      <c r="ATZ46" s="205"/>
      <c r="AUA46" s="205"/>
      <c r="AUB46" s="205"/>
      <c r="AUC46" s="205"/>
      <c r="AUD46" s="205"/>
      <c r="AUE46" s="205"/>
      <c r="AUF46" s="205"/>
      <c r="AUG46" s="205"/>
      <c r="AUH46" s="205"/>
      <c r="AUI46" s="205"/>
      <c r="AUJ46" s="205"/>
      <c r="AUK46" s="205"/>
      <c r="AUL46" s="205"/>
      <c r="AUM46" s="205"/>
      <c r="AUN46" s="205"/>
      <c r="AUO46" s="205"/>
      <c r="AUP46" s="205"/>
      <c r="AUQ46" s="205"/>
      <c r="AUR46" s="205"/>
      <c r="AUS46" s="205"/>
      <c r="AUT46" s="205"/>
      <c r="AUU46" s="205"/>
      <c r="AUV46" s="205"/>
      <c r="AUW46" s="205"/>
      <c r="AUX46" s="205"/>
      <c r="AUY46" s="205"/>
      <c r="AUZ46" s="205"/>
      <c r="AVA46" s="205"/>
      <c r="AVB46" s="205"/>
      <c r="AVC46" s="205"/>
      <c r="AVD46" s="205"/>
      <c r="AVE46" s="205"/>
      <c r="AVF46" s="205"/>
      <c r="AVG46" s="205"/>
      <c r="AVH46" s="205"/>
      <c r="AVI46" s="205"/>
      <c r="AVJ46" s="205"/>
      <c r="AVK46" s="205"/>
      <c r="AVL46" s="205"/>
      <c r="AVM46" s="205"/>
      <c r="AVN46" s="205"/>
      <c r="AVO46" s="205"/>
      <c r="AVP46" s="205"/>
      <c r="AVQ46" s="205"/>
      <c r="AVR46" s="205"/>
      <c r="AVS46" s="205"/>
      <c r="AVT46" s="205"/>
      <c r="AVU46" s="205"/>
      <c r="AVV46" s="205"/>
      <c r="AVW46" s="205"/>
      <c r="AVX46" s="205"/>
      <c r="AVY46" s="205"/>
      <c r="AVZ46" s="205"/>
      <c r="AWA46" s="205"/>
      <c r="AWB46" s="205"/>
      <c r="AWC46" s="205"/>
      <c r="AWD46" s="205"/>
      <c r="AWE46" s="205"/>
      <c r="AWF46" s="205"/>
      <c r="AWG46" s="205"/>
      <c r="AWH46" s="205"/>
      <c r="AWI46" s="205"/>
      <c r="AWJ46" s="205"/>
      <c r="AWK46" s="205"/>
      <c r="AWL46" s="205"/>
      <c r="AWM46" s="205"/>
      <c r="AWN46" s="205"/>
      <c r="AWO46" s="205"/>
      <c r="AWP46" s="205"/>
      <c r="AWQ46" s="205"/>
      <c r="AWR46" s="205"/>
      <c r="AWS46" s="205"/>
      <c r="AWT46" s="205"/>
      <c r="AWU46" s="205"/>
      <c r="AWV46" s="205"/>
      <c r="AWW46" s="205"/>
      <c r="AWX46" s="205"/>
      <c r="AWY46" s="205"/>
      <c r="AWZ46" s="205"/>
      <c r="AXA46" s="205"/>
      <c r="AXB46" s="205"/>
      <c r="AXC46" s="205"/>
      <c r="AXD46" s="205"/>
      <c r="AXE46" s="205"/>
      <c r="AXF46" s="205"/>
      <c r="AXG46" s="205"/>
      <c r="AXH46" s="205"/>
      <c r="AXI46" s="205"/>
      <c r="AXJ46" s="205"/>
      <c r="AXK46" s="205"/>
      <c r="AXL46" s="205"/>
      <c r="AXM46" s="205"/>
      <c r="AXN46" s="205"/>
      <c r="AXO46" s="205"/>
      <c r="AXP46" s="205"/>
      <c r="AXQ46" s="205"/>
      <c r="AXR46" s="205"/>
      <c r="AXS46" s="205"/>
      <c r="AXT46" s="205"/>
      <c r="AXU46" s="205"/>
      <c r="AXV46" s="205"/>
      <c r="AXW46" s="205"/>
      <c r="AXX46" s="205"/>
      <c r="AXY46" s="205"/>
      <c r="AXZ46" s="205"/>
      <c r="AYA46" s="205"/>
      <c r="AYB46" s="205"/>
      <c r="AYC46" s="205"/>
      <c r="AYD46" s="205"/>
      <c r="AYE46" s="205"/>
      <c r="AYF46" s="205"/>
      <c r="AYG46" s="205"/>
      <c r="AYH46" s="205"/>
      <c r="AYI46" s="205"/>
      <c r="AYJ46" s="205"/>
      <c r="AYK46" s="205"/>
      <c r="AYL46" s="205"/>
      <c r="AYM46" s="205"/>
      <c r="AYN46" s="205"/>
      <c r="AYO46" s="205"/>
      <c r="AYP46" s="205"/>
      <c r="AYQ46" s="205"/>
      <c r="AYR46" s="205"/>
      <c r="AYS46" s="205"/>
      <c r="AYT46" s="205"/>
      <c r="AYU46" s="205"/>
      <c r="AYV46" s="205"/>
      <c r="AYW46" s="205"/>
      <c r="AYX46" s="205"/>
      <c r="AYY46" s="205"/>
      <c r="AYZ46" s="205"/>
      <c r="AZA46" s="205"/>
      <c r="AZB46" s="205"/>
      <c r="AZC46" s="205"/>
      <c r="AZD46" s="205"/>
      <c r="AZE46" s="205"/>
      <c r="AZF46" s="205"/>
      <c r="AZG46" s="205"/>
      <c r="AZH46" s="205"/>
      <c r="AZI46" s="205"/>
      <c r="AZJ46" s="205"/>
      <c r="AZK46" s="205"/>
      <c r="AZL46" s="205"/>
      <c r="AZM46" s="205"/>
      <c r="AZN46" s="205"/>
      <c r="AZO46" s="205"/>
      <c r="AZP46" s="205"/>
      <c r="AZQ46" s="205"/>
      <c r="AZR46" s="205"/>
      <c r="AZS46" s="205"/>
      <c r="AZT46" s="205"/>
      <c r="AZU46" s="205"/>
      <c r="AZV46" s="205"/>
      <c r="AZW46" s="205"/>
      <c r="AZX46" s="205"/>
      <c r="AZY46" s="205"/>
      <c r="AZZ46" s="205"/>
      <c r="BAA46" s="205"/>
      <c r="BAB46" s="205"/>
      <c r="BAC46" s="205"/>
      <c r="BAD46" s="205"/>
      <c r="BAE46" s="205"/>
      <c r="BAF46" s="205"/>
      <c r="BAG46" s="205"/>
      <c r="BAH46" s="205"/>
      <c r="BAI46" s="205"/>
      <c r="BAJ46" s="205"/>
      <c r="BAK46" s="205"/>
      <c r="BAL46" s="205"/>
      <c r="BAM46" s="205"/>
      <c r="BAN46" s="205"/>
      <c r="BAO46" s="205"/>
      <c r="BAP46" s="205"/>
      <c r="BAQ46" s="205"/>
      <c r="BAR46" s="205"/>
      <c r="BAS46" s="205"/>
      <c r="BAT46" s="205"/>
      <c r="BAU46" s="205"/>
      <c r="BAV46" s="205"/>
      <c r="BAW46" s="205"/>
      <c r="BAX46" s="205"/>
      <c r="BAY46" s="205"/>
      <c r="BAZ46" s="205"/>
      <c r="BBA46" s="205"/>
      <c r="BBB46" s="205"/>
      <c r="BBC46" s="205"/>
      <c r="BBD46" s="205"/>
      <c r="BBE46" s="205"/>
      <c r="BBF46" s="205"/>
      <c r="BBG46" s="205"/>
      <c r="BBH46" s="205"/>
      <c r="BBI46" s="205"/>
      <c r="BBJ46" s="205"/>
      <c r="BBK46" s="205"/>
      <c r="BBL46" s="205"/>
      <c r="BBM46" s="205"/>
      <c r="BBN46" s="205"/>
      <c r="BBO46" s="205"/>
      <c r="BBP46" s="205"/>
      <c r="BBQ46" s="205"/>
      <c r="BBR46" s="205"/>
      <c r="BBS46" s="205"/>
      <c r="BBT46" s="205"/>
      <c r="BBU46" s="205"/>
      <c r="BBV46" s="205"/>
      <c r="BBW46" s="205"/>
      <c r="BBX46" s="205"/>
      <c r="BBY46" s="205"/>
      <c r="BBZ46" s="205"/>
      <c r="BCA46" s="205"/>
      <c r="BCB46" s="205"/>
      <c r="BCC46" s="205"/>
      <c r="BCD46" s="205"/>
      <c r="BCE46" s="205"/>
      <c r="BCF46" s="205"/>
      <c r="BCG46" s="205"/>
      <c r="BCH46" s="205"/>
      <c r="BCI46" s="205"/>
      <c r="BCJ46" s="205"/>
      <c r="BCK46" s="205"/>
      <c r="BCL46" s="205"/>
      <c r="BCM46" s="205"/>
      <c r="BCN46" s="205"/>
      <c r="BCO46" s="205"/>
      <c r="BCP46" s="205"/>
      <c r="BCQ46" s="205"/>
      <c r="BCR46" s="205"/>
      <c r="BCS46" s="205"/>
      <c r="BCT46" s="205"/>
      <c r="BCU46" s="205"/>
      <c r="BCV46" s="205"/>
      <c r="BCW46" s="205"/>
      <c r="BCX46" s="205"/>
      <c r="BCY46" s="205"/>
      <c r="BCZ46" s="205"/>
      <c r="BDA46" s="205"/>
      <c r="BDB46" s="205"/>
      <c r="BDC46" s="205"/>
      <c r="BDD46" s="205"/>
      <c r="BDE46" s="205"/>
      <c r="BDF46" s="205"/>
      <c r="BDG46" s="205"/>
      <c r="BDH46" s="205"/>
      <c r="BDI46" s="205"/>
      <c r="BDJ46" s="205"/>
      <c r="BDK46" s="205"/>
      <c r="BDL46" s="205"/>
      <c r="BDM46" s="205"/>
      <c r="BDN46" s="205"/>
      <c r="BDO46" s="205"/>
      <c r="BDP46" s="205"/>
      <c r="BDQ46" s="205"/>
      <c r="BDR46" s="205"/>
      <c r="BDS46" s="205"/>
      <c r="BDT46" s="205"/>
      <c r="BDU46" s="205"/>
    </row>
    <row r="47" spans="1:1477" s="73" customFormat="1">
      <c r="B47" s="71" t="s">
        <v>2</v>
      </c>
      <c r="C47" s="71" t="s">
        <v>395</v>
      </c>
      <c r="D47" s="71" t="s">
        <v>496</v>
      </c>
      <c r="E47" s="72">
        <v>42032</v>
      </c>
      <c r="F47" s="71" t="s">
        <v>471</v>
      </c>
      <c r="G47" s="71" t="s">
        <v>478</v>
      </c>
      <c r="H47" s="208">
        <v>1</v>
      </c>
      <c r="I47" s="73">
        <v>0</v>
      </c>
      <c r="J47" s="73">
        <v>60</v>
      </c>
      <c r="K47" s="73">
        <v>67</v>
      </c>
      <c r="L47" s="73">
        <v>66</v>
      </c>
      <c r="M47" s="206">
        <f t="shared" si="30"/>
        <v>0.98333333333333328</v>
      </c>
      <c r="N47" s="73">
        <f t="shared" si="31"/>
        <v>1</v>
      </c>
      <c r="O47" s="73">
        <v>1</v>
      </c>
      <c r="P47" s="73">
        <v>0</v>
      </c>
      <c r="Q47" s="73">
        <v>0</v>
      </c>
      <c r="R47" s="73">
        <v>7</v>
      </c>
      <c r="S47" s="73">
        <v>0</v>
      </c>
      <c r="T47" s="212">
        <v>217000</v>
      </c>
      <c r="U47" s="212">
        <v>0</v>
      </c>
      <c r="V47" s="212">
        <v>217000</v>
      </c>
      <c r="W47" s="212">
        <v>217000</v>
      </c>
      <c r="X47" s="212">
        <v>216611</v>
      </c>
      <c r="Y47" s="212">
        <v>0</v>
      </c>
      <c r="Z47" s="212">
        <v>0</v>
      </c>
      <c r="AA47" s="212">
        <v>0</v>
      </c>
      <c r="AB47" s="212">
        <v>216611</v>
      </c>
      <c r="AC47" s="212">
        <v>216611</v>
      </c>
      <c r="AD47" s="206">
        <f t="shared" si="32"/>
        <v>0.99820737327188935</v>
      </c>
      <c r="AE47" s="73">
        <f t="shared" si="33"/>
        <v>1</v>
      </c>
      <c r="AF47" s="212">
        <v>0</v>
      </c>
      <c r="AG47" s="212">
        <v>0</v>
      </c>
      <c r="AH47" s="73">
        <v>4</v>
      </c>
      <c r="AI47" s="73">
        <v>3</v>
      </c>
      <c r="AJ47" s="73">
        <v>0</v>
      </c>
      <c r="AK47" s="73">
        <v>0</v>
      </c>
      <c r="AL47" s="85">
        <v>0</v>
      </c>
      <c r="AM47" s="85">
        <v>0</v>
      </c>
      <c r="AN47" s="73">
        <v>0</v>
      </c>
      <c r="AO47" s="73">
        <v>0</v>
      </c>
      <c r="AP47" s="85">
        <v>0</v>
      </c>
      <c r="AQ47" s="85">
        <v>0</v>
      </c>
      <c r="AR47" s="73">
        <v>0</v>
      </c>
      <c r="AS47" s="73">
        <v>0</v>
      </c>
      <c r="AT47" s="85">
        <v>0</v>
      </c>
      <c r="AU47" s="85">
        <v>0</v>
      </c>
      <c r="AV47" s="73">
        <v>0</v>
      </c>
      <c r="AW47" s="73">
        <v>0</v>
      </c>
      <c r="AX47" s="85">
        <v>0</v>
      </c>
      <c r="AY47" s="85">
        <v>0</v>
      </c>
      <c r="AZ47" s="73">
        <v>0</v>
      </c>
      <c r="BA47" s="73">
        <v>0</v>
      </c>
      <c r="BB47" s="85">
        <v>0</v>
      </c>
      <c r="BC47" s="85">
        <v>0</v>
      </c>
      <c r="BD47" s="73">
        <v>0</v>
      </c>
      <c r="BE47" s="73">
        <v>0</v>
      </c>
      <c r="BF47" s="85">
        <v>0</v>
      </c>
      <c r="BG47" s="85">
        <v>0</v>
      </c>
      <c r="BH47" s="73">
        <v>0</v>
      </c>
      <c r="BI47" s="73">
        <v>0</v>
      </c>
      <c r="BJ47" s="85">
        <v>0</v>
      </c>
      <c r="BK47" s="85">
        <v>0</v>
      </c>
      <c r="BL47" s="73">
        <v>0</v>
      </c>
      <c r="BM47" s="73">
        <v>0</v>
      </c>
      <c r="BN47" s="85">
        <v>0</v>
      </c>
      <c r="BO47" s="85">
        <v>0</v>
      </c>
      <c r="BP47" s="73">
        <v>0</v>
      </c>
      <c r="BQ47" s="73">
        <v>0</v>
      </c>
      <c r="BR47" s="85">
        <v>0</v>
      </c>
      <c r="BS47" s="85">
        <v>0</v>
      </c>
      <c r="BT47" s="73">
        <v>0</v>
      </c>
      <c r="BU47" s="73">
        <v>0</v>
      </c>
      <c r="BV47" s="85">
        <v>0</v>
      </c>
      <c r="BW47" s="85">
        <v>0</v>
      </c>
      <c r="BX47" s="73">
        <v>0</v>
      </c>
      <c r="BY47" s="73">
        <v>0</v>
      </c>
      <c r="BZ47" s="85">
        <v>0</v>
      </c>
      <c r="CA47" s="85">
        <v>0</v>
      </c>
      <c r="CB47" s="73">
        <v>0</v>
      </c>
      <c r="CC47" s="73">
        <v>0</v>
      </c>
      <c r="CD47" s="85">
        <v>0</v>
      </c>
      <c r="CE47" s="85">
        <v>0</v>
      </c>
      <c r="CF47" s="73">
        <v>0</v>
      </c>
      <c r="CG47" s="73">
        <v>0</v>
      </c>
      <c r="CH47" s="85">
        <v>0</v>
      </c>
      <c r="CI47" s="85">
        <v>0</v>
      </c>
      <c r="CJ47" s="73">
        <v>0</v>
      </c>
      <c r="CK47" s="73">
        <v>0</v>
      </c>
      <c r="CL47" s="85">
        <v>0</v>
      </c>
      <c r="CM47" s="85">
        <v>0</v>
      </c>
      <c r="CN47" s="71" t="s">
        <v>396</v>
      </c>
      <c r="CO47" s="71" t="s">
        <v>397</v>
      </c>
      <c r="CP47" s="71" t="s">
        <v>321</v>
      </c>
      <c r="CQ47" s="71" t="s">
        <v>321</v>
      </c>
      <c r="CR47" s="71" t="s">
        <v>321</v>
      </c>
      <c r="CS47" s="71" t="s">
        <v>321</v>
      </c>
      <c r="CT47" s="72">
        <v>42205</v>
      </c>
      <c r="CU47" s="71" t="s">
        <v>473</v>
      </c>
      <c r="CV47" s="71" t="s">
        <v>474</v>
      </c>
      <c r="CW47" s="72" t="s">
        <v>168</v>
      </c>
      <c r="CX47" s="72">
        <v>42174</v>
      </c>
      <c r="CY47" s="71" t="s">
        <v>475</v>
      </c>
      <c r="CZ47" s="71" t="s">
        <v>478</v>
      </c>
      <c r="DA47" s="71" t="s">
        <v>488</v>
      </c>
      <c r="DB47" s="86">
        <v>236371.06</v>
      </c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  <c r="IU47" s="205"/>
      <c r="IV47" s="205"/>
      <c r="IW47" s="205"/>
      <c r="IX47" s="205"/>
      <c r="IY47" s="205"/>
      <c r="IZ47" s="205"/>
      <c r="JA47" s="205"/>
      <c r="JB47" s="205"/>
      <c r="JC47" s="205"/>
      <c r="JD47" s="205"/>
      <c r="JE47" s="205"/>
      <c r="JF47" s="205"/>
      <c r="JG47" s="205"/>
      <c r="JH47" s="205"/>
      <c r="JI47" s="205"/>
      <c r="JJ47" s="205"/>
      <c r="JK47" s="205"/>
      <c r="JL47" s="205"/>
      <c r="JM47" s="205"/>
      <c r="JN47" s="205"/>
      <c r="JO47" s="205"/>
      <c r="JP47" s="205"/>
      <c r="JQ47" s="205"/>
      <c r="JR47" s="205"/>
      <c r="JS47" s="205"/>
      <c r="JT47" s="205"/>
      <c r="JU47" s="205"/>
      <c r="JV47" s="205"/>
      <c r="JW47" s="205"/>
      <c r="JX47" s="205"/>
      <c r="JY47" s="205"/>
      <c r="JZ47" s="205"/>
      <c r="KA47" s="205"/>
      <c r="KB47" s="205"/>
      <c r="KC47" s="205"/>
      <c r="KD47" s="205"/>
      <c r="KE47" s="205"/>
      <c r="KF47" s="205"/>
      <c r="KG47" s="205"/>
      <c r="KH47" s="205"/>
      <c r="KI47" s="205"/>
      <c r="KJ47" s="205"/>
      <c r="KK47" s="205"/>
      <c r="KL47" s="205"/>
      <c r="KM47" s="205"/>
      <c r="KN47" s="205"/>
      <c r="KO47" s="205"/>
      <c r="KP47" s="205"/>
      <c r="KQ47" s="205"/>
      <c r="KR47" s="205"/>
      <c r="KS47" s="205"/>
      <c r="KT47" s="205"/>
      <c r="KU47" s="205"/>
      <c r="KV47" s="205"/>
      <c r="KW47" s="205"/>
      <c r="KX47" s="205"/>
      <c r="KY47" s="205"/>
      <c r="KZ47" s="205"/>
      <c r="LA47" s="205"/>
      <c r="LB47" s="205"/>
      <c r="LC47" s="205"/>
      <c r="LD47" s="205"/>
      <c r="LE47" s="205"/>
      <c r="LF47" s="205"/>
      <c r="LG47" s="205"/>
      <c r="LH47" s="205"/>
      <c r="LI47" s="205"/>
      <c r="LJ47" s="205"/>
      <c r="LK47" s="205"/>
      <c r="LL47" s="205"/>
      <c r="LM47" s="205"/>
      <c r="LN47" s="205"/>
      <c r="LO47" s="205"/>
      <c r="LP47" s="205"/>
      <c r="LQ47" s="205"/>
      <c r="LR47" s="205"/>
      <c r="LS47" s="205"/>
      <c r="LT47" s="205"/>
      <c r="LU47" s="205"/>
      <c r="LV47" s="205"/>
      <c r="LW47" s="205"/>
      <c r="LX47" s="205"/>
      <c r="LY47" s="205"/>
      <c r="LZ47" s="205"/>
      <c r="MA47" s="205"/>
      <c r="MB47" s="205"/>
      <c r="MC47" s="205"/>
      <c r="MD47" s="205"/>
      <c r="ME47" s="205"/>
      <c r="MF47" s="205"/>
      <c r="MG47" s="205"/>
      <c r="MH47" s="205"/>
      <c r="MI47" s="205"/>
      <c r="MJ47" s="205"/>
      <c r="MK47" s="205"/>
      <c r="ML47" s="205"/>
      <c r="MM47" s="205"/>
      <c r="MN47" s="205"/>
      <c r="MO47" s="205"/>
      <c r="MP47" s="205"/>
      <c r="MQ47" s="205"/>
      <c r="MR47" s="205"/>
      <c r="MS47" s="205"/>
      <c r="MT47" s="205"/>
      <c r="MU47" s="205"/>
      <c r="MV47" s="205"/>
      <c r="MW47" s="205"/>
      <c r="MX47" s="205"/>
      <c r="MY47" s="205"/>
      <c r="MZ47" s="205"/>
      <c r="NA47" s="205"/>
      <c r="NB47" s="205"/>
      <c r="NC47" s="205"/>
      <c r="ND47" s="205"/>
      <c r="NE47" s="205"/>
      <c r="NF47" s="205"/>
      <c r="NG47" s="205"/>
      <c r="NH47" s="205"/>
      <c r="NI47" s="205"/>
      <c r="NJ47" s="205"/>
      <c r="NK47" s="205"/>
      <c r="NL47" s="205"/>
      <c r="NM47" s="205"/>
      <c r="NN47" s="205"/>
      <c r="NO47" s="205"/>
      <c r="NP47" s="205"/>
      <c r="NQ47" s="205"/>
      <c r="NR47" s="205"/>
      <c r="NS47" s="205"/>
      <c r="NT47" s="205"/>
      <c r="NU47" s="205"/>
      <c r="NV47" s="205"/>
      <c r="NW47" s="205"/>
      <c r="NX47" s="205"/>
      <c r="NY47" s="205"/>
      <c r="NZ47" s="205"/>
      <c r="OA47" s="205"/>
      <c r="OB47" s="205"/>
      <c r="OC47" s="205"/>
      <c r="OD47" s="205"/>
      <c r="OE47" s="205"/>
      <c r="OF47" s="205"/>
      <c r="OG47" s="205"/>
      <c r="OH47" s="205"/>
      <c r="OI47" s="205"/>
      <c r="OJ47" s="205"/>
      <c r="OK47" s="205"/>
      <c r="OL47" s="205"/>
      <c r="OM47" s="205"/>
      <c r="ON47" s="205"/>
      <c r="OO47" s="205"/>
      <c r="OP47" s="205"/>
      <c r="OQ47" s="205"/>
      <c r="OR47" s="205"/>
      <c r="OS47" s="205"/>
      <c r="OT47" s="205"/>
      <c r="OU47" s="205"/>
      <c r="OV47" s="205"/>
      <c r="OW47" s="205"/>
      <c r="OX47" s="205"/>
      <c r="OY47" s="205"/>
      <c r="OZ47" s="205"/>
      <c r="PA47" s="205"/>
      <c r="PB47" s="205"/>
      <c r="PC47" s="205"/>
      <c r="PD47" s="205"/>
      <c r="PE47" s="205"/>
      <c r="PF47" s="205"/>
      <c r="PG47" s="205"/>
      <c r="PH47" s="205"/>
      <c r="PI47" s="205"/>
      <c r="PJ47" s="205"/>
      <c r="PK47" s="205"/>
      <c r="PL47" s="205"/>
      <c r="PM47" s="205"/>
      <c r="PN47" s="205"/>
      <c r="PO47" s="205"/>
      <c r="PP47" s="205"/>
      <c r="PQ47" s="205"/>
      <c r="PR47" s="205"/>
      <c r="PS47" s="205"/>
      <c r="PT47" s="205"/>
      <c r="PU47" s="205"/>
      <c r="PV47" s="205"/>
      <c r="PW47" s="205"/>
      <c r="PX47" s="205"/>
      <c r="PY47" s="205"/>
      <c r="PZ47" s="205"/>
      <c r="QA47" s="205"/>
      <c r="QB47" s="205"/>
      <c r="QC47" s="205"/>
      <c r="QD47" s="205"/>
      <c r="QE47" s="205"/>
      <c r="QF47" s="205"/>
      <c r="QG47" s="205"/>
      <c r="QH47" s="205"/>
      <c r="QI47" s="205"/>
      <c r="QJ47" s="205"/>
      <c r="QK47" s="205"/>
      <c r="QL47" s="205"/>
      <c r="QM47" s="205"/>
      <c r="QN47" s="205"/>
      <c r="QO47" s="205"/>
      <c r="QP47" s="205"/>
      <c r="QQ47" s="205"/>
      <c r="QR47" s="205"/>
      <c r="QS47" s="205"/>
      <c r="QT47" s="205"/>
      <c r="QU47" s="205"/>
      <c r="QV47" s="205"/>
      <c r="QW47" s="205"/>
      <c r="QX47" s="205"/>
      <c r="QY47" s="205"/>
      <c r="QZ47" s="205"/>
      <c r="RA47" s="205"/>
      <c r="RB47" s="205"/>
      <c r="RC47" s="205"/>
      <c r="RD47" s="205"/>
      <c r="RE47" s="205"/>
      <c r="RF47" s="205"/>
      <c r="RG47" s="205"/>
      <c r="RH47" s="205"/>
      <c r="RI47" s="205"/>
      <c r="RJ47" s="205"/>
      <c r="RK47" s="205"/>
      <c r="RL47" s="205"/>
      <c r="RM47" s="205"/>
      <c r="RN47" s="205"/>
      <c r="RO47" s="205"/>
      <c r="RP47" s="205"/>
      <c r="RQ47" s="205"/>
      <c r="RR47" s="205"/>
      <c r="RS47" s="205"/>
      <c r="RT47" s="205"/>
      <c r="RU47" s="205"/>
      <c r="RV47" s="205"/>
      <c r="RW47" s="205"/>
      <c r="RX47" s="205"/>
      <c r="RY47" s="205"/>
      <c r="RZ47" s="205"/>
      <c r="SA47" s="205"/>
      <c r="SB47" s="205"/>
      <c r="SC47" s="205"/>
      <c r="SD47" s="205"/>
      <c r="SE47" s="205"/>
      <c r="SF47" s="205"/>
      <c r="SG47" s="205"/>
      <c r="SH47" s="205"/>
      <c r="SI47" s="205"/>
      <c r="SJ47" s="205"/>
      <c r="SK47" s="205"/>
      <c r="SL47" s="205"/>
      <c r="SM47" s="205"/>
      <c r="SN47" s="205"/>
      <c r="SO47" s="205"/>
      <c r="SP47" s="205"/>
      <c r="SQ47" s="205"/>
      <c r="SR47" s="205"/>
      <c r="SS47" s="205"/>
      <c r="ST47" s="205"/>
      <c r="SU47" s="205"/>
      <c r="SV47" s="205"/>
      <c r="SW47" s="205"/>
      <c r="SX47" s="205"/>
      <c r="SY47" s="205"/>
      <c r="SZ47" s="205"/>
      <c r="TA47" s="205"/>
      <c r="TB47" s="205"/>
      <c r="TC47" s="205"/>
      <c r="TD47" s="205"/>
      <c r="TE47" s="205"/>
      <c r="TF47" s="205"/>
      <c r="TG47" s="205"/>
      <c r="TH47" s="205"/>
      <c r="TI47" s="205"/>
      <c r="TJ47" s="205"/>
      <c r="TK47" s="205"/>
      <c r="TL47" s="205"/>
      <c r="TM47" s="205"/>
      <c r="TN47" s="205"/>
      <c r="TO47" s="205"/>
      <c r="TP47" s="205"/>
      <c r="TQ47" s="205"/>
      <c r="TR47" s="205"/>
      <c r="TS47" s="205"/>
      <c r="TT47" s="205"/>
      <c r="TU47" s="205"/>
      <c r="TV47" s="205"/>
      <c r="TW47" s="205"/>
      <c r="TX47" s="205"/>
      <c r="TY47" s="205"/>
      <c r="TZ47" s="205"/>
      <c r="UA47" s="205"/>
      <c r="UB47" s="205"/>
      <c r="UC47" s="205"/>
      <c r="UD47" s="205"/>
      <c r="UE47" s="205"/>
      <c r="UF47" s="205"/>
      <c r="UG47" s="205"/>
      <c r="UH47" s="205"/>
      <c r="UI47" s="205"/>
      <c r="UJ47" s="205"/>
      <c r="UK47" s="205"/>
      <c r="UL47" s="205"/>
      <c r="UM47" s="205"/>
      <c r="UN47" s="205"/>
      <c r="UO47" s="205"/>
      <c r="UP47" s="205"/>
      <c r="UQ47" s="205"/>
      <c r="UR47" s="205"/>
      <c r="US47" s="205"/>
      <c r="UT47" s="205"/>
      <c r="UU47" s="205"/>
      <c r="UV47" s="205"/>
      <c r="UW47" s="205"/>
      <c r="UX47" s="205"/>
      <c r="UY47" s="205"/>
      <c r="UZ47" s="205"/>
      <c r="VA47" s="205"/>
      <c r="VB47" s="205"/>
      <c r="VC47" s="205"/>
      <c r="VD47" s="205"/>
      <c r="VE47" s="205"/>
      <c r="VF47" s="205"/>
      <c r="VG47" s="205"/>
      <c r="VH47" s="205"/>
      <c r="VI47" s="205"/>
      <c r="VJ47" s="205"/>
      <c r="VK47" s="205"/>
      <c r="VL47" s="205"/>
      <c r="VM47" s="205"/>
      <c r="VN47" s="205"/>
      <c r="VO47" s="205"/>
      <c r="VP47" s="205"/>
      <c r="VQ47" s="205"/>
      <c r="VR47" s="205"/>
      <c r="VS47" s="205"/>
      <c r="VT47" s="205"/>
      <c r="VU47" s="205"/>
      <c r="VV47" s="205"/>
      <c r="VW47" s="205"/>
      <c r="VX47" s="205"/>
      <c r="VY47" s="205"/>
      <c r="VZ47" s="205"/>
      <c r="WA47" s="205"/>
      <c r="WB47" s="205"/>
      <c r="WC47" s="205"/>
      <c r="WD47" s="205"/>
      <c r="WE47" s="205"/>
      <c r="WF47" s="205"/>
      <c r="WG47" s="205"/>
      <c r="WH47" s="205"/>
      <c r="WI47" s="205"/>
      <c r="WJ47" s="205"/>
      <c r="WK47" s="205"/>
      <c r="WL47" s="205"/>
      <c r="WM47" s="205"/>
      <c r="WN47" s="205"/>
      <c r="WO47" s="205"/>
      <c r="WP47" s="205"/>
      <c r="WQ47" s="205"/>
      <c r="WR47" s="205"/>
      <c r="WS47" s="205"/>
      <c r="WT47" s="205"/>
      <c r="WU47" s="205"/>
      <c r="WV47" s="205"/>
      <c r="WW47" s="205"/>
      <c r="WX47" s="205"/>
      <c r="WY47" s="205"/>
      <c r="WZ47" s="205"/>
      <c r="XA47" s="205"/>
      <c r="XB47" s="205"/>
      <c r="XC47" s="205"/>
      <c r="XD47" s="205"/>
      <c r="XE47" s="205"/>
      <c r="XF47" s="205"/>
      <c r="XG47" s="205"/>
      <c r="XH47" s="205"/>
      <c r="XI47" s="205"/>
      <c r="XJ47" s="205"/>
      <c r="XK47" s="205"/>
      <c r="XL47" s="205"/>
      <c r="XM47" s="205"/>
      <c r="XN47" s="205"/>
      <c r="XO47" s="205"/>
      <c r="XP47" s="205"/>
      <c r="XQ47" s="205"/>
      <c r="XR47" s="205"/>
      <c r="XS47" s="205"/>
      <c r="XT47" s="205"/>
      <c r="XU47" s="205"/>
      <c r="XV47" s="205"/>
      <c r="XW47" s="205"/>
      <c r="XX47" s="205"/>
      <c r="XY47" s="205"/>
      <c r="XZ47" s="205"/>
      <c r="YA47" s="205"/>
      <c r="YB47" s="205"/>
      <c r="YC47" s="205"/>
      <c r="YD47" s="205"/>
      <c r="YE47" s="205"/>
      <c r="YF47" s="205"/>
      <c r="YG47" s="205"/>
      <c r="YH47" s="205"/>
      <c r="YI47" s="205"/>
      <c r="YJ47" s="205"/>
      <c r="YK47" s="205"/>
      <c r="YL47" s="205"/>
      <c r="YM47" s="205"/>
      <c r="YN47" s="205"/>
      <c r="YO47" s="205"/>
      <c r="YP47" s="205"/>
      <c r="YQ47" s="205"/>
      <c r="YR47" s="205"/>
      <c r="YS47" s="205"/>
      <c r="YT47" s="205"/>
      <c r="YU47" s="205"/>
      <c r="YV47" s="205"/>
      <c r="YW47" s="205"/>
      <c r="YX47" s="205"/>
      <c r="YY47" s="205"/>
      <c r="YZ47" s="205"/>
      <c r="ZA47" s="205"/>
      <c r="ZB47" s="205"/>
      <c r="ZC47" s="205"/>
      <c r="ZD47" s="205"/>
      <c r="ZE47" s="205"/>
      <c r="ZF47" s="205"/>
      <c r="ZG47" s="205"/>
      <c r="ZH47" s="205"/>
      <c r="ZI47" s="205"/>
      <c r="ZJ47" s="205"/>
      <c r="ZK47" s="205"/>
      <c r="ZL47" s="205"/>
      <c r="ZM47" s="205"/>
      <c r="ZN47" s="205"/>
      <c r="ZO47" s="205"/>
      <c r="ZP47" s="205"/>
      <c r="ZQ47" s="205"/>
      <c r="ZR47" s="205"/>
      <c r="ZS47" s="205"/>
      <c r="ZT47" s="205"/>
      <c r="ZU47" s="205"/>
      <c r="ZV47" s="205"/>
      <c r="ZW47" s="205"/>
      <c r="ZX47" s="205"/>
      <c r="ZY47" s="205"/>
      <c r="ZZ47" s="205"/>
      <c r="AAA47" s="205"/>
      <c r="AAB47" s="205"/>
      <c r="AAC47" s="205"/>
      <c r="AAD47" s="205"/>
      <c r="AAE47" s="205"/>
      <c r="AAF47" s="205"/>
      <c r="AAG47" s="205"/>
      <c r="AAH47" s="205"/>
      <c r="AAI47" s="205"/>
      <c r="AAJ47" s="205"/>
      <c r="AAK47" s="205"/>
      <c r="AAL47" s="205"/>
      <c r="AAM47" s="205"/>
      <c r="AAN47" s="205"/>
      <c r="AAO47" s="205"/>
      <c r="AAP47" s="205"/>
      <c r="AAQ47" s="205"/>
      <c r="AAR47" s="205"/>
      <c r="AAS47" s="205"/>
      <c r="AAT47" s="205"/>
      <c r="AAU47" s="205"/>
      <c r="AAV47" s="205"/>
      <c r="AAW47" s="205"/>
      <c r="AAX47" s="205"/>
      <c r="AAY47" s="205"/>
      <c r="AAZ47" s="205"/>
      <c r="ABA47" s="205"/>
      <c r="ABB47" s="205"/>
      <c r="ABC47" s="205"/>
      <c r="ABD47" s="205"/>
      <c r="ABE47" s="205"/>
      <c r="ABF47" s="205"/>
      <c r="ABG47" s="205"/>
      <c r="ABH47" s="205"/>
      <c r="ABI47" s="205"/>
      <c r="ABJ47" s="205"/>
      <c r="ABK47" s="205"/>
      <c r="ABL47" s="205"/>
      <c r="ABM47" s="205"/>
      <c r="ABN47" s="205"/>
      <c r="ABO47" s="205"/>
      <c r="ABP47" s="205"/>
      <c r="ABQ47" s="205"/>
      <c r="ABR47" s="205"/>
      <c r="ABS47" s="205"/>
      <c r="ABT47" s="205"/>
      <c r="ABU47" s="205"/>
      <c r="ABV47" s="205"/>
      <c r="ABW47" s="205"/>
      <c r="ABX47" s="205"/>
      <c r="ABY47" s="205"/>
      <c r="ABZ47" s="205"/>
      <c r="ACA47" s="205"/>
      <c r="ACB47" s="205"/>
      <c r="ACC47" s="205"/>
      <c r="ACD47" s="205"/>
      <c r="ACE47" s="205"/>
      <c r="ACF47" s="205"/>
      <c r="ACG47" s="205"/>
      <c r="ACH47" s="205"/>
      <c r="ACI47" s="205"/>
      <c r="ACJ47" s="205"/>
      <c r="ACK47" s="205"/>
      <c r="ACL47" s="205"/>
      <c r="ACM47" s="205"/>
      <c r="ACN47" s="205"/>
      <c r="ACO47" s="205"/>
      <c r="ACP47" s="205"/>
      <c r="ACQ47" s="205"/>
      <c r="ACR47" s="205"/>
      <c r="ACS47" s="205"/>
      <c r="ACT47" s="205"/>
      <c r="ACU47" s="205"/>
      <c r="ACV47" s="205"/>
      <c r="ACW47" s="205"/>
      <c r="ACX47" s="205"/>
      <c r="ACY47" s="205"/>
      <c r="ACZ47" s="205"/>
      <c r="ADA47" s="205"/>
      <c r="ADB47" s="205"/>
      <c r="ADC47" s="205"/>
      <c r="ADD47" s="205"/>
      <c r="ADE47" s="205"/>
      <c r="ADF47" s="205"/>
      <c r="ADG47" s="205"/>
      <c r="ADH47" s="205"/>
      <c r="ADI47" s="205"/>
      <c r="ADJ47" s="205"/>
      <c r="ADK47" s="205"/>
      <c r="ADL47" s="205"/>
      <c r="ADM47" s="205"/>
      <c r="ADN47" s="205"/>
      <c r="ADO47" s="205"/>
      <c r="ADP47" s="205"/>
      <c r="ADQ47" s="205"/>
      <c r="ADR47" s="205"/>
      <c r="ADS47" s="205"/>
      <c r="ADT47" s="205"/>
      <c r="ADU47" s="205"/>
      <c r="ADV47" s="205"/>
      <c r="ADW47" s="205"/>
      <c r="ADX47" s="205"/>
      <c r="ADY47" s="205"/>
      <c r="ADZ47" s="205"/>
      <c r="AEA47" s="205"/>
      <c r="AEB47" s="205"/>
      <c r="AEC47" s="205"/>
      <c r="AED47" s="205"/>
      <c r="AEE47" s="205"/>
      <c r="AEF47" s="205"/>
      <c r="AEG47" s="205"/>
      <c r="AEH47" s="205"/>
      <c r="AEI47" s="205"/>
      <c r="AEJ47" s="205"/>
      <c r="AEK47" s="205"/>
      <c r="AEL47" s="205"/>
      <c r="AEM47" s="205"/>
      <c r="AEN47" s="205"/>
      <c r="AEO47" s="205"/>
      <c r="AEP47" s="205"/>
      <c r="AEQ47" s="205"/>
      <c r="AER47" s="205"/>
      <c r="AES47" s="205"/>
      <c r="AET47" s="205"/>
      <c r="AEU47" s="205"/>
      <c r="AEV47" s="205"/>
      <c r="AEW47" s="205"/>
      <c r="AEX47" s="205"/>
      <c r="AEY47" s="205"/>
      <c r="AEZ47" s="205"/>
      <c r="AFA47" s="205"/>
      <c r="AFB47" s="205"/>
      <c r="AFC47" s="205"/>
      <c r="AFD47" s="205"/>
      <c r="AFE47" s="205"/>
      <c r="AFF47" s="205"/>
      <c r="AFG47" s="205"/>
      <c r="AFH47" s="205"/>
      <c r="AFI47" s="205"/>
      <c r="AFJ47" s="205"/>
      <c r="AFK47" s="205"/>
      <c r="AFL47" s="205"/>
      <c r="AFM47" s="205"/>
      <c r="AFN47" s="205"/>
      <c r="AFO47" s="205"/>
      <c r="AFP47" s="205"/>
      <c r="AFQ47" s="205"/>
      <c r="AFR47" s="205"/>
      <c r="AFS47" s="205"/>
      <c r="AFT47" s="205"/>
      <c r="AFU47" s="205"/>
      <c r="AFV47" s="205"/>
      <c r="AFW47" s="205"/>
      <c r="AFX47" s="205"/>
      <c r="AFY47" s="205"/>
      <c r="AFZ47" s="205"/>
      <c r="AGA47" s="205"/>
      <c r="AGB47" s="205"/>
      <c r="AGC47" s="205"/>
      <c r="AGD47" s="205"/>
      <c r="AGE47" s="205"/>
      <c r="AGF47" s="205"/>
      <c r="AGG47" s="205"/>
      <c r="AGH47" s="205"/>
      <c r="AGI47" s="205"/>
      <c r="AGJ47" s="205"/>
      <c r="AGK47" s="205"/>
      <c r="AGL47" s="205"/>
      <c r="AGM47" s="205"/>
      <c r="AGN47" s="205"/>
      <c r="AGO47" s="205"/>
      <c r="AGP47" s="205"/>
      <c r="AGQ47" s="205"/>
      <c r="AGR47" s="205"/>
      <c r="AGS47" s="205"/>
      <c r="AGT47" s="205"/>
      <c r="AGU47" s="205"/>
      <c r="AGV47" s="205"/>
      <c r="AGW47" s="205"/>
      <c r="AGX47" s="205"/>
      <c r="AGY47" s="205"/>
      <c r="AGZ47" s="205"/>
      <c r="AHA47" s="205"/>
      <c r="AHB47" s="205"/>
      <c r="AHC47" s="205"/>
      <c r="AHD47" s="205"/>
      <c r="AHE47" s="205"/>
      <c r="AHF47" s="205"/>
      <c r="AHG47" s="205"/>
      <c r="AHH47" s="205"/>
      <c r="AHI47" s="205"/>
      <c r="AHJ47" s="205"/>
      <c r="AHK47" s="205"/>
      <c r="AHL47" s="205"/>
      <c r="AHM47" s="205"/>
      <c r="AHN47" s="205"/>
      <c r="AHO47" s="205"/>
      <c r="AHP47" s="205"/>
      <c r="AHQ47" s="205"/>
      <c r="AHR47" s="205"/>
      <c r="AHS47" s="205"/>
      <c r="AHT47" s="205"/>
      <c r="AHU47" s="205"/>
      <c r="AHV47" s="205"/>
      <c r="AHW47" s="205"/>
      <c r="AHX47" s="205"/>
      <c r="AHY47" s="205"/>
      <c r="AHZ47" s="205"/>
      <c r="AIA47" s="205"/>
      <c r="AIB47" s="205"/>
      <c r="AIC47" s="205"/>
      <c r="AID47" s="205"/>
      <c r="AIE47" s="205"/>
      <c r="AIF47" s="205"/>
      <c r="AIG47" s="205"/>
      <c r="AIH47" s="205"/>
      <c r="AII47" s="205"/>
      <c r="AIJ47" s="205"/>
      <c r="AIK47" s="205"/>
      <c r="AIL47" s="205"/>
      <c r="AIM47" s="205"/>
      <c r="AIN47" s="205"/>
      <c r="AIO47" s="205"/>
      <c r="AIP47" s="205"/>
      <c r="AIQ47" s="205"/>
      <c r="AIR47" s="205"/>
      <c r="AIS47" s="205"/>
      <c r="AIT47" s="205"/>
      <c r="AIU47" s="205"/>
      <c r="AIV47" s="205"/>
      <c r="AIW47" s="205"/>
      <c r="AIX47" s="205"/>
      <c r="AIY47" s="205"/>
      <c r="AIZ47" s="205"/>
      <c r="AJA47" s="205"/>
      <c r="AJB47" s="205"/>
      <c r="AJC47" s="205"/>
      <c r="AJD47" s="205"/>
      <c r="AJE47" s="205"/>
      <c r="AJF47" s="205"/>
      <c r="AJG47" s="205"/>
      <c r="AJH47" s="205"/>
      <c r="AJI47" s="205"/>
      <c r="AJJ47" s="205"/>
      <c r="AJK47" s="205"/>
      <c r="AJL47" s="205"/>
      <c r="AJM47" s="205"/>
      <c r="AJN47" s="205"/>
      <c r="AJO47" s="205"/>
      <c r="AJP47" s="205"/>
      <c r="AJQ47" s="205"/>
      <c r="AJR47" s="205"/>
      <c r="AJS47" s="205"/>
      <c r="AJT47" s="205"/>
      <c r="AJU47" s="205"/>
      <c r="AJV47" s="205"/>
      <c r="AJW47" s="205"/>
      <c r="AJX47" s="205"/>
      <c r="AJY47" s="205"/>
      <c r="AJZ47" s="205"/>
      <c r="AKA47" s="205"/>
      <c r="AKB47" s="205"/>
      <c r="AKC47" s="205"/>
      <c r="AKD47" s="205"/>
      <c r="AKE47" s="205"/>
      <c r="AKF47" s="205"/>
      <c r="AKG47" s="205"/>
      <c r="AKH47" s="205"/>
      <c r="AKI47" s="205"/>
      <c r="AKJ47" s="205"/>
      <c r="AKK47" s="205"/>
      <c r="AKL47" s="205"/>
      <c r="AKM47" s="205"/>
      <c r="AKN47" s="205"/>
      <c r="AKO47" s="205"/>
      <c r="AKP47" s="205"/>
      <c r="AKQ47" s="205"/>
      <c r="AKR47" s="205"/>
      <c r="AKS47" s="205"/>
      <c r="AKT47" s="205"/>
      <c r="AKU47" s="205"/>
      <c r="AKV47" s="205"/>
      <c r="AKW47" s="205"/>
      <c r="AKX47" s="205"/>
      <c r="AKY47" s="205"/>
      <c r="AKZ47" s="205"/>
      <c r="ALA47" s="205"/>
      <c r="ALB47" s="205"/>
      <c r="ALC47" s="205"/>
      <c r="ALD47" s="205"/>
      <c r="ALE47" s="205"/>
      <c r="ALF47" s="205"/>
      <c r="ALG47" s="205"/>
      <c r="ALH47" s="205"/>
      <c r="ALI47" s="205"/>
      <c r="ALJ47" s="205"/>
      <c r="ALK47" s="205"/>
      <c r="ALL47" s="205"/>
      <c r="ALM47" s="205"/>
      <c r="ALN47" s="205"/>
      <c r="ALO47" s="205"/>
      <c r="ALP47" s="205"/>
      <c r="ALQ47" s="205"/>
      <c r="ALR47" s="205"/>
      <c r="ALS47" s="205"/>
      <c r="ALT47" s="205"/>
      <c r="ALU47" s="205"/>
      <c r="ALV47" s="205"/>
      <c r="ALW47" s="205"/>
      <c r="ALX47" s="205"/>
      <c r="ALY47" s="205"/>
      <c r="ALZ47" s="205"/>
      <c r="AMA47" s="205"/>
      <c r="AMB47" s="205"/>
      <c r="AMC47" s="205"/>
      <c r="AMD47" s="205"/>
      <c r="AME47" s="205"/>
      <c r="AMF47" s="205"/>
      <c r="AMG47" s="205"/>
      <c r="AMH47" s="205"/>
      <c r="AMI47" s="205"/>
      <c r="AMJ47" s="205"/>
      <c r="AMK47" s="205"/>
      <c r="AML47" s="205"/>
      <c r="AMM47" s="205"/>
      <c r="AMN47" s="205"/>
      <c r="AMO47" s="205"/>
      <c r="AMP47" s="205"/>
      <c r="AMQ47" s="205"/>
      <c r="AMR47" s="205"/>
      <c r="AMS47" s="205"/>
      <c r="AMT47" s="205"/>
      <c r="AMU47" s="205"/>
      <c r="AMV47" s="205"/>
      <c r="AMW47" s="205"/>
      <c r="AMX47" s="205"/>
      <c r="AMY47" s="205"/>
      <c r="AMZ47" s="205"/>
      <c r="ANA47" s="205"/>
      <c r="ANB47" s="205"/>
      <c r="ANC47" s="205"/>
      <c r="AND47" s="205"/>
      <c r="ANE47" s="205"/>
      <c r="ANF47" s="205"/>
      <c r="ANG47" s="205"/>
      <c r="ANH47" s="205"/>
      <c r="ANI47" s="205"/>
      <c r="ANJ47" s="205"/>
      <c r="ANK47" s="205"/>
      <c r="ANL47" s="205"/>
      <c r="ANM47" s="205"/>
      <c r="ANN47" s="205"/>
      <c r="ANO47" s="205"/>
      <c r="ANP47" s="205"/>
      <c r="ANQ47" s="205"/>
      <c r="ANR47" s="205"/>
      <c r="ANS47" s="205"/>
      <c r="ANT47" s="205"/>
      <c r="ANU47" s="205"/>
      <c r="ANV47" s="205"/>
      <c r="ANW47" s="205"/>
      <c r="ANX47" s="205"/>
      <c r="ANY47" s="205"/>
      <c r="ANZ47" s="205"/>
      <c r="AOA47" s="205"/>
      <c r="AOB47" s="205"/>
      <c r="AOC47" s="205"/>
      <c r="AOD47" s="205"/>
      <c r="AOE47" s="205"/>
      <c r="AOF47" s="205"/>
      <c r="AOG47" s="205"/>
      <c r="AOH47" s="205"/>
      <c r="AOI47" s="205"/>
      <c r="AOJ47" s="205"/>
      <c r="AOK47" s="205"/>
      <c r="AOL47" s="205"/>
      <c r="AOM47" s="205"/>
      <c r="AON47" s="205"/>
      <c r="AOO47" s="205"/>
      <c r="AOP47" s="205"/>
      <c r="AOQ47" s="205"/>
      <c r="AOR47" s="205"/>
      <c r="AOS47" s="205"/>
      <c r="AOT47" s="205"/>
      <c r="AOU47" s="205"/>
      <c r="AOV47" s="205"/>
      <c r="AOW47" s="205"/>
      <c r="AOX47" s="205"/>
      <c r="AOY47" s="205"/>
      <c r="AOZ47" s="205"/>
      <c r="APA47" s="205"/>
      <c r="APB47" s="205"/>
      <c r="APC47" s="205"/>
      <c r="APD47" s="205"/>
      <c r="APE47" s="205"/>
      <c r="APF47" s="205"/>
      <c r="APG47" s="205"/>
      <c r="APH47" s="205"/>
      <c r="API47" s="205"/>
      <c r="APJ47" s="205"/>
      <c r="APK47" s="205"/>
      <c r="APL47" s="205"/>
      <c r="APM47" s="205"/>
      <c r="APN47" s="205"/>
      <c r="APO47" s="205"/>
      <c r="APP47" s="205"/>
      <c r="APQ47" s="205"/>
      <c r="APR47" s="205"/>
      <c r="APS47" s="205"/>
      <c r="APT47" s="205"/>
      <c r="APU47" s="205"/>
      <c r="APV47" s="205"/>
      <c r="APW47" s="205"/>
      <c r="APX47" s="205"/>
      <c r="APY47" s="205"/>
      <c r="APZ47" s="205"/>
      <c r="AQA47" s="205"/>
      <c r="AQB47" s="205"/>
      <c r="AQC47" s="205"/>
      <c r="AQD47" s="205"/>
      <c r="AQE47" s="205"/>
      <c r="AQF47" s="205"/>
      <c r="AQG47" s="205"/>
      <c r="AQH47" s="205"/>
      <c r="AQI47" s="205"/>
      <c r="AQJ47" s="205"/>
      <c r="AQK47" s="205"/>
      <c r="AQL47" s="205"/>
      <c r="AQM47" s="205"/>
      <c r="AQN47" s="205"/>
      <c r="AQO47" s="205"/>
      <c r="AQP47" s="205"/>
      <c r="AQQ47" s="205"/>
      <c r="AQR47" s="205"/>
      <c r="AQS47" s="205"/>
      <c r="AQT47" s="205"/>
      <c r="AQU47" s="205"/>
      <c r="AQV47" s="205"/>
      <c r="AQW47" s="205"/>
      <c r="AQX47" s="205"/>
      <c r="AQY47" s="205"/>
      <c r="AQZ47" s="205"/>
      <c r="ARA47" s="205"/>
      <c r="ARB47" s="205"/>
      <c r="ARC47" s="205"/>
      <c r="ARD47" s="205"/>
      <c r="ARE47" s="205"/>
      <c r="ARF47" s="205"/>
      <c r="ARG47" s="205"/>
      <c r="ARH47" s="205"/>
      <c r="ARI47" s="205"/>
      <c r="ARJ47" s="205"/>
      <c r="ARK47" s="205"/>
      <c r="ARL47" s="205"/>
      <c r="ARM47" s="205"/>
      <c r="ARN47" s="205"/>
      <c r="ARO47" s="205"/>
      <c r="ARP47" s="205"/>
      <c r="ARQ47" s="205"/>
      <c r="ARR47" s="205"/>
      <c r="ARS47" s="205"/>
      <c r="ART47" s="205"/>
      <c r="ARU47" s="205"/>
      <c r="ARV47" s="205"/>
      <c r="ARW47" s="205"/>
      <c r="ARX47" s="205"/>
      <c r="ARY47" s="205"/>
      <c r="ARZ47" s="205"/>
      <c r="ASA47" s="205"/>
      <c r="ASB47" s="205"/>
      <c r="ASC47" s="205"/>
      <c r="ASD47" s="205"/>
      <c r="ASE47" s="205"/>
      <c r="ASF47" s="205"/>
      <c r="ASG47" s="205"/>
      <c r="ASH47" s="205"/>
      <c r="ASI47" s="205"/>
      <c r="ASJ47" s="205"/>
      <c r="ASK47" s="205"/>
      <c r="ASL47" s="205"/>
      <c r="ASM47" s="205"/>
      <c r="ASN47" s="205"/>
      <c r="ASO47" s="205"/>
      <c r="ASP47" s="205"/>
      <c r="ASQ47" s="205"/>
      <c r="ASR47" s="205"/>
      <c r="ASS47" s="205"/>
      <c r="AST47" s="205"/>
      <c r="ASU47" s="205"/>
      <c r="ASV47" s="205"/>
      <c r="ASW47" s="205"/>
      <c r="ASX47" s="205"/>
      <c r="ASY47" s="205"/>
      <c r="ASZ47" s="205"/>
      <c r="ATA47" s="205"/>
      <c r="ATB47" s="205"/>
      <c r="ATC47" s="205"/>
      <c r="ATD47" s="205"/>
      <c r="ATE47" s="205"/>
      <c r="ATF47" s="205"/>
      <c r="ATG47" s="205"/>
      <c r="ATH47" s="205"/>
      <c r="ATI47" s="205"/>
      <c r="ATJ47" s="205"/>
      <c r="ATK47" s="205"/>
      <c r="ATL47" s="205"/>
      <c r="ATM47" s="205"/>
      <c r="ATN47" s="205"/>
      <c r="ATO47" s="205"/>
      <c r="ATP47" s="205"/>
      <c r="ATQ47" s="205"/>
      <c r="ATR47" s="205"/>
      <c r="ATS47" s="205"/>
      <c r="ATT47" s="205"/>
      <c r="ATU47" s="205"/>
      <c r="ATV47" s="205"/>
      <c r="ATW47" s="205"/>
      <c r="ATX47" s="205"/>
      <c r="ATY47" s="205"/>
      <c r="ATZ47" s="205"/>
      <c r="AUA47" s="205"/>
      <c r="AUB47" s="205"/>
      <c r="AUC47" s="205"/>
      <c r="AUD47" s="205"/>
      <c r="AUE47" s="205"/>
      <c r="AUF47" s="205"/>
      <c r="AUG47" s="205"/>
      <c r="AUH47" s="205"/>
      <c r="AUI47" s="205"/>
      <c r="AUJ47" s="205"/>
      <c r="AUK47" s="205"/>
      <c r="AUL47" s="205"/>
      <c r="AUM47" s="205"/>
      <c r="AUN47" s="205"/>
      <c r="AUO47" s="205"/>
      <c r="AUP47" s="205"/>
      <c r="AUQ47" s="205"/>
      <c r="AUR47" s="205"/>
      <c r="AUS47" s="205"/>
      <c r="AUT47" s="205"/>
      <c r="AUU47" s="205"/>
      <c r="AUV47" s="205"/>
      <c r="AUW47" s="205"/>
      <c r="AUX47" s="205"/>
      <c r="AUY47" s="205"/>
      <c r="AUZ47" s="205"/>
      <c r="AVA47" s="205"/>
      <c r="AVB47" s="205"/>
      <c r="AVC47" s="205"/>
      <c r="AVD47" s="205"/>
      <c r="AVE47" s="205"/>
      <c r="AVF47" s="205"/>
      <c r="AVG47" s="205"/>
      <c r="AVH47" s="205"/>
      <c r="AVI47" s="205"/>
      <c r="AVJ47" s="205"/>
      <c r="AVK47" s="205"/>
      <c r="AVL47" s="205"/>
      <c r="AVM47" s="205"/>
      <c r="AVN47" s="205"/>
      <c r="AVO47" s="205"/>
      <c r="AVP47" s="205"/>
      <c r="AVQ47" s="205"/>
      <c r="AVR47" s="205"/>
      <c r="AVS47" s="205"/>
      <c r="AVT47" s="205"/>
      <c r="AVU47" s="205"/>
      <c r="AVV47" s="205"/>
      <c r="AVW47" s="205"/>
      <c r="AVX47" s="205"/>
      <c r="AVY47" s="205"/>
      <c r="AVZ47" s="205"/>
      <c r="AWA47" s="205"/>
      <c r="AWB47" s="205"/>
      <c r="AWC47" s="205"/>
      <c r="AWD47" s="205"/>
      <c r="AWE47" s="205"/>
      <c r="AWF47" s="205"/>
      <c r="AWG47" s="205"/>
      <c r="AWH47" s="205"/>
      <c r="AWI47" s="205"/>
      <c r="AWJ47" s="205"/>
      <c r="AWK47" s="205"/>
      <c r="AWL47" s="205"/>
      <c r="AWM47" s="205"/>
      <c r="AWN47" s="205"/>
      <c r="AWO47" s="205"/>
      <c r="AWP47" s="205"/>
      <c r="AWQ47" s="205"/>
      <c r="AWR47" s="205"/>
      <c r="AWS47" s="205"/>
      <c r="AWT47" s="205"/>
      <c r="AWU47" s="205"/>
      <c r="AWV47" s="205"/>
      <c r="AWW47" s="205"/>
      <c r="AWX47" s="205"/>
      <c r="AWY47" s="205"/>
      <c r="AWZ47" s="205"/>
      <c r="AXA47" s="205"/>
      <c r="AXB47" s="205"/>
      <c r="AXC47" s="205"/>
      <c r="AXD47" s="205"/>
      <c r="AXE47" s="205"/>
      <c r="AXF47" s="205"/>
      <c r="AXG47" s="205"/>
      <c r="AXH47" s="205"/>
      <c r="AXI47" s="205"/>
      <c r="AXJ47" s="205"/>
      <c r="AXK47" s="205"/>
      <c r="AXL47" s="205"/>
      <c r="AXM47" s="205"/>
      <c r="AXN47" s="205"/>
      <c r="AXO47" s="205"/>
      <c r="AXP47" s="205"/>
      <c r="AXQ47" s="205"/>
      <c r="AXR47" s="205"/>
      <c r="AXS47" s="205"/>
      <c r="AXT47" s="205"/>
      <c r="AXU47" s="205"/>
      <c r="AXV47" s="205"/>
      <c r="AXW47" s="205"/>
      <c r="AXX47" s="205"/>
      <c r="AXY47" s="205"/>
      <c r="AXZ47" s="205"/>
      <c r="AYA47" s="205"/>
      <c r="AYB47" s="205"/>
      <c r="AYC47" s="205"/>
      <c r="AYD47" s="205"/>
      <c r="AYE47" s="205"/>
      <c r="AYF47" s="205"/>
      <c r="AYG47" s="205"/>
      <c r="AYH47" s="205"/>
      <c r="AYI47" s="205"/>
      <c r="AYJ47" s="205"/>
      <c r="AYK47" s="205"/>
      <c r="AYL47" s="205"/>
      <c r="AYM47" s="205"/>
      <c r="AYN47" s="205"/>
      <c r="AYO47" s="205"/>
      <c r="AYP47" s="205"/>
      <c r="AYQ47" s="205"/>
      <c r="AYR47" s="205"/>
      <c r="AYS47" s="205"/>
      <c r="AYT47" s="205"/>
      <c r="AYU47" s="205"/>
      <c r="AYV47" s="205"/>
      <c r="AYW47" s="205"/>
      <c r="AYX47" s="205"/>
      <c r="AYY47" s="205"/>
      <c r="AYZ47" s="205"/>
      <c r="AZA47" s="205"/>
      <c r="AZB47" s="205"/>
      <c r="AZC47" s="205"/>
      <c r="AZD47" s="205"/>
      <c r="AZE47" s="205"/>
      <c r="AZF47" s="205"/>
      <c r="AZG47" s="205"/>
      <c r="AZH47" s="205"/>
      <c r="AZI47" s="205"/>
      <c r="AZJ47" s="205"/>
      <c r="AZK47" s="205"/>
      <c r="AZL47" s="205"/>
      <c r="AZM47" s="205"/>
      <c r="AZN47" s="205"/>
      <c r="AZO47" s="205"/>
      <c r="AZP47" s="205"/>
      <c r="AZQ47" s="205"/>
      <c r="AZR47" s="205"/>
      <c r="AZS47" s="205"/>
      <c r="AZT47" s="205"/>
      <c r="AZU47" s="205"/>
      <c r="AZV47" s="205"/>
      <c r="AZW47" s="205"/>
      <c r="AZX47" s="205"/>
      <c r="AZY47" s="205"/>
      <c r="AZZ47" s="205"/>
      <c r="BAA47" s="205"/>
      <c r="BAB47" s="205"/>
      <c r="BAC47" s="205"/>
      <c r="BAD47" s="205"/>
      <c r="BAE47" s="205"/>
      <c r="BAF47" s="205"/>
      <c r="BAG47" s="205"/>
      <c r="BAH47" s="205"/>
      <c r="BAI47" s="205"/>
      <c r="BAJ47" s="205"/>
      <c r="BAK47" s="205"/>
      <c r="BAL47" s="205"/>
      <c r="BAM47" s="205"/>
      <c r="BAN47" s="205"/>
      <c r="BAO47" s="205"/>
      <c r="BAP47" s="205"/>
      <c r="BAQ47" s="205"/>
      <c r="BAR47" s="205"/>
      <c r="BAS47" s="205"/>
      <c r="BAT47" s="205"/>
      <c r="BAU47" s="205"/>
      <c r="BAV47" s="205"/>
      <c r="BAW47" s="205"/>
      <c r="BAX47" s="205"/>
      <c r="BAY47" s="205"/>
      <c r="BAZ47" s="205"/>
      <c r="BBA47" s="205"/>
      <c r="BBB47" s="205"/>
      <c r="BBC47" s="205"/>
      <c r="BBD47" s="205"/>
      <c r="BBE47" s="205"/>
      <c r="BBF47" s="205"/>
      <c r="BBG47" s="205"/>
      <c r="BBH47" s="205"/>
      <c r="BBI47" s="205"/>
      <c r="BBJ47" s="205"/>
      <c r="BBK47" s="205"/>
      <c r="BBL47" s="205"/>
      <c r="BBM47" s="205"/>
      <c r="BBN47" s="205"/>
      <c r="BBO47" s="205"/>
      <c r="BBP47" s="205"/>
      <c r="BBQ47" s="205"/>
      <c r="BBR47" s="205"/>
      <c r="BBS47" s="205"/>
      <c r="BBT47" s="205"/>
      <c r="BBU47" s="205"/>
      <c r="BBV47" s="205"/>
      <c r="BBW47" s="205"/>
      <c r="BBX47" s="205"/>
      <c r="BBY47" s="205"/>
      <c r="BBZ47" s="205"/>
      <c r="BCA47" s="205"/>
      <c r="BCB47" s="205"/>
      <c r="BCC47" s="205"/>
      <c r="BCD47" s="205"/>
      <c r="BCE47" s="205"/>
      <c r="BCF47" s="205"/>
      <c r="BCG47" s="205"/>
      <c r="BCH47" s="205"/>
      <c r="BCI47" s="205"/>
      <c r="BCJ47" s="205"/>
      <c r="BCK47" s="205"/>
      <c r="BCL47" s="205"/>
      <c r="BCM47" s="205"/>
      <c r="BCN47" s="205"/>
      <c r="BCO47" s="205"/>
      <c r="BCP47" s="205"/>
      <c r="BCQ47" s="205"/>
      <c r="BCR47" s="205"/>
      <c r="BCS47" s="205"/>
      <c r="BCT47" s="205"/>
      <c r="BCU47" s="205"/>
      <c r="BCV47" s="205"/>
      <c r="BCW47" s="205"/>
      <c r="BCX47" s="205"/>
      <c r="BCY47" s="205"/>
      <c r="BCZ47" s="205"/>
      <c r="BDA47" s="205"/>
      <c r="BDB47" s="205"/>
      <c r="BDC47" s="205"/>
      <c r="BDD47" s="205"/>
      <c r="BDE47" s="205"/>
      <c r="BDF47" s="205"/>
      <c r="BDG47" s="205"/>
      <c r="BDH47" s="205"/>
      <c r="BDI47" s="205"/>
      <c r="BDJ47" s="205"/>
      <c r="BDK47" s="205"/>
      <c r="BDL47" s="205"/>
      <c r="BDM47" s="205"/>
      <c r="BDN47" s="205"/>
      <c r="BDO47" s="205"/>
      <c r="BDP47" s="205"/>
      <c r="BDQ47" s="205"/>
      <c r="BDR47" s="205"/>
      <c r="BDS47" s="205"/>
      <c r="BDT47" s="205"/>
      <c r="BDU47" s="205"/>
    </row>
    <row r="48" spans="1:1477" s="73" customFormat="1">
      <c r="B48" s="71" t="s">
        <v>2</v>
      </c>
      <c r="C48" s="71" t="s">
        <v>398</v>
      </c>
      <c r="D48" s="71" t="s">
        <v>497</v>
      </c>
      <c r="E48" s="72">
        <v>41976</v>
      </c>
      <c r="F48" s="71" t="s">
        <v>477</v>
      </c>
      <c r="G48" s="71" t="s">
        <v>478</v>
      </c>
      <c r="H48" s="208">
        <v>1</v>
      </c>
      <c r="I48" s="73">
        <v>0</v>
      </c>
      <c r="J48" s="73">
        <v>85</v>
      </c>
      <c r="K48" s="73">
        <v>109</v>
      </c>
      <c r="L48" s="73">
        <v>109</v>
      </c>
      <c r="M48" s="206">
        <f t="shared" si="30"/>
        <v>1</v>
      </c>
      <c r="N48" s="73">
        <f t="shared" si="31"/>
        <v>1</v>
      </c>
      <c r="O48" s="73">
        <v>0</v>
      </c>
      <c r="P48" s="73">
        <v>0</v>
      </c>
      <c r="Q48" s="73">
        <v>0</v>
      </c>
      <c r="R48" s="73">
        <v>24</v>
      </c>
      <c r="S48" s="73">
        <v>0</v>
      </c>
      <c r="T48" s="212">
        <v>481388</v>
      </c>
      <c r="U48" s="212">
        <v>26436</v>
      </c>
      <c r="V48" s="212">
        <v>454953</v>
      </c>
      <c r="W48" s="212">
        <v>481388</v>
      </c>
      <c r="X48" s="212">
        <v>440397</v>
      </c>
      <c r="Y48" s="212">
        <v>0</v>
      </c>
      <c r="Z48" s="212">
        <v>0</v>
      </c>
      <c r="AA48" s="212">
        <v>0</v>
      </c>
      <c r="AB48" s="212">
        <v>440397</v>
      </c>
      <c r="AC48" s="212">
        <v>440397</v>
      </c>
      <c r="AD48" s="206">
        <f t="shared" si="32"/>
        <v>0.96800548628100047</v>
      </c>
      <c r="AE48" s="73">
        <f t="shared" si="33"/>
        <v>1</v>
      </c>
      <c r="AF48" s="212">
        <v>0</v>
      </c>
      <c r="AG48" s="212">
        <v>0</v>
      </c>
      <c r="AH48" s="73">
        <v>12</v>
      </c>
      <c r="AI48" s="73">
        <v>12</v>
      </c>
      <c r="AJ48" s="73">
        <v>0</v>
      </c>
      <c r="AK48" s="73">
        <v>0</v>
      </c>
      <c r="AL48" s="85">
        <v>0</v>
      </c>
      <c r="AM48" s="85">
        <v>0</v>
      </c>
      <c r="AN48" s="73">
        <v>0</v>
      </c>
      <c r="AO48" s="73">
        <v>0</v>
      </c>
      <c r="AP48" s="85">
        <v>0</v>
      </c>
      <c r="AQ48" s="85">
        <v>0</v>
      </c>
      <c r="AR48" s="73">
        <v>0</v>
      </c>
      <c r="AS48" s="73">
        <v>0</v>
      </c>
      <c r="AT48" s="85">
        <v>0</v>
      </c>
      <c r="AU48" s="85">
        <v>0</v>
      </c>
      <c r="AV48" s="73">
        <v>0</v>
      </c>
      <c r="AW48" s="73">
        <v>0</v>
      </c>
      <c r="AX48" s="85">
        <v>0</v>
      </c>
      <c r="AY48" s="85">
        <v>0</v>
      </c>
      <c r="AZ48" s="73">
        <v>0</v>
      </c>
      <c r="BA48" s="73">
        <v>0</v>
      </c>
      <c r="BB48" s="85">
        <v>0</v>
      </c>
      <c r="BC48" s="85">
        <v>0</v>
      </c>
      <c r="BD48" s="73">
        <v>0</v>
      </c>
      <c r="BE48" s="73">
        <v>0</v>
      </c>
      <c r="BF48" s="85">
        <v>0</v>
      </c>
      <c r="BG48" s="85">
        <v>0</v>
      </c>
      <c r="BH48" s="73">
        <v>0</v>
      </c>
      <c r="BI48" s="73">
        <v>0</v>
      </c>
      <c r="BJ48" s="85">
        <v>0</v>
      </c>
      <c r="BK48" s="85">
        <v>0</v>
      </c>
      <c r="BL48" s="73">
        <v>0</v>
      </c>
      <c r="BM48" s="73">
        <v>0</v>
      </c>
      <c r="BN48" s="85">
        <v>0</v>
      </c>
      <c r="BO48" s="85">
        <v>0</v>
      </c>
      <c r="BP48" s="73">
        <v>0</v>
      </c>
      <c r="BQ48" s="73">
        <v>0</v>
      </c>
      <c r="BR48" s="85">
        <v>0</v>
      </c>
      <c r="BS48" s="85">
        <v>0</v>
      </c>
      <c r="BT48" s="73">
        <v>0</v>
      </c>
      <c r="BU48" s="73">
        <v>0</v>
      </c>
      <c r="BV48" s="85">
        <v>0</v>
      </c>
      <c r="BW48" s="85">
        <v>0</v>
      </c>
      <c r="BX48" s="73">
        <v>0</v>
      </c>
      <c r="BY48" s="73">
        <v>0</v>
      </c>
      <c r="BZ48" s="85">
        <v>0</v>
      </c>
      <c r="CA48" s="85">
        <v>0</v>
      </c>
      <c r="CB48" s="73">
        <v>0</v>
      </c>
      <c r="CC48" s="73">
        <v>0</v>
      </c>
      <c r="CD48" s="85">
        <v>0</v>
      </c>
      <c r="CE48" s="85">
        <v>0</v>
      </c>
      <c r="CF48" s="73">
        <v>0</v>
      </c>
      <c r="CG48" s="73">
        <v>0</v>
      </c>
      <c r="CH48" s="85">
        <v>0</v>
      </c>
      <c r="CI48" s="85">
        <v>0</v>
      </c>
      <c r="CJ48" s="73">
        <v>0</v>
      </c>
      <c r="CK48" s="73">
        <v>0</v>
      </c>
      <c r="CL48" s="85">
        <v>0</v>
      </c>
      <c r="CM48" s="85">
        <v>0</v>
      </c>
      <c r="CN48" s="71" t="s">
        <v>344</v>
      </c>
      <c r="CO48" s="71" t="s">
        <v>345</v>
      </c>
      <c r="CP48" s="71" t="s">
        <v>321</v>
      </c>
      <c r="CQ48" s="71" t="s">
        <v>321</v>
      </c>
      <c r="CR48" s="71" t="s">
        <v>321</v>
      </c>
      <c r="CS48" s="71" t="s">
        <v>321</v>
      </c>
      <c r="CT48" s="72">
        <v>42220</v>
      </c>
      <c r="CU48" s="71" t="s">
        <v>473</v>
      </c>
      <c r="CV48" s="71" t="s">
        <v>474</v>
      </c>
      <c r="CW48" s="72" t="s">
        <v>168</v>
      </c>
      <c r="CX48" s="72">
        <v>42176</v>
      </c>
      <c r="CY48" s="71" t="s">
        <v>475</v>
      </c>
      <c r="CZ48" s="71" t="s">
        <v>478</v>
      </c>
      <c r="DA48" s="71" t="s">
        <v>493</v>
      </c>
      <c r="DB48" s="86">
        <v>540650.67000000004</v>
      </c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  <c r="IU48" s="205"/>
      <c r="IV48" s="205"/>
      <c r="IW48" s="205"/>
      <c r="IX48" s="205"/>
      <c r="IY48" s="205"/>
      <c r="IZ48" s="205"/>
      <c r="JA48" s="205"/>
      <c r="JB48" s="205"/>
      <c r="JC48" s="205"/>
      <c r="JD48" s="205"/>
      <c r="JE48" s="205"/>
      <c r="JF48" s="205"/>
      <c r="JG48" s="205"/>
      <c r="JH48" s="205"/>
      <c r="JI48" s="205"/>
      <c r="JJ48" s="205"/>
      <c r="JK48" s="205"/>
      <c r="JL48" s="205"/>
      <c r="JM48" s="205"/>
      <c r="JN48" s="205"/>
      <c r="JO48" s="205"/>
      <c r="JP48" s="205"/>
      <c r="JQ48" s="205"/>
      <c r="JR48" s="205"/>
      <c r="JS48" s="205"/>
      <c r="JT48" s="205"/>
      <c r="JU48" s="205"/>
      <c r="JV48" s="205"/>
      <c r="JW48" s="205"/>
      <c r="JX48" s="205"/>
      <c r="JY48" s="205"/>
      <c r="JZ48" s="205"/>
      <c r="KA48" s="205"/>
      <c r="KB48" s="205"/>
      <c r="KC48" s="205"/>
      <c r="KD48" s="205"/>
      <c r="KE48" s="205"/>
      <c r="KF48" s="205"/>
      <c r="KG48" s="205"/>
      <c r="KH48" s="205"/>
      <c r="KI48" s="205"/>
      <c r="KJ48" s="205"/>
      <c r="KK48" s="205"/>
      <c r="KL48" s="205"/>
      <c r="KM48" s="205"/>
      <c r="KN48" s="205"/>
      <c r="KO48" s="205"/>
      <c r="KP48" s="205"/>
      <c r="KQ48" s="205"/>
      <c r="KR48" s="205"/>
      <c r="KS48" s="205"/>
      <c r="KT48" s="205"/>
      <c r="KU48" s="205"/>
      <c r="KV48" s="205"/>
      <c r="KW48" s="205"/>
      <c r="KX48" s="205"/>
      <c r="KY48" s="205"/>
      <c r="KZ48" s="205"/>
      <c r="LA48" s="205"/>
      <c r="LB48" s="205"/>
      <c r="LC48" s="205"/>
      <c r="LD48" s="205"/>
      <c r="LE48" s="205"/>
      <c r="LF48" s="205"/>
      <c r="LG48" s="205"/>
      <c r="LH48" s="205"/>
      <c r="LI48" s="205"/>
      <c r="LJ48" s="205"/>
      <c r="LK48" s="205"/>
      <c r="LL48" s="205"/>
      <c r="LM48" s="205"/>
      <c r="LN48" s="205"/>
      <c r="LO48" s="205"/>
      <c r="LP48" s="205"/>
      <c r="LQ48" s="205"/>
      <c r="LR48" s="205"/>
      <c r="LS48" s="205"/>
      <c r="LT48" s="205"/>
      <c r="LU48" s="205"/>
      <c r="LV48" s="205"/>
      <c r="LW48" s="205"/>
      <c r="LX48" s="205"/>
      <c r="LY48" s="205"/>
      <c r="LZ48" s="205"/>
      <c r="MA48" s="205"/>
      <c r="MB48" s="205"/>
      <c r="MC48" s="205"/>
      <c r="MD48" s="205"/>
      <c r="ME48" s="205"/>
      <c r="MF48" s="205"/>
      <c r="MG48" s="205"/>
      <c r="MH48" s="205"/>
      <c r="MI48" s="205"/>
      <c r="MJ48" s="205"/>
      <c r="MK48" s="205"/>
      <c r="ML48" s="205"/>
      <c r="MM48" s="205"/>
      <c r="MN48" s="205"/>
      <c r="MO48" s="205"/>
      <c r="MP48" s="205"/>
      <c r="MQ48" s="205"/>
      <c r="MR48" s="205"/>
      <c r="MS48" s="205"/>
      <c r="MT48" s="205"/>
      <c r="MU48" s="205"/>
      <c r="MV48" s="205"/>
      <c r="MW48" s="205"/>
      <c r="MX48" s="205"/>
      <c r="MY48" s="205"/>
      <c r="MZ48" s="205"/>
      <c r="NA48" s="205"/>
      <c r="NB48" s="205"/>
      <c r="NC48" s="205"/>
      <c r="ND48" s="205"/>
      <c r="NE48" s="205"/>
      <c r="NF48" s="205"/>
      <c r="NG48" s="205"/>
      <c r="NH48" s="205"/>
      <c r="NI48" s="205"/>
      <c r="NJ48" s="205"/>
      <c r="NK48" s="205"/>
      <c r="NL48" s="205"/>
      <c r="NM48" s="205"/>
      <c r="NN48" s="205"/>
      <c r="NO48" s="205"/>
      <c r="NP48" s="205"/>
      <c r="NQ48" s="205"/>
      <c r="NR48" s="205"/>
      <c r="NS48" s="205"/>
      <c r="NT48" s="205"/>
      <c r="NU48" s="205"/>
      <c r="NV48" s="205"/>
      <c r="NW48" s="205"/>
      <c r="NX48" s="205"/>
      <c r="NY48" s="205"/>
      <c r="NZ48" s="205"/>
      <c r="OA48" s="205"/>
      <c r="OB48" s="205"/>
      <c r="OC48" s="205"/>
      <c r="OD48" s="205"/>
      <c r="OE48" s="205"/>
      <c r="OF48" s="205"/>
      <c r="OG48" s="205"/>
      <c r="OH48" s="205"/>
      <c r="OI48" s="205"/>
      <c r="OJ48" s="205"/>
      <c r="OK48" s="205"/>
      <c r="OL48" s="205"/>
      <c r="OM48" s="205"/>
      <c r="ON48" s="205"/>
      <c r="OO48" s="205"/>
      <c r="OP48" s="205"/>
      <c r="OQ48" s="205"/>
      <c r="OR48" s="205"/>
      <c r="OS48" s="205"/>
      <c r="OT48" s="205"/>
      <c r="OU48" s="205"/>
      <c r="OV48" s="205"/>
      <c r="OW48" s="205"/>
      <c r="OX48" s="205"/>
      <c r="OY48" s="205"/>
      <c r="OZ48" s="205"/>
      <c r="PA48" s="205"/>
      <c r="PB48" s="205"/>
      <c r="PC48" s="205"/>
      <c r="PD48" s="205"/>
      <c r="PE48" s="205"/>
      <c r="PF48" s="205"/>
      <c r="PG48" s="205"/>
      <c r="PH48" s="205"/>
      <c r="PI48" s="205"/>
      <c r="PJ48" s="205"/>
      <c r="PK48" s="205"/>
      <c r="PL48" s="205"/>
      <c r="PM48" s="205"/>
      <c r="PN48" s="205"/>
      <c r="PO48" s="205"/>
      <c r="PP48" s="205"/>
      <c r="PQ48" s="205"/>
      <c r="PR48" s="205"/>
      <c r="PS48" s="205"/>
      <c r="PT48" s="205"/>
      <c r="PU48" s="205"/>
      <c r="PV48" s="205"/>
      <c r="PW48" s="205"/>
      <c r="PX48" s="205"/>
      <c r="PY48" s="205"/>
      <c r="PZ48" s="205"/>
      <c r="QA48" s="205"/>
      <c r="QB48" s="205"/>
      <c r="QC48" s="205"/>
      <c r="QD48" s="205"/>
      <c r="QE48" s="205"/>
      <c r="QF48" s="205"/>
      <c r="QG48" s="205"/>
      <c r="QH48" s="205"/>
      <c r="QI48" s="205"/>
      <c r="QJ48" s="205"/>
      <c r="QK48" s="205"/>
      <c r="QL48" s="205"/>
      <c r="QM48" s="205"/>
      <c r="QN48" s="205"/>
      <c r="QO48" s="205"/>
      <c r="QP48" s="205"/>
      <c r="QQ48" s="205"/>
      <c r="QR48" s="205"/>
      <c r="QS48" s="205"/>
      <c r="QT48" s="205"/>
      <c r="QU48" s="205"/>
      <c r="QV48" s="205"/>
      <c r="QW48" s="205"/>
      <c r="QX48" s="205"/>
      <c r="QY48" s="205"/>
      <c r="QZ48" s="205"/>
      <c r="RA48" s="205"/>
      <c r="RB48" s="205"/>
      <c r="RC48" s="205"/>
      <c r="RD48" s="205"/>
      <c r="RE48" s="205"/>
      <c r="RF48" s="205"/>
      <c r="RG48" s="205"/>
      <c r="RH48" s="205"/>
      <c r="RI48" s="205"/>
      <c r="RJ48" s="205"/>
      <c r="RK48" s="205"/>
      <c r="RL48" s="205"/>
      <c r="RM48" s="205"/>
      <c r="RN48" s="205"/>
      <c r="RO48" s="205"/>
      <c r="RP48" s="205"/>
      <c r="RQ48" s="205"/>
      <c r="RR48" s="205"/>
      <c r="RS48" s="205"/>
      <c r="RT48" s="205"/>
      <c r="RU48" s="205"/>
      <c r="RV48" s="205"/>
      <c r="RW48" s="205"/>
      <c r="RX48" s="205"/>
      <c r="RY48" s="205"/>
      <c r="RZ48" s="205"/>
      <c r="SA48" s="205"/>
      <c r="SB48" s="205"/>
      <c r="SC48" s="205"/>
      <c r="SD48" s="205"/>
      <c r="SE48" s="205"/>
      <c r="SF48" s="205"/>
      <c r="SG48" s="205"/>
      <c r="SH48" s="205"/>
      <c r="SI48" s="205"/>
      <c r="SJ48" s="205"/>
      <c r="SK48" s="205"/>
      <c r="SL48" s="205"/>
      <c r="SM48" s="205"/>
      <c r="SN48" s="205"/>
      <c r="SO48" s="205"/>
      <c r="SP48" s="205"/>
      <c r="SQ48" s="205"/>
      <c r="SR48" s="205"/>
      <c r="SS48" s="205"/>
      <c r="ST48" s="205"/>
      <c r="SU48" s="205"/>
      <c r="SV48" s="205"/>
      <c r="SW48" s="205"/>
      <c r="SX48" s="205"/>
      <c r="SY48" s="205"/>
      <c r="SZ48" s="205"/>
      <c r="TA48" s="205"/>
      <c r="TB48" s="205"/>
      <c r="TC48" s="205"/>
      <c r="TD48" s="205"/>
      <c r="TE48" s="205"/>
      <c r="TF48" s="205"/>
      <c r="TG48" s="205"/>
      <c r="TH48" s="205"/>
      <c r="TI48" s="205"/>
      <c r="TJ48" s="205"/>
      <c r="TK48" s="205"/>
      <c r="TL48" s="205"/>
      <c r="TM48" s="205"/>
      <c r="TN48" s="205"/>
      <c r="TO48" s="205"/>
      <c r="TP48" s="205"/>
      <c r="TQ48" s="205"/>
      <c r="TR48" s="205"/>
      <c r="TS48" s="205"/>
      <c r="TT48" s="205"/>
      <c r="TU48" s="205"/>
      <c r="TV48" s="205"/>
      <c r="TW48" s="205"/>
      <c r="TX48" s="205"/>
      <c r="TY48" s="205"/>
      <c r="TZ48" s="205"/>
      <c r="UA48" s="205"/>
      <c r="UB48" s="205"/>
      <c r="UC48" s="205"/>
      <c r="UD48" s="205"/>
      <c r="UE48" s="205"/>
      <c r="UF48" s="205"/>
      <c r="UG48" s="205"/>
      <c r="UH48" s="205"/>
      <c r="UI48" s="205"/>
      <c r="UJ48" s="205"/>
      <c r="UK48" s="205"/>
      <c r="UL48" s="205"/>
      <c r="UM48" s="205"/>
      <c r="UN48" s="205"/>
      <c r="UO48" s="205"/>
      <c r="UP48" s="205"/>
      <c r="UQ48" s="205"/>
      <c r="UR48" s="205"/>
      <c r="US48" s="205"/>
      <c r="UT48" s="205"/>
      <c r="UU48" s="205"/>
      <c r="UV48" s="205"/>
      <c r="UW48" s="205"/>
      <c r="UX48" s="205"/>
      <c r="UY48" s="205"/>
      <c r="UZ48" s="205"/>
      <c r="VA48" s="205"/>
      <c r="VB48" s="205"/>
      <c r="VC48" s="205"/>
      <c r="VD48" s="205"/>
      <c r="VE48" s="205"/>
      <c r="VF48" s="205"/>
      <c r="VG48" s="205"/>
      <c r="VH48" s="205"/>
      <c r="VI48" s="205"/>
      <c r="VJ48" s="205"/>
      <c r="VK48" s="205"/>
      <c r="VL48" s="205"/>
      <c r="VM48" s="205"/>
      <c r="VN48" s="205"/>
      <c r="VO48" s="205"/>
      <c r="VP48" s="205"/>
      <c r="VQ48" s="205"/>
      <c r="VR48" s="205"/>
      <c r="VS48" s="205"/>
      <c r="VT48" s="205"/>
      <c r="VU48" s="205"/>
      <c r="VV48" s="205"/>
      <c r="VW48" s="205"/>
      <c r="VX48" s="205"/>
      <c r="VY48" s="205"/>
      <c r="VZ48" s="205"/>
      <c r="WA48" s="205"/>
      <c r="WB48" s="205"/>
      <c r="WC48" s="205"/>
      <c r="WD48" s="205"/>
      <c r="WE48" s="205"/>
      <c r="WF48" s="205"/>
      <c r="WG48" s="205"/>
      <c r="WH48" s="205"/>
      <c r="WI48" s="205"/>
      <c r="WJ48" s="205"/>
      <c r="WK48" s="205"/>
      <c r="WL48" s="205"/>
      <c r="WM48" s="205"/>
      <c r="WN48" s="205"/>
      <c r="WO48" s="205"/>
      <c r="WP48" s="205"/>
      <c r="WQ48" s="205"/>
      <c r="WR48" s="205"/>
      <c r="WS48" s="205"/>
      <c r="WT48" s="205"/>
      <c r="WU48" s="205"/>
      <c r="WV48" s="205"/>
      <c r="WW48" s="205"/>
      <c r="WX48" s="205"/>
      <c r="WY48" s="205"/>
      <c r="WZ48" s="205"/>
      <c r="XA48" s="205"/>
      <c r="XB48" s="205"/>
      <c r="XC48" s="205"/>
      <c r="XD48" s="205"/>
      <c r="XE48" s="205"/>
      <c r="XF48" s="205"/>
      <c r="XG48" s="205"/>
      <c r="XH48" s="205"/>
      <c r="XI48" s="205"/>
      <c r="XJ48" s="205"/>
      <c r="XK48" s="205"/>
      <c r="XL48" s="205"/>
      <c r="XM48" s="205"/>
      <c r="XN48" s="205"/>
      <c r="XO48" s="205"/>
      <c r="XP48" s="205"/>
      <c r="XQ48" s="205"/>
      <c r="XR48" s="205"/>
      <c r="XS48" s="205"/>
      <c r="XT48" s="205"/>
      <c r="XU48" s="205"/>
      <c r="XV48" s="205"/>
      <c r="XW48" s="205"/>
      <c r="XX48" s="205"/>
      <c r="XY48" s="205"/>
      <c r="XZ48" s="205"/>
      <c r="YA48" s="205"/>
      <c r="YB48" s="205"/>
      <c r="YC48" s="205"/>
      <c r="YD48" s="205"/>
      <c r="YE48" s="205"/>
      <c r="YF48" s="205"/>
      <c r="YG48" s="205"/>
      <c r="YH48" s="205"/>
      <c r="YI48" s="205"/>
      <c r="YJ48" s="205"/>
      <c r="YK48" s="205"/>
      <c r="YL48" s="205"/>
      <c r="YM48" s="205"/>
      <c r="YN48" s="205"/>
      <c r="YO48" s="205"/>
      <c r="YP48" s="205"/>
      <c r="YQ48" s="205"/>
      <c r="YR48" s="205"/>
      <c r="YS48" s="205"/>
      <c r="YT48" s="205"/>
      <c r="YU48" s="205"/>
      <c r="YV48" s="205"/>
      <c r="YW48" s="205"/>
      <c r="YX48" s="205"/>
      <c r="YY48" s="205"/>
      <c r="YZ48" s="205"/>
      <c r="ZA48" s="205"/>
      <c r="ZB48" s="205"/>
      <c r="ZC48" s="205"/>
      <c r="ZD48" s="205"/>
      <c r="ZE48" s="205"/>
      <c r="ZF48" s="205"/>
      <c r="ZG48" s="205"/>
      <c r="ZH48" s="205"/>
      <c r="ZI48" s="205"/>
      <c r="ZJ48" s="205"/>
      <c r="ZK48" s="205"/>
      <c r="ZL48" s="205"/>
      <c r="ZM48" s="205"/>
      <c r="ZN48" s="205"/>
      <c r="ZO48" s="205"/>
      <c r="ZP48" s="205"/>
      <c r="ZQ48" s="205"/>
      <c r="ZR48" s="205"/>
      <c r="ZS48" s="205"/>
      <c r="ZT48" s="205"/>
      <c r="ZU48" s="205"/>
      <c r="ZV48" s="205"/>
      <c r="ZW48" s="205"/>
      <c r="ZX48" s="205"/>
      <c r="ZY48" s="205"/>
      <c r="ZZ48" s="205"/>
      <c r="AAA48" s="205"/>
      <c r="AAB48" s="205"/>
      <c r="AAC48" s="205"/>
      <c r="AAD48" s="205"/>
      <c r="AAE48" s="205"/>
      <c r="AAF48" s="205"/>
      <c r="AAG48" s="205"/>
      <c r="AAH48" s="205"/>
      <c r="AAI48" s="205"/>
      <c r="AAJ48" s="205"/>
      <c r="AAK48" s="205"/>
      <c r="AAL48" s="205"/>
      <c r="AAM48" s="205"/>
      <c r="AAN48" s="205"/>
      <c r="AAO48" s="205"/>
      <c r="AAP48" s="205"/>
      <c r="AAQ48" s="205"/>
      <c r="AAR48" s="205"/>
      <c r="AAS48" s="205"/>
      <c r="AAT48" s="205"/>
      <c r="AAU48" s="205"/>
      <c r="AAV48" s="205"/>
      <c r="AAW48" s="205"/>
      <c r="AAX48" s="205"/>
      <c r="AAY48" s="205"/>
      <c r="AAZ48" s="205"/>
      <c r="ABA48" s="205"/>
      <c r="ABB48" s="205"/>
      <c r="ABC48" s="205"/>
      <c r="ABD48" s="205"/>
      <c r="ABE48" s="205"/>
      <c r="ABF48" s="205"/>
      <c r="ABG48" s="205"/>
      <c r="ABH48" s="205"/>
      <c r="ABI48" s="205"/>
      <c r="ABJ48" s="205"/>
      <c r="ABK48" s="205"/>
      <c r="ABL48" s="205"/>
      <c r="ABM48" s="205"/>
      <c r="ABN48" s="205"/>
      <c r="ABO48" s="205"/>
      <c r="ABP48" s="205"/>
      <c r="ABQ48" s="205"/>
      <c r="ABR48" s="205"/>
      <c r="ABS48" s="205"/>
      <c r="ABT48" s="205"/>
      <c r="ABU48" s="205"/>
      <c r="ABV48" s="205"/>
      <c r="ABW48" s="205"/>
      <c r="ABX48" s="205"/>
      <c r="ABY48" s="205"/>
      <c r="ABZ48" s="205"/>
      <c r="ACA48" s="205"/>
      <c r="ACB48" s="205"/>
      <c r="ACC48" s="205"/>
      <c r="ACD48" s="205"/>
      <c r="ACE48" s="205"/>
      <c r="ACF48" s="205"/>
      <c r="ACG48" s="205"/>
      <c r="ACH48" s="205"/>
      <c r="ACI48" s="205"/>
      <c r="ACJ48" s="205"/>
      <c r="ACK48" s="205"/>
      <c r="ACL48" s="205"/>
      <c r="ACM48" s="205"/>
      <c r="ACN48" s="205"/>
      <c r="ACO48" s="205"/>
      <c r="ACP48" s="205"/>
      <c r="ACQ48" s="205"/>
      <c r="ACR48" s="205"/>
      <c r="ACS48" s="205"/>
      <c r="ACT48" s="205"/>
      <c r="ACU48" s="205"/>
      <c r="ACV48" s="205"/>
      <c r="ACW48" s="205"/>
      <c r="ACX48" s="205"/>
      <c r="ACY48" s="205"/>
      <c r="ACZ48" s="205"/>
      <c r="ADA48" s="205"/>
      <c r="ADB48" s="205"/>
      <c r="ADC48" s="205"/>
      <c r="ADD48" s="205"/>
      <c r="ADE48" s="205"/>
      <c r="ADF48" s="205"/>
      <c r="ADG48" s="205"/>
      <c r="ADH48" s="205"/>
      <c r="ADI48" s="205"/>
      <c r="ADJ48" s="205"/>
      <c r="ADK48" s="205"/>
      <c r="ADL48" s="205"/>
      <c r="ADM48" s="205"/>
      <c r="ADN48" s="205"/>
      <c r="ADO48" s="205"/>
      <c r="ADP48" s="205"/>
      <c r="ADQ48" s="205"/>
      <c r="ADR48" s="205"/>
      <c r="ADS48" s="205"/>
      <c r="ADT48" s="205"/>
      <c r="ADU48" s="205"/>
      <c r="ADV48" s="205"/>
      <c r="ADW48" s="205"/>
      <c r="ADX48" s="205"/>
      <c r="ADY48" s="205"/>
      <c r="ADZ48" s="205"/>
      <c r="AEA48" s="205"/>
      <c r="AEB48" s="205"/>
      <c r="AEC48" s="205"/>
      <c r="AED48" s="205"/>
      <c r="AEE48" s="205"/>
      <c r="AEF48" s="205"/>
      <c r="AEG48" s="205"/>
      <c r="AEH48" s="205"/>
      <c r="AEI48" s="205"/>
      <c r="AEJ48" s="205"/>
      <c r="AEK48" s="205"/>
      <c r="AEL48" s="205"/>
      <c r="AEM48" s="205"/>
      <c r="AEN48" s="205"/>
      <c r="AEO48" s="205"/>
      <c r="AEP48" s="205"/>
      <c r="AEQ48" s="205"/>
      <c r="AER48" s="205"/>
      <c r="AES48" s="205"/>
      <c r="AET48" s="205"/>
      <c r="AEU48" s="205"/>
      <c r="AEV48" s="205"/>
      <c r="AEW48" s="205"/>
      <c r="AEX48" s="205"/>
      <c r="AEY48" s="205"/>
      <c r="AEZ48" s="205"/>
      <c r="AFA48" s="205"/>
      <c r="AFB48" s="205"/>
      <c r="AFC48" s="205"/>
      <c r="AFD48" s="205"/>
      <c r="AFE48" s="205"/>
      <c r="AFF48" s="205"/>
      <c r="AFG48" s="205"/>
      <c r="AFH48" s="205"/>
      <c r="AFI48" s="205"/>
      <c r="AFJ48" s="205"/>
      <c r="AFK48" s="205"/>
      <c r="AFL48" s="205"/>
      <c r="AFM48" s="205"/>
      <c r="AFN48" s="205"/>
      <c r="AFO48" s="205"/>
      <c r="AFP48" s="205"/>
      <c r="AFQ48" s="205"/>
      <c r="AFR48" s="205"/>
      <c r="AFS48" s="205"/>
      <c r="AFT48" s="205"/>
      <c r="AFU48" s="205"/>
      <c r="AFV48" s="205"/>
      <c r="AFW48" s="205"/>
      <c r="AFX48" s="205"/>
      <c r="AFY48" s="205"/>
      <c r="AFZ48" s="205"/>
      <c r="AGA48" s="205"/>
      <c r="AGB48" s="205"/>
      <c r="AGC48" s="205"/>
      <c r="AGD48" s="205"/>
      <c r="AGE48" s="205"/>
      <c r="AGF48" s="205"/>
      <c r="AGG48" s="205"/>
      <c r="AGH48" s="205"/>
      <c r="AGI48" s="205"/>
      <c r="AGJ48" s="205"/>
      <c r="AGK48" s="205"/>
      <c r="AGL48" s="205"/>
      <c r="AGM48" s="205"/>
      <c r="AGN48" s="205"/>
      <c r="AGO48" s="205"/>
      <c r="AGP48" s="205"/>
      <c r="AGQ48" s="205"/>
      <c r="AGR48" s="205"/>
      <c r="AGS48" s="205"/>
      <c r="AGT48" s="205"/>
      <c r="AGU48" s="205"/>
      <c r="AGV48" s="205"/>
      <c r="AGW48" s="205"/>
      <c r="AGX48" s="205"/>
      <c r="AGY48" s="205"/>
      <c r="AGZ48" s="205"/>
      <c r="AHA48" s="205"/>
      <c r="AHB48" s="205"/>
      <c r="AHC48" s="205"/>
      <c r="AHD48" s="205"/>
      <c r="AHE48" s="205"/>
      <c r="AHF48" s="205"/>
      <c r="AHG48" s="205"/>
      <c r="AHH48" s="205"/>
      <c r="AHI48" s="205"/>
      <c r="AHJ48" s="205"/>
      <c r="AHK48" s="205"/>
      <c r="AHL48" s="205"/>
      <c r="AHM48" s="205"/>
      <c r="AHN48" s="205"/>
      <c r="AHO48" s="205"/>
      <c r="AHP48" s="205"/>
      <c r="AHQ48" s="205"/>
      <c r="AHR48" s="205"/>
      <c r="AHS48" s="205"/>
      <c r="AHT48" s="205"/>
      <c r="AHU48" s="205"/>
      <c r="AHV48" s="205"/>
      <c r="AHW48" s="205"/>
      <c r="AHX48" s="205"/>
      <c r="AHY48" s="205"/>
      <c r="AHZ48" s="205"/>
      <c r="AIA48" s="205"/>
      <c r="AIB48" s="205"/>
      <c r="AIC48" s="205"/>
      <c r="AID48" s="205"/>
      <c r="AIE48" s="205"/>
      <c r="AIF48" s="205"/>
      <c r="AIG48" s="205"/>
      <c r="AIH48" s="205"/>
      <c r="AII48" s="205"/>
      <c r="AIJ48" s="205"/>
      <c r="AIK48" s="205"/>
      <c r="AIL48" s="205"/>
      <c r="AIM48" s="205"/>
      <c r="AIN48" s="205"/>
      <c r="AIO48" s="205"/>
      <c r="AIP48" s="205"/>
      <c r="AIQ48" s="205"/>
      <c r="AIR48" s="205"/>
      <c r="AIS48" s="205"/>
      <c r="AIT48" s="205"/>
      <c r="AIU48" s="205"/>
      <c r="AIV48" s="205"/>
      <c r="AIW48" s="205"/>
      <c r="AIX48" s="205"/>
      <c r="AIY48" s="205"/>
      <c r="AIZ48" s="205"/>
      <c r="AJA48" s="205"/>
      <c r="AJB48" s="205"/>
      <c r="AJC48" s="205"/>
      <c r="AJD48" s="205"/>
      <c r="AJE48" s="205"/>
      <c r="AJF48" s="205"/>
      <c r="AJG48" s="205"/>
      <c r="AJH48" s="205"/>
      <c r="AJI48" s="205"/>
      <c r="AJJ48" s="205"/>
      <c r="AJK48" s="205"/>
      <c r="AJL48" s="205"/>
      <c r="AJM48" s="205"/>
      <c r="AJN48" s="205"/>
      <c r="AJO48" s="205"/>
      <c r="AJP48" s="205"/>
      <c r="AJQ48" s="205"/>
      <c r="AJR48" s="205"/>
      <c r="AJS48" s="205"/>
      <c r="AJT48" s="205"/>
      <c r="AJU48" s="205"/>
      <c r="AJV48" s="205"/>
      <c r="AJW48" s="205"/>
      <c r="AJX48" s="205"/>
      <c r="AJY48" s="205"/>
      <c r="AJZ48" s="205"/>
      <c r="AKA48" s="205"/>
      <c r="AKB48" s="205"/>
      <c r="AKC48" s="205"/>
      <c r="AKD48" s="205"/>
      <c r="AKE48" s="205"/>
      <c r="AKF48" s="205"/>
      <c r="AKG48" s="205"/>
      <c r="AKH48" s="205"/>
      <c r="AKI48" s="205"/>
      <c r="AKJ48" s="205"/>
      <c r="AKK48" s="205"/>
      <c r="AKL48" s="205"/>
      <c r="AKM48" s="205"/>
      <c r="AKN48" s="205"/>
      <c r="AKO48" s="205"/>
      <c r="AKP48" s="205"/>
      <c r="AKQ48" s="205"/>
      <c r="AKR48" s="205"/>
      <c r="AKS48" s="205"/>
      <c r="AKT48" s="205"/>
      <c r="AKU48" s="205"/>
      <c r="AKV48" s="205"/>
      <c r="AKW48" s="205"/>
      <c r="AKX48" s="205"/>
      <c r="AKY48" s="205"/>
      <c r="AKZ48" s="205"/>
      <c r="ALA48" s="205"/>
      <c r="ALB48" s="205"/>
      <c r="ALC48" s="205"/>
      <c r="ALD48" s="205"/>
      <c r="ALE48" s="205"/>
      <c r="ALF48" s="205"/>
      <c r="ALG48" s="205"/>
      <c r="ALH48" s="205"/>
      <c r="ALI48" s="205"/>
      <c r="ALJ48" s="205"/>
      <c r="ALK48" s="205"/>
      <c r="ALL48" s="205"/>
      <c r="ALM48" s="205"/>
      <c r="ALN48" s="205"/>
      <c r="ALO48" s="205"/>
      <c r="ALP48" s="205"/>
      <c r="ALQ48" s="205"/>
      <c r="ALR48" s="205"/>
      <c r="ALS48" s="205"/>
      <c r="ALT48" s="205"/>
      <c r="ALU48" s="205"/>
      <c r="ALV48" s="205"/>
      <c r="ALW48" s="205"/>
      <c r="ALX48" s="205"/>
      <c r="ALY48" s="205"/>
      <c r="ALZ48" s="205"/>
      <c r="AMA48" s="205"/>
      <c r="AMB48" s="205"/>
      <c r="AMC48" s="205"/>
      <c r="AMD48" s="205"/>
      <c r="AME48" s="205"/>
      <c r="AMF48" s="205"/>
      <c r="AMG48" s="205"/>
      <c r="AMH48" s="205"/>
      <c r="AMI48" s="205"/>
      <c r="AMJ48" s="205"/>
      <c r="AMK48" s="205"/>
      <c r="AML48" s="205"/>
      <c r="AMM48" s="205"/>
      <c r="AMN48" s="205"/>
      <c r="AMO48" s="205"/>
      <c r="AMP48" s="205"/>
      <c r="AMQ48" s="205"/>
      <c r="AMR48" s="205"/>
      <c r="AMS48" s="205"/>
      <c r="AMT48" s="205"/>
      <c r="AMU48" s="205"/>
      <c r="AMV48" s="205"/>
      <c r="AMW48" s="205"/>
      <c r="AMX48" s="205"/>
      <c r="AMY48" s="205"/>
      <c r="AMZ48" s="205"/>
      <c r="ANA48" s="205"/>
      <c r="ANB48" s="205"/>
      <c r="ANC48" s="205"/>
      <c r="AND48" s="205"/>
      <c r="ANE48" s="205"/>
      <c r="ANF48" s="205"/>
      <c r="ANG48" s="205"/>
      <c r="ANH48" s="205"/>
      <c r="ANI48" s="205"/>
      <c r="ANJ48" s="205"/>
      <c r="ANK48" s="205"/>
      <c r="ANL48" s="205"/>
      <c r="ANM48" s="205"/>
      <c r="ANN48" s="205"/>
      <c r="ANO48" s="205"/>
      <c r="ANP48" s="205"/>
      <c r="ANQ48" s="205"/>
      <c r="ANR48" s="205"/>
      <c r="ANS48" s="205"/>
      <c r="ANT48" s="205"/>
      <c r="ANU48" s="205"/>
      <c r="ANV48" s="205"/>
      <c r="ANW48" s="205"/>
      <c r="ANX48" s="205"/>
      <c r="ANY48" s="205"/>
      <c r="ANZ48" s="205"/>
      <c r="AOA48" s="205"/>
      <c r="AOB48" s="205"/>
      <c r="AOC48" s="205"/>
      <c r="AOD48" s="205"/>
      <c r="AOE48" s="205"/>
      <c r="AOF48" s="205"/>
      <c r="AOG48" s="205"/>
      <c r="AOH48" s="205"/>
      <c r="AOI48" s="205"/>
      <c r="AOJ48" s="205"/>
      <c r="AOK48" s="205"/>
      <c r="AOL48" s="205"/>
      <c r="AOM48" s="205"/>
      <c r="AON48" s="205"/>
      <c r="AOO48" s="205"/>
      <c r="AOP48" s="205"/>
      <c r="AOQ48" s="205"/>
      <c r="AOR48" s="205"/>
      <c r="AOS48" s="205"/>
      <c r="AOT48" s="205"/>
      <c r="AOU48" s="205"/>
      <c r="AOV48" s="205"/>
      <c r="AOW48" s="205"/>
      <c r="AOX48" s="205"/>
      <c r="AOY48" s="205"/>
      <c r="AOZ48" s="205"/>
      <c r="APA48" s="205"/>
      <c r="APB48" s="205"/>
      <c r="APC48" s="205"/>
      <c r="APD48" s="205"/>
      <c r="APE48" s="205"/>
      <c r="APF48" s="205"/>
      <c r="APG48" s="205"/>
      <c r="APH48" s="205"/>
      <c r="API48" s="205"/>
      <c r="APJ48" s="205"/>
      <c r="APK48" s="205"/>
      <c r="APL48" s="205"/>
      <c r="APM48" s="205"/>
      <c r="APN48" s="205"/>
      <c r="APO48" s="205"/>
      <c r="APP48" s="205"/>
      <c r="APQ48" s="205"/>
      <c r="APR48" s="205"/>
      <c r="APS48" s="205"/>
      <c r="APT48" s="205"/>
      <c r="APU48" s="205"/>
      <c r="APV48" s="205"/>
      <c r="APW48" s="205"/>
      <c r="APX48" s="205"/>
      <c r="APY48" s="205"/>
      <c r="APZ48" s="205"/>
      <c r="AQA48" s="205"/>
      <c r="AQB48" s="205"/>
      <c r="AQC48" s="205"/>
      <c r="AQD48" s="205"/>
      <c r="AQE48" s="205"/>
      <c r="AQF48" s="205"/>
      <c r="AQG48" s="205"/>
      <c r="AQH48" s="205"/>
      <c r="AQI48" s="205"/>
      <c r="AQJ48" s="205"/>
      <c r="AQK48" s="205"/>
      <c r="AQL48" s="205"/>
      <c r="AQM48" s="205"/>
      <c r="AQN48" s="205"/>
      <c r="AQO48" s="205"/>
      <c r="AQP48" s="205"/>
      <c r="AQQ48" s="205"/>
      <c r="AQR48" s="205"/>
      <c r="AQS48" s="205"/>
      <c r="AQT48" s="205"/>
      <c r="AQU48" s="205"/>
      <c r="AQV48" s="205"/>
      <c r="AQW48" s="205"/>
      <c r="AQX48" s="205"/>
      <c r="AQY48" s="205"/>
      <c r="AQZ48" s="205"/>
      <c r="ARA48" s="205"/>
      <c r="ARB48" s="205"/>
      <c r="ARC48" s="205"/>
      <c r="ARD48" s="205"/>
      <c r="ARE48" s="205"/>
      <c r="ARF48" s="205"/>
      <c r="ARG48" s="205"/>
      <c r="ARH48" s="205"/>
      <c r="ARI48" s="205"/>
      <c r="ARJ48" s="205"/>
      <c r="ARK48" s="205"/>
      <c r="ARL48" s="205"/>
      <c r="ARM48" s="205"/>
      <c r="ARN48" s="205"/>
      <c r="ARO48" s="205"/>
      <c r="ARP48" s="205"/>
      <c r="ARQ48" s="205"/>
      <c r="ARR48" s="205"/>
      <c r="ARS48" s="205"/>
      <c r="ART48" s="205"/>
      <c r="ARU48" s="205"/>
      <c r="ARV48" s="205"/>
      <c r="ARW48" s="205"/>
      <c r="ARX48" s="205"/>
      <c r="ARY48" s="205"/>
      <c r="ARZ48" s="205"/>
      <c r="ASA48" s="205"/>
      <c r="ASB48" s="205"/>
      <c r="ASC48" s="205"/>
      <c r="ASD48" s="205"/>
      <c r="ASE48" s="205"/>
      <c r="ASF48" s="205"/>
      <c r="ASG48" s="205"/>
      <c r="ASH48" s="205"/>
      <c r="ASI48" s="205"/>
      <c r="ASJ48" s="205"/>
      <c r="ASK48" s="205"/>
      <c r="ASL48" s="205"/>
      <c r="ASM48" s="205"/>
      <c r="ASN48" s="205"/>
      <c r="ASO48" s="205"/>
      <c r="ASP48" s="205"/>
      <c r="ASQ48" s="205"/>
      <c r="ASR48" s="205"/>
      <c r="ASS48" s="205"/>
      <c r="AST48" s="205"/>
      <c r="ASU48" s="205"/>
      <c r="ASV48" s="205"/>
      <c r="ASW48" s="205"/>
      <c r="ASX48" s="205"/>
      <c r="ASY48" s="205"/>
      <c r="ASZ48" s="205"/>
      <c r="ATA48" s="205"/>
      <c r="ATB48" s="205"/>
      <c r="ATC48" s="205"/>
      <c r="ATD48" s="205"/>
      <c r="ATE48" s="205"/>
      <c r="ATF48" s="205"/>
      <c r="ATG48" s="205"/>
      <c r="ATH48" s="205"/>
      <c r="ATI48" s="205"/>
      <c r="ATJ48" s="205"/>
      <c r="ATK48" s="205"/>
      <c r="ATL48" s="205"/>
      <c r="ATM48" s="205"/>
      <c r="ATN48" s="205"/>
      <c r="ATO48" s="205"/>
      <c r="ATP48" s="205"/>
      <c r="ATQ48" s="205"/>
      <c r="ATR48" s="205"/>
      <c r="ATS48" s="205"/>
      <c r="ATT48" s="205"/>
      <c r="ATU48" s="205"/>
      <c r="ATV48" s="205"/>
      <c r="ATW48" s="205"/>
      <c r="ATX48" s="205"/>
      <c r="ATY48" s="205"/>
      <c r="ATZ48" s="205"/>
      <c r="AUA48" s="205"/>
      <c r="AUB48" s="205"/>
      <c r="AUC48" s="205"/>
      <c r="AUD48" s="205"/>
      <c r="AUE48" s="205"/>
      <c r="AUF48" s="205"/>
      <c r="AUG48" s="205"/>
      <c r="AUH48" s="205"/>
      <c r="AUI48" s="205"/>
      <c r="AUJ48" s="205"/>
      <c r="AUK48" s="205"/>
      <c r="AUL48" s="205"/>
      <c r="AUM48" s="205"/>
      <c r="AUN48" s="205"/>
      <c r="AUO48" s="205"/>
      <c r="AUP48" s="205"/>
      <c r="AUQ48" s="205"/>
      <c r="AUR48" s="205"/>
      <c r="AUS48" s="205"/>
      <c r="AUT48" s="205"/>
      <c r="AUU48" s="205"/>
      <c r="AUV48" s="205"/>
      <c r="AUW48" s="205"/>
      <c r="AUX48" s="205"/>
      <c r="AUY48" s="205"/>
      <c r="AUZ48" s="205"/>
      <c r="AVA48" s="205"/>
      <c r="AVB48" s="205"/>
      <c r="AVC48" s="205"/>
      <c r="AVD48" s="205"/>
      <c r="AVE48" s="205"/>
      <c r="AVF48" s="205"/>
      <c r="AVG48" s="205"/>
      <c r="AVH48" s="205"/>
      <c r="AVI48" s="205"/>
      <c r="AVJ48" s="205"/>
      <c r="AVK48" s="205"/>
      <c r="AVL48" s="205"/>
      <c r="AVM48" s="205"/>
      <c r="AVN48" s="205"/>
      <c r="AVO48" s="205"/>
      <c r="AVP48" s="205"/>
      <c r="AVQ48" s="205"/>
      <c r="AVR48" s="205"/>
      <c r="AVS48" s="205"/>
      <c r="AVT48" s="205"/>
      <c r="AVU48" s="205"/>
      <c r="AVV48" s="205"/>
      <c r="AVW48" s="205"/>
      <c r="AVX48" s="205"/>
      <c r="AVY48" s="205"/>
      <c r="AVZ48" s="205"/>
      <c r="AWA48" s="205"/>
      <c r="AWB48" s="205"/>
      <c r="AWC48" s="205"/>
      <c r="AWD48" s="205"/>
      <c r="AWE48" s="205"/>
      <c r="AWF48" s="205"/>
      <c r="AWG48" s="205"/>
      <c r="AWH48" s="205"/>
      <c r="AWI48" s="205"/>
      <c r="AWJ48" s="205"/>
      <c r="AWK48" s="205"/>
      <c r="AWL48" s="205"/>
      <c r="AWM48" s="205"/>
      <c r="AWN48" s="205"/>
      <c r="AWO48" s="205"/>
      <c r="AWP48" s="205"/>
      <c r="AWQ48" s="205"/>
      <c r="AWR48" s="205"/>
      <c r="AWS48" s="205"/>
      <c r="AWT48" s="205"/>
      <c r="AWU48" s="205"/>
      <c r="AWV48" s="205"/>
      <c r="AWW48" s="205"/>
      <c r="AWX48" s="205"/>
      <c r="AWY48" s="205"/>
      <c r="AWZ48" s="205"/>
      <c r="AXA48" s="205"/>
      <c r="AXB48" s="205"/>
      <c r="AXC48" s="205"/>
      <c r="AXD48" s="205"/>
      <c r="AXE48" s="205"/>
      <c r="AXF48" s="205"/>
      <c r="AXG48" s="205"/>
      <c r="AXH48" s="205"/>
      <c r="AXI48" s="205"/>
      <c r="AXJ48" s="205"/>
      <c r="AXK48" s="205"/>
      <c r="AXL48" s="205"/>
      <c r="AXM48" s="205"/>
      <c r="AXN48" s="205"/>
      <c r="AXO48" s="205"/>
      <c r="AXP48" s="205"/>
      <c r="AXQ48" s="205"/>
      <c r="AXR48" s="205"/>
      <c r="AXS48" s="205"/>
      <c r="AXT48" s="205"/>
      <c r="AXU48" s="205"/>
      <c r="AXV48" s="205"/>
      <c r="AXW48" s="205"/>
      <c r="AXX48" s="205"/>
      <c r="AXY48" s="205"/>
      <c r="AXZ48" s="205"/>
      <c r="AYA48" s="205"/>
      <c r="AYB48" s="205"/>
      <c r="AYC48" s="205"/>
      <c r="AYD48" s="205"/>
      <c r="AYE48" s="205"/>
      <c r="AYF48" s="205"/>
      <c r="AYG48" s="205"/>
      <c r="AYH48" s="205"/>
      <c r="AYI48" s="205"/>
      <c r="AYJ48" s="205"/>
      <c r="AYK48" s="205"/>
      <c r="AYL48" s="205"/>
      <c r="AYM48" s="205"/>
      <c r="AYN48" s="205"/>
      <c r="AYO48" s="205"/>
      <c r="AYP48" s="205"/>
      <c r="AYQ48" s="205"/>
      <c r="AYR48" s="205"/>
      <c r="AYS48" s="205"/>
      <c r="AYT48" s="205"/>
      <c r="AYU48" s="205"/>
      <c r="AYV48" s="205"/>
      <c r="AYW48" s="205"/>
      <c r="AYX48" s="205"/>
      <c r="AYY48" s="205"/>
      <c r="AYZ48" s="205"/>
      <c r="AZA48" s="205"/>
      <c r="AZB48" s="205"/>
      <c r="AZC48" s="205"/>
      <c r="AZD48" s="205"/>
      <c r="AZE48" s="205"/>
      <c r="AZF48" s="205"/>
      <c r="AZG48" s="205"/>
      <c r="AZH48" s="205"/>
      <c r="AZI48" s="205"/>
      <c r="AZJ48" s="205"/>
      <c r="AZK48" s="205"/>
      <c r="AZL48" s="205"/>
      <c r="AZM48" s="205"/>
      <c r="AZN48" s="205"/>
      <c r="AZO48" s="205"/>
      <c r="AZP48" s="205"/>
      <c r="AZQ48" s="205"/>
      <c r="AZR48" s="205"/>
      <c r="AZS48" s="205"/>
      <c r="AZT48" s="205"/>
      <c r="AZU48" s="205"/>
      <c r="AZV48" s="205"/>
      <c r="AZW48" s="205"/>
      <c r="AZX48" s="205"/>
      <c r="AZY48" s="205"/>
      <c r="AZZ48" s="205"/>
      <c r="BAA48" s="205"/>
      <c r="BAB48" s="205"/>
      <c r="BAC48" s="205"/>
      <c r="BAD48" s="205"/>
      <c r="BAE48" s="205"/>
      <c r="BAF48" s="205"/>
      <c r="BAG48" s="205"/>
      <c r="BAH48" s="205"/>
      <c r="BAI48" s="205"/>
      <c r="BAJ48" s="205"/>
      <c r="BAK48" s="205"/>
      <c r="BAL48" s="205"/>
      <c r="BAM48" s="205"/>
      <c r="BAN48" s="205"/>
      <c r="BAO48" s="205"/>
      <c r="BAP48" s="205"/>
      <c r="BAQ48" s="205"/>
      <c r="BAR48" s="205"/>
      <c r="BAS48" s="205"/>
      <c r="BAT48" s="205"/>
      <c r="BAU48" s="205"/>
      <c r="BAV48" s="205"/>
      <c r="BAW48" s="205"/>
      <c r="BAX48" s="205"/>
      <c r="BAY48" s="205"/>
      <c r="BAZ48" s="205"/>
      <c r="BBA48" s="205"/>
      <c r="BBB48" s="205"/>
      <c r="BBC48" s="205"/>
      <c r="BBD48" s="205"/>
      <c r="BBE48" s="205"/>
      <c r="BBF48" s="205"/>
      <c r="BBG48" s="205"/>
      <c r="BBH48" s="205"/>
      <c r="BBI48" s="205"/>
      <c r="BBJ48" s="205"/>
      <c r="BBK48" s="205"/>
      <c r="BBL48" s="205"/>
      <c r="BBM48" s="205"/>
      <c r="BBN48" s="205"/>
      <c r="BBO48" s="205"/>
      <c r="BBP48" s="205"/>
      <c r="BBQ48" s="205"/>
      <c r="BBR48" s="205"/>
      <c r="BBS48" s="205"/>
      <c r="BBT48" s="205"/>
      <c r="BBU48" s="205"/>
      <c r="BBV48" s="205"/>
      <c r="BBW48" s="205"/>
      <c r="BBX48" s="205"/>
      <c r="BBY48" s="205"/>
      <c r="BBZ48" s="205"/>
      <c r="BCA48" s="205"/>
      <c r="BCB48" s="205"/>
      <c r="BCC48" s="205"/>
      <c r="BCD48" s="205"/>
      <c r="BCE48" s="205"/>
      <c r="BCF48" s="205"/>
      <c r="BCG48" s="205"/>
      <c r="BCH48" s="205"/>
      <c r="BCI48" s="205"/>
      <c r="BCJ48" s="205"/>
      <c r="BCK48" s="205"/>
      <c r="BCL48" s="205"/>
      <c r="BCM48" s="205"/>
      <c r="BCN48" s="205"/>
      <c r="BCO48" s="205"/>
      <c r="BCP48" s="205"/>
      <c r="BCQ48" s="205"/>
      <c r="BCR48" s="205"/>
      <c r="BCS48" s="205"/>
      <c r="BCT48" s="205"/>
      <c r="BCU48" s="205"/>
      <c r="BCV48" s="205"/>
      <c r="BCW48" s="205"/>
      <c r="BCX48" s="205"/>
      <c r="BCY48" s="205"/>
      <c r="BCZ48" s="205"/>
      <c r="BDA48" s="205"/>
      <c r="BDB48" s="205"/>
      <c r="BDC48" s="205"/>
      <c r="BDD48" s="205"/>
      <c r="BDE48" s="205"/>
      <c r="BDF48" s="205"/>
      <c r="BDG48" s="205"/>
      <c r="BDH48" s="205"/>
      <c r="BDI48" s="205"/>
      <c r="BDJ48" s="205"/>
      <c r="BDK48" s="205"/>
      <c r="BDL48" s="205"/>
      <c r="BDM48" s="205"/>
      <c r="BDN48" s="205"/>
      <c r="BDO48" s="205"/>
      <c r="BDP48" s="205"/>
      <c r="BDQ48" s="205"/>
      <c r="BDR48" s="205"/>
      <c r="BDS48" s="205"/>
      <c r="BDT48" s="205"/>
      <c r="BDU48" s="205"/>
    </row>
    <row r="49" spans="1:1477" s="73" customFormat="1">
      <c r="B49" s="71" t="s">
        <v>2</v>
      </c>
      <c r="C49" s="71" t="s">
        <v>273</v>
      </c>
      <c r="D49" s="71" t="s">
        <v>274</v>
      </c>
      <c r="E49" s="72">
        <v>42032</v>
      </c>
      <c r="F49" s="71" t="s">
        <v>471</v>
      </c>
      <c r="G49" s="71" t="s">
        <v>478</v>
      </c>
      <c r="H49" s="208">
        <v>1</v>
      </c>
      <c r="I49" s="73">
        <v>0</v>
      </c>
      <c r="J49" s="73">
        <v>60</v>
      </c>
      <c r="K49" s="73">
        <v>69</v>
      </c>
      <c r="L49" s="73">
        <v>69</v>
      </c>
      <c r="M49" s="206">
        <f t="shared" si="30"/>
        <v>1</v>
      </c>
      <c r="N49" s="73">
        <f t="shared" si="31"/>
        <v>1</v>
      </c>
      <c r="O49" s="73">
        <v>0</v>
      </c>
      <c r="P49" s="73">
        <v>0</v>
      </c>
      <c r="Q49" s="73">
        <v>0</v>
      </c>
      <c r="R49" s="73">
        <v>9</v>
      </c>
      <c r="S49" s="73">
        <v>0</v>
      </c>
      <c r="T49" s="212">
        <v>369064</v>
      </c>
      <c r="U49" s="212">
        <v>23136</v>
      </c>
      <c r="V49" s="212">
        <v>345929</v>
      </c>
      <c r="W49" s="212">
        <v>369064</v>
      </c>
      <c r="X49" s="212">
        <v>338614</v>
      </c>
      <c r="Y49" s="212">
        <v>0</v>
      </c>
      <c r="Z49" s="212">
        <v>0</v>
      </c>
      <c r="AA49" s="212">
        <v>0</v>
      </c>
      <c r="AB49" s="212">
        <v>338614</v>
      </c>
      <c r="AC49" s="212">
        <v>338614</v>
      </c>
      <c r="AD49" s="206">
        <f t="shared" si="32"/>
        <v>0.9788540423034785</v>
      </c>
      <c r="AE49" s="73">
        <f t="shared" si="33"/>
        <v>1</v>
      </c>
      <c r="AF49" s="212">
        <v>0</v>
      </c>
      <c r="AG49" s="212">
        <v>0</v>
      </c>
      <c r="AH49" s="73">
        <v>6</v>
      </c>
      <c r="AI49" s="73">
        <v>3</v>
      </c>
      <c r="AJ49" s="73">
        <v>0</v>
      </c>
      <c r="AK49" s="73">
        <v>0</v>
      </c>
      <c r="AL49" s="85">
        <v>0</v>
      </c>
      <c r="AM49" s="85">
        <v>0</v>
      </c>
      <c r="AN49" s="73">
        <v>0</v>
      </c>
      <c r="AO49" s="73">
        <v>0</v>
      </c>
      <c r="AP49" s="85">
        <v>1620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0</v>
      </c>
      <c r="BG49" s="85">
        <v>0</v>
      </c>
      <c r="BH49" s="73">
        <v>0</v>
      </c>
      <c r="BI49" s="73">
        <v>0</v>
      </c>
      <c r="BJ49" s="85">
        <v>0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0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0</v>
      </c>
      <c r="CK49" s="73">
        <v>0</v>
      </c>
      <c r="CL49" s="85">
        <v>1620</v>
      </c>
      <c r="CM49" s="85">
        <v>0</v>
      </c>
      <c r="CN49" s="71" t="s">
        <v>399</v>
      </c>
      <c r="CO49" s="71" t="s">
        <v>400</v>
      </c>
      <c r="CP49" s="71" t="s">
        <v>321</v>
      </c>
      <c r="CQ49" s="71" t="s">
        <v>321</v>
      </c>
      <c r="CR49" s="71" t="s">
        <v>321</v>
      </c>
      <c r="CS49" s="71" t="s">
        <v>321</v>
      </c>
      <c r="CT49" s="72">
        <v>42206</v>
      </c>
      <c r="CU49" s="71" t="s">
        <v>473</v>
      </c>
      <c r="CV49" s="71" t="s">
        <v>474</v>
      </c>
      <c r="CW49" s="72" t="s">
        <v>168</v>
      </c>
      <c r="CX49" s="72">
        <v>42168</v>
      </c>
      <c r="CY49" s="71" t="s">
        <v>475</v>
      </c>
      <c r="CZ49" s="71" t="s">
        <v>478</v>
      </c>
      <c r="DA49" s="71" t="s">
        <v>488</v>
      </c>
      <c r="DB49" s="86">
        <v>486851.74</v>
      </c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  <c r="IY49" s="205"/>
      <c r="IZ49" s="205"/>
      <c r="JA49" s="205"/>
      <c r="JB49" s="205"/>
      <c r="JC49" s="205"/>
      <c r="JD49" s="205"/>
      <c r="JE49" s="205"/>
      <c r="JF49" s="205"/>
      <c r="JG49" s="205"/>
      <c r="JH49" s="205"/>
      <c r="JI49" s="205"/>
      <c r="JJ49" s="205"/>
      <c r="JK49" s="205"/>
      <c r="JL49" s="205"/>
      <c r="JM49" s="205"/>
      <c r="JN49" s="205"/>
      <c r="JO49" s="205"/>
      <c r="JP49" s="205"/>
      <c r="JQ49" s="205"/>
      <c r="JR49" s="205"/>
      <c r="JS49" s="205"/>
      <c r="JT49" s="205"/>
      <c r="JU49" s="205"/>
      <c r="JV49" s="205"/>
      <c r="JW49" s="205"/>
      <c r="JX49" s="205"/>
      <c r="JY49" s="205"/>
      <c r="JZ49" s="205"/>
      <c r="KA49" s="205"/>
      <c r="KB49" s="205"/>
      <c r="KC49" s="205"/>
      <c r="KD49" s="205"/>
      <c r="KE49" s="205"/>
      <c r="KF49" s="205"/>
      <c r="KG49" s="205"/>
      <c r="KH49" s="205"/>
      <c r="KI49" s="205"/>
      <c r="KJ49" s="205"/>
      <c r="KK49" s="205"/>
      <c r="KL49" s="205"/>
      <c r="KM49" s="205"/>
      <c r="KN49" s="205"/>
      <c r="KO49" s="205"/>
      <c r="KP49" s="205"/>
      <c r="KQ49" s="205"/>
      <c r="KR49" s="205"/>
      <c r="KS49" s="205"/>
      <c r="KT49" s="205"/>
      <c r="KU49" s="205"/>
      <c r="KV49" s="205"/>
      <c r="KW49" s="205"/>
      <c r="KX49" s="205"/>
      <c r="KY49" s="205"/>
      <c r="KZ49" s="205"/>
      <c r="LA49" s="205"/>
      <c r="LB49" s="205"/>
      <c r="LC49" s="205"/>
      <c r="LD49" s="205"/>
      <c r="LE49" s="205"/>
      <c r="LF49" s="205"/>
      <c r="LG49" s="205"/>
      <c r="LH49" s="205"/>
      <c r="LI49" s="205"/>
      <c r="LJ49" s="205"/>
      <c r="LK49" s="205"/>
      <c r="LL49" s="205"/>
      <c r="LM49" s="205"/>
      <c r="LN49" s="205"/>
      <c r="LO49" s="205"/>
      <c r="LP49" s="205"/>
      <c r="LQ49" s="205"/>
      <c r="LR49" s="205"/>
      <c r="LS49" s="205"/>
      <c r="LT49" s="205"/>
      <c r="LU49" s="205"/>
      <c r="LV49" s="205"/>
      <c r="LW49" s="205"/>
      <c r="LX49" s="205"/>
      <c r="LY49" s="205"/>
      <c r="LZ49" s="205"/>
      <c r="MA49" s="205"/>
      <c r="MB49" s="205"/>
      <c r="MC49" s="205"/>
      <c r="MD49" s="205"/>
      <c r="ME49" s="205"/>
      <c r="MF49" s="205"/>
      <c r="MG49" s="205"/>
      <c r="MH49" s="205"/>
      <c r="MI49" s="205"/>
      <c r="MJ49" s="205"/>
      <c r="MK49" s="205"/>
      <c r="ML49" s="205"/>
      <c r="MM49" s="205"/>
      <c r="MN49" s="205"/>
      <c r="MO49" s="205"/>
      <c r="MP49" s="205"/>
      <c r="MQ49" s="205"/>
      <c r="MR49" s="205"/>
      <c r="MS49" s="205"/>
      <c r="MT49" s="205"/>
      <c r="MU49" s="205"/>
      <c r="MV49" s="205"/>
      <c r="MW49" s="205"/>
      <c r="MX49" s="205"/>
      <c r="MY49" s="205"/>
      <c r="MZ49" s="205"/>
      <c r="NA49" s="205"/>
      <c r="NB49" s="205"/>
      <c r="NC49" s="205"/>
      <c r="ND49" s="205"/>
      <c r="NE49" s="205"/>
      <c r="NF49" s="205"/>
      <c r="NG49" s="205"/>
      <c r="NH49" s="205"/>
      <c r="NI49" s="205"/>
      <c r="NJ49" s="205"/>
      <c r="NK49" s="205"/>
      <c r="NL49" s="205"/>
      <c r="NM49" s="205"/>
      <c r="NN49" s="205"/>
      <c r="NO49" s="205"/>
      <c r="NP49" s="205"/>
      <c r="NQ49" s="205"/>
      <c r="NR49" s="205"/>
      <c r="NS49" s="205"/>
      <c r="NT49" s="205"/>
      <c r="NU49" s="205"/>
      <c r="NV49" s="205"/>
      <c r="NW49" s="205"/>
      <c r="NX49" s="205"/>
      <c r="NY49" s="205"/>
      <c r="NZ49" s="205"/>
      <c r="OA49" s="205"/>
      <c r="OB49" s="205"/>
      <c r="OC49" s="205"/>
      <c r="OD49" s="205"/>
      <c r="OE49" s="205"/>
      <c r="OF49" s="205"/>
      <c r="OG49" s="205"/>
      <c r="OH49" s="205"/>
      <c r="OI49" s="205"/>
      <c r="OJ49" s="205"/>
      <c r="OK49" s="205"/>
      <c r="OL49" s="205"/>
      <c r="OM49" s="205"/>
      <c r="ON49" s="205"/>
      <c r="OO49" s="205"/>
      <c r="OP49" s="205"/>
      <c r="OQ49" s="205"/>
      <c r="OR49" s="205"/>
      <c r="OS49" s="205"/>
      <c r="OT49" s="205"/>
      <c r="OU49" s="205"/>
      <c r="OV49" s="205"/>
      <c r="OW49" s="205"/>
      <c r="OX49" s="205"/>
      <c r="OY49" s="205"/>
      <c r="OZ49" s="205"/>
      <c r="PA49" s="205"/>
      <c r="PB49" s="205"/>
      <c r="PC49" s="205"/>
      <c r="PD49" s="205"/>
      <c r="PE49" s="205"/>
      <c r="PF49" s="205"/>
      <c r="PG49" s="205"/>
      <c r="PH49" s="205"/>
      <c r="PI49" s="205"/>
      <c r="PJ49" s="205"/>
      <c r="PK49" s="205"/>
      <c r="PL49" s="205"/>
      <c r="PM49" s="205"/>
      <c r="PN49" s="205"/>
      <c r="PO49" s="205"/>
      <c r="PP49" s="205"/>
      <c r="PQ49" s="205"/>
      <c r="PR49" s="205"/>
      <c r="PS49" s="205"/>
      <c r="PT49" s="205"/>
      <c r="PU49" s="205"/>
      <c r="PV49" s="205"/>
      <c r="PW49" s="205"/>
      <c r="PX49" s="205"/>
      <c r="PY49" s="205"/>
      <c r="PZ49" s="205"/>
      <c r="QA49" s="205"/>
      <c r="QB49" s="205"/>
      <c r="QC49" s="205"/>
      <c r="QD49" s="205"/>
      <c r="QE49" s="205"/>
      <c r="QF49" s="205"/>
      <c r="QG49" s="205"/>
      <c r="QH49" s="205"/>
      <c r="QI49" s="205"/>
      <c r="QJ49" s="205"/>
      <c r="QK49" s="205"/>
      <c r="QL49" s="205"/>
      <c r="QM49" s="205"/>
      <c r="QN49" s="205"/>
      <c r="QO49" s="205"/>
      <c r="QP49" s="205"/>
      <c r="QQ49" s="205"/>
      <c r="QR49" s="205"/>
      <c r="QS49" s="205"/>
      <c r="QT49" s="205"/>
      <c r="QU49" s="205"/>
      <c r="QV49" s="205"/>
      <c r="QW49" s="205"/>
      <c r="QX49" s="205"/>
      <c r="QY49" s="205"/>
      <c r="QZ49" s="205"/>
      <c r="RA49" s="205"/>
      <c r="RB49" s="205"/>
      <c r="RC49" s="205"/>
      <c r="RD49" s="205"/>
      <c r="RE49" s="205"/>
      <c r="RF49" s="205"/>
      <c r="RG49" s="205"/>
      <c r="RH49" s="205"/>
      <c r="RI49" s="205"/>
      <c r="RJ49" s="205"/>
      <c r="RK49" s="205"/>
      <c r="RL49" s="205"/>
      <c r="RM49" s="205"/>
      <c r="RN49" s="205"/>
      <c r="RO49" s="205"/>
      <c r="RP49" s="205"/>
      <c r="RQ49" s="205"/>
      <c r="RR49" s="205"/>
      <c r="RS49" s="205"/>
      <c r="RT49" s="205"/>
      <c r="RU49" s="205"/>
      <c r="RV49" s="205"/>
      <c r="RW49" s="205"/>
      <c r="RX49" s="205"/>
      <c r="RY49" s="205"/>
      <c r="RZ49" s="205"/>
      <c r="SA49" s="205"/>
      <c r="SB49" s="205"/>
      <c r="SC49" s="205"/>
      <c r="SD49" s="205"/>
      <c r="SE49" s="205"/>
      <c r="SF49" s="205"/>
      <c r="SG49" s="205"/>
      <c r="SH49" s="205"/>
      <c r="SI49" s="205"/>
      <c r="SJ49" s="205"/>
      <c r="SK49" s="205"/>
      <c r="SL49" s="205"/>
      <c r="SM49" s="205"/>
      <c r="SN49" s="205"/>
      <c r="SO49" s="205"/>
      <c r="SP49" s="205"/>
      <c r="SQ49" s="205"/>
      <c r="SR49" s="205"/>
      <c r="SS49" s="205"/>
      <c r="ST49" s="205"/>
      <c r="SU49" s="205"/>
      <c r="SV49" s="205"/>
      <c r="SW49" s="205"/>
      <c r="SX49" s="205"/>
      <c r="SY49" s="205"/>
      <c r="SZ49" s="205"/>
      <c r="TA49" s="205"/>
      <c r="TB49" s="205"/>
      <c r="TC49" s="205"/>
      <c r="TD49" s="205"/>
      <c r="TE49" s="205"/>
      <c r="TF49" s="205"/>
      <c r="TG49" s="205"/>
      <c r="TH49" s="205"/>
      <c r="TI49" s="205"/>
      <c r="TJ49" s="205"/>
      <c r="TK49" s="205"/>
      <c r="TL49" s="205"/>
      <c r="TM49" s="205"/>
      <c r="TN49" s="205"/>
      <c r="TO49" s="205"/>
      <c r="TP49" s="205"/>
      <c r="TQ49" s="205"/>
      <c r="TR49" s="205"/>
      <c r="TS49" s="205"/>
      <c r="TT49" s="205"/>
      <c r="TU49" s="205"/>
      <c r="TV49" s="205"/>
      <c r="TW49" s="205"/>
      <c r="TX49" s="205"/>
      <c r="TY49" s="205"/>
      <c r="TZ49" s="205"/>
      <c r="UA49" s="205"/>
      <c r="UB49" s="205"/>
      <c r="UC49" s="205"/>
      <c r="UD49" s="205"/>
      <c r="UE49" s="205"/>
      <c r="UF49" s="205"/>
      <c r="UG49" s="205"/>
      <c r="UH49" s="205"/>
      <c r="UI49" s="205"/>
      <c r="UJ49" s="205"/>
      <c r="UK49" s="205"/>
      <c r="UL49" s="205"/>
      <c r="UM49" s="205"/>
      <c r="UN49" s="205"/>
      <c r="UO49" s="205"/>
      <c r="UP49" s="205"/>
      <c r="UQ49" s="205"/>
      <c r="UR49" s="205"/>
      <c r="US49" s="205"/>
      <c r="UT49" s="205"/>
      <c r="UU49" s="205"/>
      <c r="UV49" s="205"/>
      <c r="UW49" s="205"/>
      <c r="UX49" s="205"/>
      <c r="UY49" s="205"/>
      <c r="UZ49" s="205"/>
      <c r="VA49" s="205"/>
      <c r="VB49" s="205"/>
      <c r="VC49" s="205"/>
      <c r="VD49" s="205"/>
      <c r="VE49" s="205"/>
      <c r="VF49" s="205"/>
      <c r="VG49" s="205"/>
      <c r="VH49" s="205"/>
      <c r="VI49" s="205"/>
      <c r="VJ49" s="205"/>
      <c r="VK49" s="205"/>
      <c r="VL49" s="205"/>
      <c r="VM49" s="205"/>
      <c r="VN49" s="205"/>
      <c r="VO49" s="205"/>
      <c r="VP49" s="205"/>
      <c r="VQ49" s="205"/>
      <c r="VR49" s="205"/>
      <c r="VS49" s="205"/>
      <c r="VT49" s="205"/>
      <c r="VU49" s="205"/>
      <c r="VV49" s="205"/>
      <c r="VW49" s="205"/>
      <c r="VX49" s="205"/>
      <c r="VY49" s="205"/>
      <c r="VZ49" s="205"/>
      <c r="WA49" s="205"/>
      <c r="WB49" s="205"/>
      <c r="WC49" s="205"/>
      <c r="WD49" s="205"/>
      <c r="WE49" s="205"/>
      <c r="WF49" s="205"/>
      <c r="WG49" s="205"/>
      <c r="WH49" s="205"/>
      <c r="WI49" s="205"/>
      <c r="WJ49" s="205"/>
      <c r="WK49" s="205"/>
      <c r="WL49" s="205"/>
      <c r="WM49" s="205"/>
      <c r="WN49" s="205"/>
      <c r="WO49" s="205"/>
      <c r="WP49" s="205"/>
      <c r="WQ49" s="205"/>
      <c r="WR49" s="205"/>
      <c r="WS49" s="205"/>
      <c r="WT49" s="205"/>
      <c r="WU49" s="205"/>
      <c r="WV49" s="205"/>
      <c r="WW49" s="205"/>
      <c r="WX49" s="205"/>
      <c r="WY49" s="205"/>
      <c r="WZ49" s="205"/>
      <c r="XA49" s="205"/>
      <c r="XB49" s="205"/>
      <c r="XC49" s="205"/>
      <c r="XD49" s="205"/>
      <c r="XE49" s="205"/>
      <c r="XF49" s="205"/>
      <c r="XG49" s="205"/>
      <c r="XH49" s="205"/>
      <c r="XI49" s="205"/>
      <c r="XJ49" s="205"/>
      <c r="XK49" s="205"/>
      <c r="XL49" s="205"/>
      <c r="XM49" s="205"/>
      <c r="XN49" s="205"/>
      <c r="XO49" s="205"/>
      <c r="XP49" s="205"/>
      <c r="XQ49" s="205"/>
      <c r="XR49" s="205"/>
      <c r="XS49" s="205"/>
      <c r="XT49" s="205"/>
      <c r="XU49" s="205"/>
      <c r="XV49" s="205"/>
      <c r="XW49" s="205"/>
      <c r="XX49" s="205"/>
      <c r="XY49" s="205"/>
      <c r="XZ49" s="205"/>
      <c r="YA49" s="205"/>
      <c r="YB49" s="205"/>
      <c r="YC49" s="205"/>
      <c r="YD49" s="205"/>
      <c r="YE49" s="205"/>
      <c r="YF49" s="205"/>
      <c r="YG49" s="205"/>
      <c r="YH49" s="205"/>
      <c r="YI49" s="205"/>
      <c r="YJ49" s="205"/>
      <c r="YK49" s="205"/>
      <c r="YL49" s="205"/>
      <c r="YM49" s="205"/>
      <c r="YN49" s="205"/>
      <c r="YO49" s="205"/>
      <c r="YP49" s="205"/>
      <c r="YQ49" s="205"/>
      <c r="YR49" s="205"/>
      <c r="YS49" s="205"/>
      <c r="YT49" s="205"/>
      <c r="YU49" s="205"/>
      <c r="YV49" s="205"/>
      <c r="YW49" s="205"/>
      <c r="YX49" s="205"/>
      <c r="YY49" s="205"/>
      <c r="YZ49" s="205"/>
      <c r="ZA49" s="205"/>
      <c r="ZB49" s="205"/>
      <c r="ZC49" s="205"/>
      <c r="ZD49" s="205"/>
      <c r="ZE49" s="205"/>
      <c r="ZF49" s="205"/>
      <c r="ZG49" s="205"/>
      <c r="ZH49" s="205"/>
      <c r="ZI49" s="205"/>
      <c r="ZJ49" s="205"/>
      <c r="ZK49" s="205"/>
      <c r="ZL49" s="205"/>
      <c r="ZM49" s="205"/>
      <c r="ZN49" s="205"/>
      <c r="ZO49" s="205"/>
      <c r="ZP49" s="205"/>
      <c r="ZQ49" s="205"/>
      <c r="ZR49" s="205"/>
      <c r="ZS49" s="205"/>
      <c r="ZT49" s="205"/>
      <c r="ZU49" s="205"/>
      <c r="ZV49" s="205"/>
      <c r="ZW49" s="205"/>
      <c r="ZX49" s="205"/>
      <c r="ZY49" s="205"/>
      <c r="ZZ49" s="205"/>
      <c r="AAA49" s="205"/>
      <c r="AAB49" s="205"/>
      <c r="AAC49" s="205"/>
      <c r="AAD49" s="205"/>
      <c r="AAE49" s="205"/>
      <c r="AAF49" s="205"/>
      <c r="AAG49" s="205"/>
      <c r="AAH49" s="205"/>
      <c r="AAI49" s="205"/>
      <c r="AAJ49" s="205"/>
      <c r="AAK49" s="205"/>
      <c r="AAL49" s="205"/>
      <c r="AAM49" s="205"/>
      <c r="AAN49" s="205"/>
      <c r="AAO49" s="205"/>
      <c r="AAP49" s="205"/>
      <c r="AAQ49" s="205"/>
      <c r="AAR49" s="205"/>
      <c r="AAS49" s="205"/>
      <c r="AAT49" s="205"/>
      <c r="AAU49" s="205"/>
      <c r="AAV49" s="205"/>
      <c r="AAW49" s="205"/>
      <c r="AAX49" s="205"/>
      <c r="AAY49" s="205"/>
      <c r="AAZ49" s="205"/>
      <c r="ABA49" s="205"/>
      <c r="ABB49" s="205"/>
      <c r="ABC49" s="205"/>
      <c r="ABD49" s="205"/>
      <c r="ABE49" s="205"/>
      <c r="ABF49" s="205"/>
      <c r="ABG49" s="205"/>
      <c r="ABH49" s="205"/>
      <c r="ABI49" s="205"/>
      <c r="ABJ49" s="205"/>
      <c r="ABK49" s="205"/>
      <c r="ABL49" s="205"/>
      <c r="ABM49" s="205"/>
      <c r="ABN49" s="205"/>
      <c r="ABO49" s="205"/>
      <c r="ABP49" s="205"/>
      <c r="ABQ49" s="205"/>
      <c r="ABR49" s="205"/>
      <c r="ABS49" s="205"/>
      <c r="ABT49" s="205"/>
      <c r="ABU49" s="205"/>
      <c r="ABV49" s="205"/>
      <c r="ABW49" s="205"/>
      <c r="ABX49" s="205"/>
      <c r="ABY49" s="205"/>
      <c r="ABZ49" s="205"/>
      <c r="ACA49" s="205"/>
      <c r="ACB49" s="205"/>
      <c r="ACC49" s="205"/>
      <c r="ACD49" s="205"/>
      <c r="ACE49" s="205"/>
      <c r="ACF49" s="205"/>
      <c r="ACG49" s="205"/>
      <c r="ACH49" s="205"/>
      <c r="ACI49" s="205"/>
      <c r="ACJ49" s="205"/>
      <c r="ACK49" s="205"/>
      <c r="ACL49" s="205"/>
      <c r="ACM49" s="205"/>
      <c r="ACN49" s="205"/>
      <c r="ACO49" s="205"/>
      <c r="ACP49" s="205"/>
      <c r="ACQ49" s="205"/>
      <c r="ACR49" s="205"/>
      <c r="ACS49" s="205"/>
      <c r="ACT49" s="205"/>
      <c r="ACU49" s="205"/>
      <c r="ACV49" s="205"/>
      <c r="ACW49" s="205"/>
      <c r="ACX49" s="205"/>
      <c r="ACY49" s="205"/>
      <c r="ACZ49" s="205"/>
      <c r="ADA49" s="205"/>
      <c r="ADB49" s="205"/>
      <c r="ADC49" s="205"/>
      <c r="ADD49" s="205"/>
      <c r="ADE49" s="205"/>
      <c r="ADF49" s="205"/>
      <c r="ADG49" s="205"/>
      <c r="ADH49" s="205"/>
      <c r="ADI49" s="205"/>
      <c r="ADJ49" s="205"/>
      <c r="ADK49" s="205"/>
      <c r="ADL49" s="205"/>
      <c r="ADM49" s="205"/>
      <c r="ADN49" s="205"/>
      <c r="ADO49" s="205"/>
      <c r="ADP49" s="205"/>
      <c r="ADQ49" s="205"/>
      <c r="ADR49" s="205"/>
      <c r="ADS49" s="205"/>
      <c r="ADT49" s="205"/>
      <c r="ADU49" s="205"/>
      <c r="ADV49" s="205"/>
      <c r="ADW49" s="205"/>
      <c r="ADX49" s="205"/>
      <c r="ADY49" s="205"/>
      <c r="ADZ49" s="205"/>
      <c r="AEA49" s="205"/>
      <c r="AEB49" s="205"/>
      <c r="AEC49" s="205"/>
      <c r="AED49" s="205"/>
      <c r="AEE49" s="205"/>
      <c r="AEF49" s="205"/>
      <c r="AEG49" s="205"/>
      <c r="AEH49" s="205"/>
      <c r="AEI49" s="205"/>
      <c r="AEJ49" s="205"/>
      <c r="AEK49" s="205"/>
      <c r="AEL49" s="205"/>
      <c r="AEM49" s="205"/>
      <c r="AEN49" s="205"/>
      <c r="AEO49" s="205"/>
      <c r="AEP49" s="205"/>
      <c r="AEQ49" s="205"/>
      <c r="AER49" s="205"/>
      <c r="AES49" s="205"/>
      <c r="AET49" s="205"/>
      <c r="AEU49" s="205"/>
      <c r="AEV49" s="205"/>
      <c r="AEW49" s="205"/>
      <c r="AEX49" s="205"/>
      <c r="AEY49" s="205"/>
      <c r="AEZ49" s="205"/>
      <c r="AFA49" s="205"/>
      <c r="AFB49" s="205"/>
      <c r="AFC49" s="205"/>
      <c r="AFD49" s="205"/>
      <c r="AFE49" s="205"/>
      <c r="AFF49" s="205"/>
      <c r="AFG49" s="205"/>
      <c r="AFH49" s="205"/>
      <c r="AFI49" s="205"/>
      <c r="AFJ49" s="205"/>
      <c r="AFK49" s="205"/>
      <c r="AFL49" s="205"/>
      <c r="AFM49" s="205"/>
      <c r="AFN49" s="205"/>
      <c r="AFO49" s="205"/>
      <c r="AFP49" s="205"/>
      <c r="AFQ49" s="205"/>
      <c r="AFR49" s="205"/>
      <c r="AFS49" s="205"/>
      <c r="AFT49" s="205"/>
      <c r="AFU49" s="205"/>
      <c r="AFV49" s="205"/>
      <c r="AFW49" s="205"/>
      <c r="AFX49" s="205"/>
      <c r="AFY49" s="205"/>
      <c r="AFZ49" s="205"/>
      <c r="AGA49" s="205"/>
      <c r="AGB49" s="205"/>
      <c r="AGC49" s="205"/>
      <c r="AGD49" s="205"/>
      <c r="AGE49" s="205"/>
      <c r="AGF49" s="205"/>
      <c r="AGG49" s="205"/>
      <c r="AGH49" s="205"/>
      <c r="AGI49" s="205"/>
      <c r="AGJ49" s="205"/>
      <c r="AGK49" s="205"/>
      <c r="AGL49" s="205"/>
      <c r="AGM49" s="205"/>
      <c r="AGN49" s="205"/>
      <c r="AGO49" s="205"/>
      <c r="AGP49" s="205"/>
      <c r="AGQ49" s="205"/>
      <c r="AGR49" s="205"/>
      <c r="AGS49" s="205"/>
      <c r="AGT49" s="205"/>
      <c r="AGU49" s="205"/>
      <c r="AGV49" s="205"/>
      <c r="AGW49" s="205"/>
      <c r="AGX49" s="205"/>
      <c r="AGY49" s="205"/>
      <c r="AGZ49" s="205"/>
      <c r="AHA49" s="205"/>
      <c r="AHB49" s="205"/>
      <c r="AHC49" s="205"/>
      <c r="AHD49" s="205"/>
      <c r="AHE49" s="205"/>
      <c r="AHF49" s="205"/>
      <c r="AHG49" s="205"/>
      <c r="AHH49" s="205"/>
      <c r="AHI49" s="205"/>
      <c r="AHJ49" s="205"/>
      <c r="AHK49" s="205"/>
      <c r="AHL49" s="205"/>
      <c r="AHM49" s="205"/>
      <c r="AHN49" s="205"/>
      <c r="AHO49" s="205"/>
      <c r="AHP49" s="205"/>
      <c r="AHQ49" s="205"/>
      <c r="AHR49" s="205"/>
      <c r="AHS49" s="205"/>
      <c r="AHT49" s="205"/>
      <c r="AHU49" s="205"/>
      <c r="AHV49" s="205"/>
      <c r="AHW49" s="205"/>
      <c r="AHX49" s="205"/>
      <c r="AHY49" s="205"/>
      <c r="AHZ49" s="205"/>
      <c r="AIA49" s="205"/>
      <c r="AIB49" s="205"/>
      <c r="AIC49" s="205"/>
      <c r="AID49" s="205"/>
      <c r="AIE49" s="205"/>
      <c r="AIF49" s="205"/>
      <c r="AIG49" s="205"/>
      <c r="AIH49" s="205"/>
      <c r="AII49" s="205"/>
      <c r="AIJ49" s="205"/>
      <c r="AIK49" s="205"/>
      <c r="AIL49" s="205"/>
      <c r="AIM49" s="205"/>
      <c r="AIN49" s="205"/>
      <c r="AIO49" s="205"/>
      <c r="AIP49" s="205"/>
      <c r="AIQ49" s="205"/>
      <c r="AIR49" s="205"/>
      <c r="AIS49" s="205"/>
      <c r="AIT49" s="205"/>
      <c r="AIU49" s="205"/>
      <c r="AIV49" s="205"/>
      <c r="AIW49" s="205"/>
      <c r="AIX49" s="205"/>
      <c r="AIY49" s="205"/>
      <c r="AIZ49" s="205"/>
      <c r="AJA49" s="205"/>
      <c r="AJB49" s="205"/>
      <c r="AJC49" s="205"/>
      <c r="AJD49" s="205"/>
      <c r="AJE49" s="205"/>
      <c r="AJF49" s="205"/>
      <c r="AJG49" s="205"/>
      <c r="AJH49" s="205"/>
      <c r="AJI49" s="205"/>
      <c r="AJJ49" s="205"/>
      <c r="AJK49" s="205"/>
      <c r="AJL49" s="205"/>
      <c r="AJM49" s="205"/>
      <c r="AJN49" s="205"/>
      <c r="AJO49" s="205"/>
      <c r="AJP49" s="205"/>
      <c r="AJQ49" s="205"/>
      <c r="AJR49" s="205"/>
      <c r="AJS49" s="205"/>
      <c r="AJT49" s="205"/>
      <c r="AJU49" s="205"/>
      <c r="AJV49" s="205"/>
      <c r="AJW49" s="205"/>
      <c r="AJX49" s="205"/>
      <c r="AJY49" s="205"/>
      <c r="AJZ49" s="205"/>
      <c r="AKA49" s="205"/>
      <c r="AKB49" s="205"/>
      <c r="AKC49" s="205"/>
      <c r="AKD49" s="205"/>
      <c r="AKE49" s="205"/>
      <c r="AKF49" s="205"/>
      <c r="AKG49" s="205"/>
      <c r="AKH49" s="205"/>
      <c r="AKI49" s="205"/>
      <c r="AKJ49" s="205"/>
      <c r="AKK49" s="205"/>
      <c r="AKL49" s="205"/>
      <c r="AKM49" s="205"/>
      <c r="AKN49" s="205"/>
      <c r="AKO49" s="205"/>
      <c r="AKP49" s="205"/>
      <c r="AKQ49" s="205"/>
      <c r="AKR49" s="205"/>
      <c r="AKS49" s="205"/>
      <c r="AKT49" s="205"/>
      <c r="AKU49" s="205"/>
      <c r="AKV49" s="205"/>
      <c r="AKW49" s="205"/>
      <c r="AKX49" s="205"/>
      <c r="AKY49" s="205"/>
      <c r="AKZ49" s="205"/>
      <c r="ALA49" s="205"/>
      <c r="ALB49" s="205"/>
      <c r="ALC49" s="205"/>
      <c r="ALD49" s="205"/>
      <c r="ALE49" s="205"/>
      <c r="ALF49" s="205"/>
      <c r="ALG49" s="205"/>
      <c r="ALH49" s="205"/>
      <c r="ALI49" s="205"/>
      <c r="ALJ49" s="205"/>
      <c r="ALK49" s="205"/>
      <c r="ALL49" s="205"/>
      <c r="ALM49" s="205"/>
      <c r="ALN49" s="205"/>
      <c r="ALO49" s="205"/>
      <c r="ALP49" s="205"/>
      <c r="ALQ49" s="205"/>
      <c r="ALR49" s="205"/>
      <c r="ALS49" s="205"/>
      <c r="ALT49" s="205"/>
      <c r="ALU49" s="205"/>
      <c r="ALV49" s="205"/>
      <c r="ALW49" s="205"/>
      <c r="ALX49" s="205"/>
      <c r="ALY49" s="205"/>
      <c r="ALZ49" s="205"/>
      <c r="AMA49" s="205"/>
      <c r="AMB49" s="205"/>
      <c r="AMC49" s="205"/>
      <c r="AMD49" s="205"/>
      <c r="AME49" s="205"/>
      <c r="AMF49" s="205"/>
      <c r="AMG49" s="205"/>
      <c r="AMH49" s="205"/>
      <c r="AMI49" s="205"/>
      <c r="AMJ49" s="205"/>
      <c r="AMK49" s="205"/>
      <c r="AML49" s="205"/>
      <c r="AMM49" s="205"/>
      <c r="AMN49" s="205"/>
      <c r="AMO49" s="205"/>
      <c r="AMP49" s="205"/>
      <c r="AMQ49" s="205"/>
      <c r="AMR49" s="205"/>
      <c r="AMS49" s="205"/>
      <c r="AMT49" s="205"/>
      <c r="AMU49" s="205"/>
      <c r="AMV49" s="205"/>
      <c r="AMW49" s="205"/>
      <c r="AMX49" s="205"/>
      <c r="AMY49" s="205"/>
      <c r="AMZ49" s="205"/>
      <c r="ANA49" s="205"/>
      <c r="ANB49" s="205"/>
      <c r="ANC49" s="205"/>
      <c r="AND49" s="205"/>
      <c r="ANE49" s="205"/>
      <c r="ANF49" s="205"/>
      <c r="ANG49" s="205"/>
      <c r="ANH49" s="205"/>
      <c r="ANI49" s="205"/>
      <c r="ANJ49" s="205"/>
      <c r="ANK49" s="205"/>
      <c r="ANL49" s="205"/>
      <c r="ANM49" s="205"/>
      <c r="ANN49" s="205"/>
      <c r="ANO49" s="205"/>
      <c r="ANP49" s="205"/>
      <c r="ANQ49" s="205"/>
      <c r="ANR49" s="205"/>
      <c r="ANS49" s="205"/>
      <c r="ANT49" s="205"/>
      <c r="ANU49" s="205"/>
      <c r="ANV49" s="205"/>
      <c r="ANW49" s="205"/>
      <c r="ANX49" s="205"/>
      <c r="ANY49" s="205"/>
      <c r="ANZ49" s="205"/>
      <c r="AOA49" s="205"/>
      <c r="AOB49" s="205"/>
      <c r="AOC49" s="205"/>
      <c r="AOD49" s="205"/>
      <c r="AOE49" s="205"/>
      <c r="AOF49" s="205"/>
      <c r="AOG49" s="205"/>
      <c r="AOH49" s="205"/>
      <c r="AOI49" s="205"/>
      <c r="AOJ49" s="205"/>
      <c r="AOK49" s="205"/>
      <c r="AOL49" s="205"/>
      <c r="AOM49" s="205"/>
      <c r="AON49" s="205"/>
      <c r="AOO49" s="205"/>
      <c r="AOP49" s="205"/>
      <c r="AOQ49" s="205"/>
      <c r="AOR49" s="205"/>
      <c r="AOS49" s="205"/>
      <c r="AOT49" s="205"/>
      <c r="AOU49" s="205"/>
      <c r="AOV49" s="205"/>
      <c r="AOW49" s="205"/>
      <c r="AOX49" s="205"/>
      <c r="AOY49" s="205"/>
      <c r="AOZ49" s="205"/>
      <c r="APA49" s="205"/>
      <c r="APB49" s="205"/>
      <c r="APC49" s="205"/>
      <c r="APD49" s="205"/>
      <c r="APE49" s="205"/>
      <c r="APF49" s="205"/>
      <c r="APG49" s="205"/>
      <c r="APH49" s="205"/>
      <c r="API49" s="205"/>
      <c r="APJ49" s="205"/>
      <c r="APK49" s="205"/>
      <c r="APL49" s="205"/>
      <c r="APM49" s="205"/>
      <c r="APN49" s="205"/>
      <c r="APO49" s="205"/>
      <c r="APP49" s="205"/>
      <c r="APQ49" s="205"/>
      <c r="APR49" s="205"/>
      <c r="APS49" s="205"/>
      <c r="APT49" s="205"/>
      <c r="APU49" s="205"/>
      <c r="APV49" s="205"/>
      <c r="APW49" s="205"/>
      <c r="APX49" s="205"/>
      <c r="APY49" s="205"/>
      <c r="APZ49" s="205"/>
      <c r="AQA49" s="205"/>
      <c r="AQB49" s="205"/>
      <c r="AQC49" s="205"/>
      <c r="AQD49" s="205"/>
      <c r="AQE49" s="205"/>
      <c r="AQF49" s="205"/>
      <c r="AQG49" s="205"/>
      <c r="AQH49" s="205"/>
      <c r="AQI49" s="205"/>
      <c r="AQJ49" s="205"/>
      <c r="AQK49" s="205"/>
      <c r="AQL49" s="205"/>
      <c r="AQM49" s="205"/>
      <c r="AQN49" s="205"/>
      <c r="AQO49" s="205"/>
      <c r="AQP49" s="205"/>
      <c r="AQQ49" s="205"/>
      <c r="AQR49" s="205"/>
      <c r="AQS49" s="205"/>
      <c r="AQT49" s="205"/>
      <c r="AQU49" s="205"/>
      <c r="AQV49" s="205"/>
      <c r="AQW49" s="205"/>
      <c r="AQX49" s="205"/>
      <c r="AQY49" s="205"/>
      <c r="AQZ49" s="205"/>
      <c r="ARA49" s="205"/>
      <c r="ARB49" s="205"/>
      <c r="ARC49" s="205"/>
      <c r="ARD49" s="205"/>
      <c r="ARE49" s="205"/>
      <c r="ARF49" s="205"/>
      <c r="ARG49" s="205"/>
      <c r="ARH49" s="205"/>
      <c r="ARI49" s="205"/>
      <c r="ARJ49" s="205"/>
      <c r="ARK49" s="205"/>
      <c r="ARL49" s="205"/>
      <c r="ARM49" s="205"/>
      <c r="ARN49" s="205"/>
      <c r="ARO49" s="205"/>
      <c r="ARP49" s="205"/>
      <c r="ARQ49" s="205"/>
      <c r="ARR49" s="205"/>
      <c r="ARS49" s="205"/>
      <c r="ART49" s="205"/>
      <c r="ARU49" s="205"/>
      <c r="ARV49" s="205"/>
      <c r="ARW49" s="205"/>
      <c r="ARX49" s="205"/>
      <c r="ARY49" s="205"/>
      <c r="ARZ49" s="205"/>
      <c r="ASA49" s="205"/>
      <c r="ASB49" s="205"/>
      <c r="ASC49" s="205"/>
      <c r="ASD49" s="205"/>
      <c r="ASE49" s="205"/>
      <c r="ASF49" s="205"/>
      <c r="ASG49" s="205"/>
      <c r="ASH49" s="205"/>
      <c r="ASI49" s="205"/>
      <c r="ASJ49" s="205"/>
      <c r="ASK49" s="205"/>
      <c r="ASL49" s="205"/>
      <c r="ASM49" s="205"/>
      <c r="ASN49" s="205"/>
      <c r="ASO49" s="205"/>
      <c r="ASP49" s="205"/>
      <c r="ASQ49" s="205"/>
      <c r="ASR49" s="205"/>
      <c r="ASS49" s="205"/>
      <c r="AST49" s="205"/>
      <c r="ASU49" s="205"/>
      <c r="ASV49" s="205"/>
      <c r="ASW49" s="205"/>
      <c r="ASX49" s="205"/>
      <c r="ASY49" s="205"/>
      <c r="ASZ49" s="205"/>
      <c r="ATA49" s="205"/>
      <c r="ATB49" s="205"/>
      <c r="ATC49" s="205"/>
      <c r="ATD49" s="205"/>
      <c r="ATE49" s="205"/>
      <c r="ATF49" s="205"/>
      <c r="ATG49" s="205"/>
      <c r="ATH49" s="205"/>
      <c r="ATI49" s="205"/>
      <c r="ATJ49" s="205"/>
      <c r="ATK49" s="205"/>
      <c r="ATL49" s="205"/>
      <c r="ATM49" s="205"/>
      <c r="ATN49" s="205"/>
      <c r="ATO49" s="205"/>
      <c r="ATP49" s="205"/>
      <c r="ATQ49" s="205"/>
      <c r="ATR49" s="205"/>
      <c r="ATS49" s="205"/>
      <c r="ATT49" s="205"/>
      <c r="ATU49" s="205"/>
      <c r="ATV49" s="205"/>
      <c r="ATW49" s="205"/>
      <c r="ATX49" s="205"/>
      <c r="ATY49" s="205"/>
      <c r="ATZ49" s="205"/>
      <c r="AUA49" s="205"/>
      <c r="AUB49" s="205"/>
      <c r="AUC49" s="205"/>
      <c r="AUD49" s="205"/>
      <c r="AUE49" s="205"/>
      <c r="AUF49" s="205"/>
      <c r="AUG49" s="205"/>
      <c r="AUH49" s="205"/>
      <c r="AUI49" s="205"/>
      <c r="AUJ49" s="205"/>
      <c r="AUK49" s="205"/>
      <c r="AUL49" s="205"/>
      <c r="AUM49" s="205"/>
      <c r="AUN49" s="205"/>
      <c r="AUO49" s="205"/>
      <c r="AUP49" s="205"/>
      <c r="AUQ49" s="205"/>
      <c r="AUR49" s="205"/>
      <c r="AUS49" s="205"/>
      <c r="AUT49" s="205"/>
      <c r="AUU49" s="205"/>
      <c r="AUV49" s="205"/>
      <c r="AUW49" s="205"/>
      <c r="AUX49" s="205"/>
      <c r="AUY49" s="205"/>
      <c r="AUZ49" s="205"/>
      <c r="AVA49" s="205"/>
      <c r="AVB49" s="205"/>
      <c r="AVC49" s="205"/>
      <c r="AVD49" s="205"/>
      <c r="AVE49" s="205"/>
      <c r="AVF49" s="205"/>
      <c r="AVG49" s="205"/>
      <c r="AVH49" s="205"/>
      <c r="AVI49" s="205"/>
      <c r="AVJ49" s="205"/>
      <c r="AVK49" s="205"/>
      <c r="AVL49" s="205"/>
      <c r="AVM49" s="205"/>
      <c r="AVN49" s="205"/>
      <c r="AVO49" s="205"/>
      <c r="AVP49" s="205"/>
      <c r="AVQ49" s="205"/>
      <c r="AVR49" s="205"/>
      <c r="AVS49" s="205"/>
      <c r="AVT49" s="205"/>
      <c r="AVU49" s="205"/>
      <c r="AVV49" s="205"/>
      <c r="AVW49" s="205"/>
      <c r="AVX49" s="205"/>
      <c r="AVY49" s="205"/>
      <c r="AVZ49" s="205"/>
      <c r="AWA49" s="205"/>
      <c r="AWB49" s="205"/>
      <c r="AWC49" s="205"/>
      <c r="AWD49" s="205"/>
      <c r="AWE49" s="205"/>
      <c r="AWF49" s="205"/>
      <c r="AWG49" s="205"/>
      <c r="AWH49" s="205"/>
      <c r="AWI49" s="205"/>
      <c r="AWJ49" s="205"/>
      <c r="AWK49" s="205"/>
      <c r="AWL49" s="205"/>
      <c r="AWM49" s="205"/>
      <c r="AWN49" s="205"/>
      <c r="AWO49" s="205"/>
      <c r="AWP49" s="205"/>
      <c r="AWQ49" s="205"/>
      <c r="AWR49" s="205"/>
      <c r="AWS49" s="205"/>
      <c r="AWT49" s="205"/>
      <c r="AWU49" s="205"/>
      <c r="AWV49" s="205"/>
      <c r="AWW49" s="205"/>
      <c r="AWX49" s="205"/>
      <c r="AWY49" s="205"/>
      <c r="AWZ49" s="205"/>
      <c r="AXA49" s="205"/>
      <c r="AXB49" s="205"/>
      <c r="AXC49" s="205"/>
      <c r="AXD49" s="205"/>
      <c r="AXE49" s="205"/>
      <c r="AXF49" s="205"/>
      <c r="AXG49" s="205"/>
      <c r="AXH49" s="205"/>
      <c r="AXI49" s="205"/>
      <c r="AXJ49" s="205"/>
      <c r="AXK49" s="205"/>
      <c r="AXL49" s="205"/>
      <c r="AXM49" s="205"/>
      <c r="AXN49" s="205"/>
      <c r="AXO49" s="205"/>
      <c r="AXP49" s="205"/>
      <c r="AXQ49" s="205"/>
      <c r="AXR49" s="205"/>
      <c r="AXS49" s="205"/>
      <c r="AXT49" s="205"/>
      <c r="AXU49" s="205"/>
      <c r="AXV49" s="205"/>
      <c r="AXW49" s="205"/>
      <c r="AXX49" s="205"/>
      <c r="AXY49" s="205"/>
      <c r="AXZ49" s="205"/>
      <c r="AYA49" s="205"/>
      <c r="AYB49" s="205"/>
      <c r="AYC49" s="205"/>
      <c r="AYD49" s="205"/>
      <c r="AYE49" s="205"/>
      <c r="AYF49" s="205"/>
      <c r="AYG49" s="205"/>
      <c r="AYH49" s="205"/>
      <c r="AYI49" s="205"/>
      <c r="AYJ49" s="205"/>
      <c r="AYK49" s="205"/>
      <c r="AYL49" s="205"/>
      <c r="AYM49" s="205"/>
      <c r="AYN49" s="205"/>
      <c r="AYO49" s="205"/>
      <c r="AYP49" s="205"/>
      <c r="AYQ49" s="205"/>
      <c r="AYR49" s="205"/>
      <c r="AYS49" s="205"/>
      <c r="AYT49" s="205"/>
      <c r="AYU49" s="205"/>
      <c r="AYV49" s="205"/>
      <c r="AYW49" s="205"/>
      <c r="AYX49" s="205"/>
      <c r="AYY49" s="205"/>
      <c r="AYZ49" s="205"/>
      <c r="AZA49" s="205"/>
      <c r="AZB49" s="205"/>
      <c r="AZC49" s="205"/>
      <c r="AZD49" s="205"/>
      <c r="AZE49" s="205"/>
      <c r="AZF49" s="205"/>
      <c r="AZG49" s="205"/>
      <c r="AZH49" s="205"/>
      <c r="AZI49" s="205"/>
      <c r="AZJ49" s="205"/>
      <c r="AZK49" s="205"/>
      <c r="AZL49" s="205"/>
      <c r="AZM49" s="205"/>
      <c r="AZN49" s="205"/>
      <c r="AZO49" s="205"/>
      <c r="AZP49" s="205"/>
      <c r="AZQ49" s="205"/>
      <c r="AZR49" s="205"/>
      <c r="AZS49" s="205"/>
      <c r="AZT49" s="205"/>
      <c r="AZU49" s="205"/>
      <c r="AZV49" s="205"/>
      <c r="AZW49" s="205"/>
      <c r="AZX49" s="205"/>
      <c r="AZY49" s="205"/>
      <c r="AZZ49" s="205"/>
      <c r="BAA49" s="205"/>
      <c r="BAB49" s="205"/>
      <c r="BAC49" s="205"/>
      <c r="BAD49" s="205"/>
      <c r="BAE49" s="205"/>
      <c r="BAF49" s="205"/>
      <c r="BAG49" s="205"/>
      <c r="BAH49" s="205"/>
      <c r="BAI49" s="205"/>
      <c r="BAJ49" s="205"/>
      <c r="BAK49" s="205"/>
      <c r="BAL49" s="205"/>
      <c r="BAM49" s="205"/>
      <c r="BAN49" s="205"/>
      <c r="BAO49" s="205"/>
      <c r="BAP49" s="205"/>
      <c r="BAQ49" s="205"/>
      <c r="BAR49" s="205"/>
      <c r="BAS49" s="205"/>
      <c r="BAT49" s="205"/>
      <c r="BAU49" s="205"/>
      <c r="BAV49" s="205"/>
      <c r="BAW49" s="205"/>
      <c r="BAX49" s="205"/>
      <c r="BAY49" s="205"/>
      <c r="BAZ49" s="205"/>
      <c r="BBA49" s="205"/>
      <c r="BBB49" s="205"/>
      <c r="BBC49" s="205"/>
      <c r="BBD49" s="205"/>
      <c r="BBE49" s="205"/>
      <c r="BBF49" s="205"/>
      <c r="BBG49" s="205"/>
      <c r="BBH49" s="205"/>
      <c r="BBI49" s="205"/>
      <c r="BBJ49" s="205"/>
      <c r="BBK49" s="205"/>
      <c r="BBL49" s="205"/>
      <c r="BBM49" s="205"/>
      <c r="BBN49" s="205"/>
      <c r="BBO49" s="205"/>
      <c r="BBP49" s="205"/>
      <c r="BBQ49" s="205"/>
      <c r="BBR49" s="205"/>
      <c r="BBS49" s="205"/>
      <c r="BBT49" s="205"/>
      <c r="BBU49" s="205"/>
      <c r="BBV49" s="205"/>
      <c r="BBW49" s="205"/>
      <c r="BBX49" s="205"/>
      <c r="BBY49" s="205"/>
      <c r="BBZ49" s="205"/>
      <c r="BCA49" s="205"/>
      <c r="BCB49" s="205"/>
      <c r="BCC49" s="205"/>
      <c r="BCD49" s="205"/>
      <c r="BCE49" s="205"/>
      <c r="BCF49" s="205"/>
      <c r="BCG49" s="205"/>
      <c r="BCH49" s="205"/>
      <c r="BCI49" s="205"/>
      <c r="BCJ49" s="205"/>
      <c r="BCK49" s="205"/>
      <c r="BCL49" s="205"/>
      <c r="BCM49" s="205"/>
      <c r="BCN49" s="205"/>
      <c r="BCO49" s="205"/>
      <c r="BCP49" s="205"/>
      <c r="BCQ49" s="205"/>
      <c r="BCR49" s="205"/>
      <c r="BCS49" s="205"/>
      <c r="BCT49" s="205"/>
      <c r="BCU49" s="205"/>
      <c r="BCV49" s="205"/>
      <c r="BCW49" s="205"/>
      <c r="BCX49" s="205"/>
      <c r="BCY49" s="205"/>
      <c r="BCZ49" s="205"/>
      <c r="BDA49" s="205"/>
      <c r="BDB49" s="205"/>
      <c r="BDC49" s="205"/>
      <c r="BDD49" s="205"/>
      <c r="BDE49" s="205"/>
      <c r="BDF49" s="205"/>
      <c r="BDG49" s="205"/>
      <c r="BDH49" s="205"/>
      <c r="BDI49" s="205"/>
      <c r="BDJ49" s="205"/>
      <c r="BDK49" s="205"/>
      <c r="BDL49" s="205"/>
      <c r="BDM49" s="205"/>
      <c r="BDN49" s="205"/>
      <c r="BDO49" s="205"/>
      <c r="BDP49" s="205"/>
      <c r="BDQ49" s="205"/>
      <c r="BDR49" s="205"/>
      <c r="BDS49" s="205"/>
      <c r="BDT49" s="205"/>
      <c r="BDU49" s="205"/>
    </row>
    <row r="50" spans="1:1477" s="6" customFormat="1" ht="12" customHeight="1" thickBot="1">
      <c r="B50" s="80"/>
      <c r="C50" s="80"/>
      <c r="D50" s="80"/>
      <c r="E50" s="72"/>
      <c r="F50" s="80"/>
      <c r="G50" s="80"/>
      <c r="H50" s="208"/>
      <c r="I50" s="81"/>
      <c r="J50" s="81"/>
      <c r="K50" s="81"/>
      <c r="L50" s="81"/>
      <c r="M50" s="155"/>
      <c r="N50" s="73"/>
      <c r="O50" s="81"/>
      <c r="P50" s="81"/>
      <c r="Q50" s="81"/>
      <c r="R50" s="81"/>
      <c r="S50" s="81"/>
      <c r="T50" s="82"/>
      <c r="U50" s="82"/>
      <c r="V50" s="82"/>
      <c r="W50" s="82"/>
      <c r="X50" s="82"/>
      <c r="Y50" s="212"/>
      <c r="Z50" s="212"/>
      <c r="AA50" s="212"/>
      <c r="AB50" s="212"/>
      <c r="AC50" s="212"/>
      <c r="AD50" s="155"/>
      <c r="AE50" s="73"/>
      <c r="AF50" s="212"/>
      <c r="AG50" s="212"/>
      <c r="AH50" s="81"/>
      <c r="AI50" s="81"/>
      <c r="AJ50" s="83"/>
      <c r="AK50" s="83"/>
      <c r="AL50" s="85"/>
      <c r="AM50" s="85"/>
      <c r="AN50" s="83"/>
      <c r="AO50" s="83"/>
      <c r="AP50" s="85"/>
      <c r="AQ50" s="85"/>
      <c r="AR50" s="83"/>
      <c r="AS50" s="83"/>
      <c r="AT50" s="85"/>
      <c r="AU50" s="85"/>
      <c r="AV50" s="83"/>
      <c r="AW50" s="83"/>
      <c r="AX50" s="85"/>
      <c r="AY50" s="85"/>
      <c r="AZ50" s="83"/>
      <c r="BA50" s="83"/>
      <c r="BB50" s="85"/>
      <c r="BC50" s="85"/>
      <c r="BD50" s="83"/>
      <c r="BE50" s="83"/>
      <c r="BF50" s="85"/>
      <c r="BG50" s="85"/>
      <c r="BH50" s="83"/>
      <c r="BI50" s="83"/>
      <c r="BJ50" s="85"/>
      <c r="BK50" s="85"/>
      <c r="BL50" s="83"/>
      <c r="BM50" s="83"/>
      <c r="BN50" s="85"/>
      <c r="BO50" s="85"/>
      <c r="BP50" s="83"/>
      <c r="BQ50" s="83"/>
      <c r="BR50" s="85"/>
      <c r="BS50" s="85"/>
      <c r="BT50" s="83"/>
      <c r="BU50" s="83"/>
      <c r="BV50" s="85"/>
      <c r="BW50" s="85"/>
      <c r="BX50" s="83"/>
      <c r="BY50" s="83"/>
      <c r="BZ50" s="85"/>
      <c r="CA50" s="85"/>
      <c r="CB50" s="83"/>
      <c r="CC50" s="83"/>
      <c r="CD50" s="85"/>
      <c r="CE50" s="85"/>
      <c r="CF50" s="83"/>
      <c r="CG50" s="83"/>
      <c r="CH50" s="85"/>
      <c r="CI50" s="85"/>
      <c r="CJ50" s="83"/>
      <c r="CK50" s="83"/>
      <c r="CL50" s="85"/>
      <c r="CM50" s="85"/>
      <c r="CN50" s="84"/>
      <c r="CO50" s="84"/>
      <c r="CP50" s="84"/>
      <c r="CQ50" s="84"/>
      <c r="CR50" s="84"/>
      <c r="CS50" s="84"/>
      <c r="CT50" s="72"/>
      <c r="CU50" s="80"/>
      <c r="CV50" s="80"/>
      <c r="CW50" s="72"/>
      <c r="CX50" s="72"/>
      <c r="CY50" s="80"/>
      <c r="CZ50" s="80"/>
      <c r="DA50" s="80"/>
      <c r="DB50" s="82"/>
      <c r="DC50" s="84"/>
      <c r="DD50" s="236"/>
      <c r="DE50" s="233"/>
      <c r="DF50" s="233"/>
      <c r="DG50" s="233"/>
      <c r="DH50" s="233"/>
      <c r="DI50" s="233"/>
      <c r="DJ50" s="233"/>
      <c r="DK50" s="233"/>
      <c r="DL50" s="233"/>
      <c r="DM50" s="233"/>
      <c r="DN50" s="233"/>
      <c r="DO50" s="233"/>
      <c r="DP50" s="233"/>
      <c r="DQ50" s="233"/>
      <c r="DR50" s="233"/>
      <c r="DS50" s="233"/>
      <c r="DT50" s="233"/>
      <c r="DU50" s="233"/>
      <c r="DV50" s="233"/>
      <c r="DW50" s="233"/>
      <c r="DX50" s="233"/>
      <c r="DY50" s="233"/>
      <c r="DZ50" s="233"/>
      <c r="EA50" s="233"/>
      <c r="EB50" s="233"/>
      <c r="EC50" s="233"/>
      <c r="ED50" s="233"/>
      <c r="EE50" s="233"/>
      <c r="EF50" s="233"/>
      <c r="EG50" s="233"/>
      <c r="EH50" s="233"/>
      <c r="EI50" s="233"/>
      <c r="EJ50" s="233"/>
      <c r="EK50" s="233"/>
      <c r="EL50" s="233"/>
      <c r="EM50" s="233"/>
      <c r="EN50" s="233"/>
      <c r="EO50" s="233"/>
      <c r="EP50" s="233"/>
      <c r="EQ50" s="233"/>
      <c r="ER50" s="233"/>
      <c r="ES50" s="233"/>
      <c r="ET50" s="233"/>
      <c r="EU50" s="233"/>
      <c r="EV50" s="233"/>
      <c r="EW50" s="233"/>
      <c r="EX50" s="233"/>
      <c r="EY50" s="233"/>
      <c r="EZ50" s="233"/>
      <c r="FA50" s="233"/>
      <c r="FB50" s="233"/>
      <c r="FC50" s="233"/>
      <c r="FD50" s="233"/>
      <c r="FE50" s="233"/>
      <c r="FF50" s="233"/>
      <c r="FG50" s="233"/>
      <c r="FH50" s="233"/>
      <c r="FI50" s="233"/>
      <c r="FJ50" s="233"/>
      <c r="FK50" s="233"/>
      <c r="FL50" s="233"/>
      <c r="FM50" s="233"/>
      <c r="FN50" s="233"/>
      <c r="FO50" s="233"/>
      <c r="FP50" s="233"/>
      <c r="FQ50" s="233"/>
      <c r="FR50" s="233"/>
      <c r="FS50" s="233"/>
      <c r="FT50" s="233"/>
      <c r="FU50" s="233"/>
      <c r="FV50" s="233"/>
      <c r="FW50" s="233"/>
      <c r="FX50" s="233"/>
      <c r="FY50" s="233"/>
      <c r="FZ50" s="233"/>
      <c r="GA50" s="233"/>
      <c r="GB50" s="233"/>
      <c r="GC50" s="233"/>
      <c r="GD50" s="233"/>
      <c r="GE50" s="233"/>
      <c r="GF50" s="233"/>
      <c r="GG50" s="233"/>
      <c r="GH50" s="233"/>
      <c r="GI50" s="233"/>
      <c r="GJ50" s="233"/>
      <c r="GK50" s="233"/>
      <c r="GL50" s="233"/>
      <c r="GM50" s="233"/>
      <c r="GN50" s="233"/>
      <c r="GO50" s="233"/>
      <c r="GP50" s="233"/>
      <c r="GQ50" s="233"/>
      <c r="GR50" s="233"/>
      <c r="GS50" s="233"/>
      <c r="GT50" s="233"/>
      <c r="GU50" s="233"/>
      <c r="GV50" s="233"/>
      <c r="GW50" s="233"/>
      <c r="GX50" s="233"/>
      <c r="GY50" s="233"/>
      <c r="GZ50" s="233"/>
      <c r="HA50" s="233"/>
      <c r="HB50" s="233"/>
      <c r="HC50" s="233"/>
      <c r="HD50" s="233"/>
      <c r="HE50" s="233"/>
      <c r="HF50" s="233"/>
      <c r="HG50" s="233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3"/>
      <c r="JN50" s="233"/>
      <c r="JO50" s="233"/>
      <c r="JP50" s="233"/>
      <c r="JQ50" s="233"/>
      <c r="JR50" s="233"/>
      <c r="JS50" s="233"/>
      <c r="JT50" s="233"/>
      <c r="JU50" s="233"/>
      <c r="JV50" s="233"/>
      <c r="JW50" s="233"/>
      <c r="JX50" s="233"/>
      <c r="JY50" s="233"/>
      <c r="JZ50" s="233"/>
      <c r="KA50" s="233"/>
      <c r="KB50" s="233"/>
      <c r="KC50" s="233"/>
      <c r="KD50" s="233"/>
      <c r="KE50" s="233"/>
      <c r="KF50" s="233"/>
      <c r="KG50" s="233"/>
      <c r="KH50" s="233"/>
      <c r="KI50" s="233"/>
      <c r="KJ50" s="233"/>
      <c r="KK50" s="233"/>
      <c r="KL50" s="233"/>
      <c r="KM50" s="233"/>
      <c r="KN50" s="233"/>
      <c r="KO50" s="233"/>
      <c r="KP50" s="233"/>
      <c r="KQ50" s="233"/>
      <c r="KR50" s="233"/>
      <c r="KS50" s="233"/>
      <c r="KT50" s="233"/>
      <c r="KU50" s="233"/>
      <c r="KV50" s="233"/>
      <c r="KW50" s="233"/>
      <c r="KX50" s="233"/>
      <c r="KY50" s="233"/>
      <c r="KZ50" s="233"/>
      <c r="LA50" s="233"/>
      <c r="LB50" s="233"/>
      <c r="LC50" s="233"/>
      <c r="LD50" s="233"/>
      <c r="LE50" s="233"/>
      <c r="LF50" s="233"/>
      <c r="LG50" s="233"/>
      <c r="LH50" s="233"/>
      <c r="LI50" s="233"/>
      <c r="LJ50" s="233"/>
      <c r="LK50" s="233"/>
      <c r="LL50" s="233"/>
      <c r="LM50" s="233"/>
      <c r="LN50" s="233"/>
      <c r="LO50" s="233"/>
      <c r="LP50" s="233"/>
      <c r="LQ50" s="233"/>
      <c r="LR50" s="233"/>
      <c r="LS50" s="233"/>
      <c r="LT50" s="233"/>
      <c r="LU50" s="233"/>
      <c r="LV50" s="233"/>
      <c r="LW50" s="233"/>
      <c r="LX50" s="233"/>
      <c r="LY50" s="233"/>
      <c r="LZ50" s="233"/>
      <c r="MA50" s="233"/>
      <c r="MB50" s="233"/>
      <c r="MC50" s="233"/>
      <c r="MD50" s="233"/>
      <c r="ME50" s="233"/>
      <c r="MF50" s="233"/>
      <c r="MG50" s="233"/>
      <c r="MH50" s="233"/>
      <c r="MI50" s="233"/>
      <c r="MJ50" s="233"/>
      <c r="MK50" s="233"/>
      <c r="ML50" s="233"/>
      <c r="MM50" s="233"/>
      <c r="MN50" s="233"/>
      <c r="MO50" s="233"/>
      <c r="MP50" s="233"/>
      <c r="MQ50" s="233"/>
      <c r="MR50" s="233"/>
      <c r="MS50" s="233"/>
      <c r="MT50" s="233"/>
      <c r="MU50" s="233"/>
      <c r="MV50" s="233"/>
      <c r="MW50" s="233"/>
      <c r="MX50" s="233"/>
      <c r="MY50" s="233"/>
      <c r="MZ50" s="233"/>
      <c r="NA50" s="233"/>
      <c r="NB50" s="233"/>
      <c r="NC50" s="233"/>
      <c r="ND50" s="233"/>
      <c r="NE50" s="233"/>
      <c r="NF50" s="233"/>
      <c r="NG50" s="233"/>
      <c r="NH50" s="233"/>
      <c r="NI50" s="233"/>
      <c r="NJ50" s="233"/>
      <c r="NK50" s="233"/>
      <c r="NL50" s="233"/>
      <c r="NM50" s="233"/>
      <c r="NN50" s="233"/>
      <c r="NO50" s="233"/>
      <c r="NP50" s="233"/>
      <c r="NQ50" s="233"/>
      <c r="NR50" s="233"/>
      <c r="NS50" s="233"/>
      <c r="NT50" s="233"/>
      <c r="NU50" s="233"/>
      <c r="NV50" s="233"/>
      <c r="NW50" s="233"/>
      <c r="NX50" s="233"/>
      <c r="NY50" s="233"/>
      <c r="NZ50" s="233"/>
      <c r="OA50" s="233"/>
      <c r="OB50" s="233"/>
      <c r="OC50" s="233"/>
      <c r="OD50" s="233"/>
      <c r="OE50" s="233"/>
      <c r="OF50" s="233"/>
      <c r="OG50" s="233"/>
      <c r="OH50" s="233"/>
      <c r="OI50" s="233"/>
      <c r="OJ50" s="233"/>
      <c r="OK50" s="233"/>
      <c r="OL50" s="233"/>
      <c r="OM50" s="233"/>
      <c r="ON50" s="233"/>
      <c r="OO50" s="233"/>
      <c r="OP50" s="233"/>
      <c r="OQ50" s="233"/>
      <c r="OR50" s="233"/>
      <c r="OS50" s="233"/>
      <c r="OT50" s="233"/>
      <c r="OU50" s="233"/>
      <c r="OV50" s="233"/>
      <c r="OW50" s="233"/>
      <c r="OX50" s="233"/>
      <c r="OY50" s="233"/>
      <c r="OZ50" s="233"/>
      <c r="PA50" s="233"/>
      <c r="PB50" s="233"/>
      <c r="PC50" s="233"/>
      <c r="PD50" s="233"/>
      <c r="PE50" s="233"/>
      <c r="PF50" s="233"/>
      <c r="PG50" s="233"/>
      <c r="PH50" s="233"/>
      <c r="PI50" s="233"/>
      <c r="PJ50" s="233"/>
      <c r="PK50" s="233"/>
      <c r="PL50" s="233"/>
      <c r="PM50" s="233"/>
      <c r="PN50" s="233"/>
      <c r="PO50" s="233"/>
      <c r="PP50" s="233"/>
      <c r="PQ50" s="233"/>
      <c r="PR50" s="233"/>
      <c r="PS50" s="233"/>
      <c r="PT50" s="233"/>
      <c r="PU50" s="233"/>
      <c r="PV50" s="233"/>
      <c r="PW50" s="233"/>
      <c r="PX50" s="233"/>
      <c r="PY50" s="233"/>
      <c r="PZ50" s="233"/>
      <c r="QA50" s="233"/>
      <c r="QB50" s="233"/>
      <c r="QC50" s="233"/>
      <c r="QD50" s="233"/>
      <c r="QE50" s="233"/>
      <c r="QF50" s="233"/>
      <c r="QG50" s="233"/>
      <c r="QH50" s="233"/>
      <c r="QI50" s="233"/>
      <c r="QJ50" s="233"/>
      <c r="QK50" s="233"/>
      <c r="QL50" s="233"/>
      <c r="QM50" s="233"/>
      <c r="QN50" s="233"/>
      <c r="QO50" s="233"/>
      <c r="QP50" s="233"/>
      <c r="QQ50" s="233"/>
      <c r="QR50" s="233"/>
      <c r="QS50" s="233"/>
      <c r="QT50" s="233"/>
      <c r="QU50" s="233"/>
      <c r="QV50" s="233"/>
      <c r="QW50" s="233"/>
      <c r="QX50" s="233"/>
      <c r="QY50" s="233"/>
      <c r="QZ50" s="233"/>
      <c r="RA50" s="233"/>
      <c r="RB50" s="233"/>
      <c r="RC50" s="233"/>
      <c r="RD50" s="233"/>
      <c r="RE50" s="233"/>
      <c r="RF50" s="233"/>
      <c r="RG50" s="233"/>
      <c r="RH50" s="233"/>
      <c r="RI50" s="233"/>
      <c r="RJ50" s="233"/>
      <c r="RK50" s="233"/>
      <c r="RL50" s="233"/>
      <c r="RM50" s="233"/>
      <c r="RN50" s="233"/>
      <c r="RO50" s="233"/>
      <c r="RP50" s="233"/>
      <c r="RQ50" s="233"/>
      <c r="RR50" s="233"/>
      <c r="RS50" s="233"/>
      <c r="RT50" s="233"/>
      <c r="RU50" s="233"/>
      <c r="RV50" s="233"/>
      <c r="RW50" s="233"/>
      <c r="RX50" s="233"/>
      <c r="RY50" s="233"/>
      <c r="RZ50" s="233"/>
      <c r="SA50" s="233"/>
      <c r="SB50" s="233"/>
      <c r="SC50" s="233"/>
      <c r="SD50" s="233"/>
      <c r="SE50" s="233"/>
      <c r="SF50" s="233"/>
      <c r="SG50" s="233"/>
      <c r="SH50" s="233"/>
      <c r="SI50" s="233"/>
      <c r="SJ50" s="233"/>
      <c r="SK50" s="233"/>
      <c r="SL50" s="233"/>
      <c r="SM50" s="233"/>
      <c r="SN50" s="233"/>
      <c r="SO50" s="233"/>
      <c r="SP50" s="233"/>
      <c r="SQ50" s="233"/>
      <c r="SR50" s="233"/>
      <c r="SS50" s="233"/>
      <c r="ST50" s="233"/>
      <c r="SU50" s="233"/>
      <c r="SV50" s="233"/>
      <c r="SW50" s="233"/>
      <c r="SX50" s="233"/>
      <c r="SY50" s="233"/>
      <c r="SZ50" s="233"/>
      <c r="TA50" s="233"/>
      <c r="TB50" s="233"/>
      <c r="TC50" s="233"/>
      <c r="TD50" s="233"/>
      <c r="TE50" s="233"/>
      <c r="TF50" s="233"/>
      <c r="TG50" s="233"/>
      <c r="TH50" s="233"/>
      <c r="TI50" s="233"/>
      <c r="TJ50" s="233"/>
      <c r="TK50" s="233"/>
      <c r="TL50" s="233"/>
      <c r="TM50" s="233"/>
      <c r="TN50" s="233"/>
      <c r="TO50" s="233"/>
      <c r="TP50" s="233"/>
      <c r="TQ50" s="233"/>
      <c r="TR50" s="233"/>
      <c r="TS50" s="233"/>
      <c r="TT50" s="233"/>
      <c r="TU50" s="233"/>
      <c r="TV50" s="233"/>
      <c r="TW50" s="233"/>
      <c r="TX50" s="233"/>
      <c r="TY50" s="233"/>
      <c r="TZ50" s="233"/>
      <c r="UA50" s="233"/>
      <c r="UB50" s="233"/>
      <c r="UC50" s="233"/>
      <c r="UD50" s="233"/>
      <c r="UE50" s="233"/>
      <c r="UF50" s="233"/>
      <c r="UG50" s="233"/>
      <c r="UH50" s="233"/>
      <c r="UI50" s="233"/>
      <c r="UJ50" s="233"/>
      <c r="UK50" s="233"/>
      <c r="UL50" s="233"/>
      <c r="UM50" s="233"/>
      <c r="UN50" s="233"/>
      <c r="UO50" s="233"/>
      <c r="UP50" s="233"/>
      <c r="UQ50" s="233"/>
      <c r="UR50" s="233"/>
      <c r="US50" s="233"/>
      <c r="UT50" s="233"/>
      <c r="UU50" s="233"/>
      <c r="UV50" s="233"/>
      <c r="UW50" s="233"/>
      <c r="UX50" s="233"/>
      <c r="UY50" s="233"/>
      <c r="UZ50" s="233"/>
      <c r="VA50" s="233"/>
      <c r="VB50" s="233"/>
      <c r="VC50" s="233"/>
      <c r="VD50" s="233"/>
      <c r="VE50" s="233"/>
      <c r="VF50" s="233"/>
      <c r="VG50" s="233"/>
      <c r="VH50" s="233"/>
      <c r="VI50" s="233"/>
      <c r="VJ50" s="233"/>
      <c r="VK50" s="233"/>
      <c r="VL50" s="233"/>
      <c r="VM50" s="233"/>
      <c r="VN50" s="233"/>
      <c r="VO50" s="233"/>
      <c r="VP50" s="233"/>
      <c r="VQ50" s="233"/>
      <c r="VR50" s="233"/>
      <c r="VS50" s="233"/>
      <c r="VT50" s="233"/>
      <c r="VU50" s="233"/>
      <c r="VV50" s="233"/>
      <c r="VW50" s="233"/>
      <c r="VX50" s="233"/>
      <c r="VY50" s="233"/>
      <c r="VZ50" s="233"/>
      <c r="WA50" s="233"/>
      <c r="WB50" s="233"/>
      <c r="WC50" s="233"/>
      <c r="WD50" s="233"/>
      <c r="WE50" s="233"/>
      <c r="WF50" s="233"/>
      <c r="WG50" s="233"/>
      <c r="WH50" s="233"/>
      <c r="WI50" s="233"/>
      <c r="WJ50" s="233"/>
      <c r="WK50" s="233"/>
      <c r="WL50" s="233"/>
      <c r="WM50" s="233"/>
      <c r="WN50" s="233"/>
      <c r="WO50" s="233"/>
      <c r="WP50" s="233"/>
      <c r="WQ50" s="233"/>
      <c r="WR50" s="233"/>
      <c r="WS50" s="233"/>
      <c r="WT50" s="233"/>
      <c r="WU50" s="233"/>
      <c r="WV50" s="233"/>
      <c r="WW50" s="233"/>
      <c r="WX50" s="233"/>
      <c r="WY50" s="233"/>
      <c r="WZ50" s="233"/>
      <c r="XA50" s="233"/>
      <c r="XB50" s="233"/>
      <c r="XC50" s="233"/>
      <c r="XD50" s="233"/>
      <c r="XE50" s="233"/>
      <c r="XF50" s="233"/>
      <c r="XG50" s="233"/>
      <c r="XH50" s="233"/>
      <c r="XI50" s="233"/>
      <c r="XJ50" s="233"/>
      <c r="XK50" s="233"/>
      <c r="XL50" s="233"/>
      <c r="XM50" s="233"/>
      <c r="XN50" s="233"/>
      <c r="XO50" s="233"/>
      <c r="XP50" s="233"/>
      <c r="XQ50" s="233"/>
      <c r="XR50" s="233"/>
      <c r="XS50" s="233"/>
      <c r="XT50" s="233"/>
      <c r="XU50" s="233"/>
      <c r="XV50" s="233"/>
      <c r="XW50" s="233"/>
      <c r="XX50" s="233"/>
      <c r="XY50" s="233"/>
      <c r="XZ50" s="233"/>
      <c r="YA50" s="233"/>
      <c r="YB50" s="233"/>
      <c r="YC50" s="233"/>
      <c r="YD50" s="233"/>
      <c r="YE50" s="233"/>
      <c r="YF50" s="233"/>
      <c r="YG50" s="233"/>
      <c r="YH50" s="233"/>
      <c r="YI50" s="233"/>
      <c r="YJ50" s="233"/>
      <c r="YK50" s="233"/>
      <c r="YL50" s="233"/>
      <c r="YM50" s="233"/>
      <c r="YN50" s="233"/>
      <c r="YO50" s="233"/>
      <c r="YP50" s="233"/>
      <c r="YQ50" s="233"/>
      <c r="YR50" s="233"/>
      <c r="YS50" s="233"/>
      <c r="YT50" s="233"/>
      <c r="YU50" s="233"/>
      <c r="YV50" s="233"/>
      <c r="YW50" s="233"/>
      <c r="YX50" s="233"/>
      <c r="YY50" s="233"/>
      <c r="YZ50" s="233"/>
      <c r="ZA50" s="233"/>
      <c r="ZB50" s="233"/>
      <c r="ZC50" s="233"/>
      <c r="ZD50" s="233"/>
      <c r="ZE50" s="233"/>
      <c r="ZF50" s="233"/>
      <c r="ZG50" s="233"/>
      <c r="ZH50" s="233"/>
      <c r="ZI50" s="233"/>
      <c r="ZJ50" s="233"/>
      <c r="ZK50" s="233"/>
      <c r="ZL50" s="233"/>
      <c r="ZM50" s="233"/>
      <c r="ZN50" s="233"/>
      <c r="ZO50" s="233"/>
      <c r="ZP50" s="233"/>
      <c r="ZQ50" s="233"/>
      <c r="ZR50" s="233"/>
      <c r="ZS50" s="233"/>
      <c r="ZT50" s="233"/>
      <c r="ZU50" s="233"/>
      <c r="ZV50" s="233"/>
      <c r="ZW50" s="233"/>
      <c r="ZX50" s="233"/>
      <c r="ZY50" s="233"/>
      <c r="ZZ50" s="233"/>
      <c r="AAA50" s="233"/>
      <c r="AAB50" s="233"/>
      <c r="AAC50" s="233"/>
      <c r="AAD50" s="233"/>
      <c r="AAE50" s="233"/>
      <c r="AAF50" s="233"/>
      <c r="AAG50" s="233"/>
      <c r="AAH50" s="233"/>
      <c r="AAI50" s="233"/>
      <c r="AAJ50" s="233"/>
      <c r="AAK50" s="233"/>
      <c r="AAL50" s="233"/>
      <c r="AAM50" s="233"/>
      <c r="AAN50" s="233"/>
      <c r="AAO50" s="233"/>
      <c r="AAP50" s="233"/>
      <c r="AAQ50" s="233"/>
      <c r="AAR50" s="233"/>
      <c r="AAS50" s="233"/>
      <c r="AAT50" s="233"/>
      <c r="AAU50" s="233"/>
      <c r="AAV50" s="233"/>
      <c r="AAW50" s="233"/>
      <c r="AAX50" s="233"/>
      <c r="AAY50" s="233"/>
      <c r="AAZ50" s="233"/>
      <c r="ABA50" s="233"/>
      <c r="ABB50" s="233"/>
      <c r="ABC50" s="233"/>
      <c r="ABD50" s="233"/>
      <c r="ABE50" s="233"/>
      <c r="ABF50" s="233"/>
      <c r="ABG50" s="233"/>
      <c r="ABH50" s="233"/>
      <c r="ABI50" s="233"/>
      <c r="ABJ50" s="233"/>
      <c r="ABK50" s="233"/>
      <c r="ABL50" s="233"/>
      <c r="ABM50" s="233"/>
      <c r="ABN50" s="233"/>
      <c r="ABO50" s="233"/>
      <c r="ABP50" s="233"/>
      <c r="ABQ50" s="233"/>
      <c r="ABR50" s="233"/>
      <c r="ABS50" s="233"/>
      <c r="ABT50" s="233"/>
      <c r="ABU50" s="233"/>
      <c r="ABV50" s="233"/>
      <c r="ABW50" s="233"/>
      <c r="ABX50" s="233"/>
      <c r="ABY50" s="233"/>
      <c r="ABZ50" s="233"/>
      <c r="ACA50" s="233"/>
      <c r="ACB50" s="233"/>
      <c r="ACC50" s="233"/>
      <c r="ACD50" s="233"/>
      <c r="ACE50" s="233"/>
      <c r="ACF50" s="233"/>
      <c r="ACG50" s="233"/>
      <c r="ACH50" s="233"/>
      <c r="ACI50" s="233"/>
      <c r="ACJ50" s="233"/>
      <c r="ACK50" s="233"/>
      <c r="ACL50" s="233"/>
      <c r="ACM50" s="233"/>
      <c r="ACN50" s="233"/>
      <c r="ACO50" s="233"/>
      <c r="ACP50" s="233"/>
      <c r="ACQ50" s="233"/>
      <c r="ACR50" s="233"/>
      <c r="ACS50" s="233"/>
      <c r="ACT50" s="233"/>
      <c r="ACU50" s="233"/>
      <c r="ACV50" s="233"/>
      <c r="ACW50" s="233"/>
      <c r="ACX50" s="233"/>
      <c r="ACY50" s="233"/>
      <c r="ACZ50" s="233"/>
      <c r="ADA50" s="233"/>
      <c r="ADB50" s="233"/>
      <c r="ADC50" s="233"/>
      <c r="ADD50" s="233"/>
      <c r="ADE50" s="233"/>
      <c r="ADF50" s="233"/>
      <c r="ADG50" s="233"/>
      <c r="ADH50" s="233"/>
      <c r="ADI50" s="233"/>
      <c r="ADJ50" s="233"/>
      <c r="ADK50" s="233"/>
      <c r="ADL50" s="233"/>
      <c r="ADM50" s="233"/>
      <c r="ADN50" s="233"/>
      <c r="ADO50" s="233"/>
      <c r="ADP50" s="233"/>
      <c r="ADQ50" s="233"/>
      <c r="ADR50" s="233"/>
      <c r="ADS50" s="233"/>
      <c r="ADT50" s="233"/>
      <c r="ADU50" s="233"/>
      <c r="ADV50" s="233"/>
      <c r="ADW50" s="233"/>
      <c r="ADX50" s="233"/>
      <c r="ADY50" s="233"/>
      <c r="ADZ50" s="233"/>
      <c r="AEA50" s="233"/>
      <c r="AEB50" s="233"/>
      <c r="AEC50" s="233"/>
      <c r="AED50" s="233"/>
      <c r="AEE50" s="233"/>
      <c r="AEF50" s="233"/>
      <c r="AEG50" s="233"/>
      <c r="AEH50" s="233"/>
      <c r="AEI50" s="233"/>
      <c r="AEJ50" s="233"/>
      <c r="AEK50" s="233"/>
      <c r="AEL50" s="233"/>
      <c r="AEM50" s="233"/>
      <c r="AEN50" s="233"/>
      <c r="AEO50" s="233"/>
      <c r="AEP50" s="233"/>
      <c r="AEQ50" s="233"/>
      <c r="AER50" s="233"/>
      <c r="AES50" s="233"/>
      <c r="AET50" s="233"/>
      <c r="AEU50" s="233"/>
      <c r="AEV50" s="233"/>
      <c r="AEW50" s="233"/>
      <c r="AEX50" s="233"/>
      <c r="AEY50" s="233"/>
      <c r="AEZ50" s="233"/>
      <c r="AFA50" s="233"/>
      <c r="AFB50" s="233"/>
      <c r="AFC50" s="233"/>
      <c r="AFD50" s="233"/>
      <c r="AFE50" s="233"/>
      <c r="AFF50" s="233"/>
      <c r="AFG50" s="233"/>
      <c r="AFH50" s="233"/>
      <c r="AFI50" s="233"/>
      <c r="AFJ50" s="233"/>
      <c r="AFK50" s="233"/>
      <c r="AFL50" s="233"/>
      <c r="AFM50" s="233"/>
      <c r="AFN50" s="233"/>
      <c r="AFO50" s="233"/>
      <c r="AFP50" s="233"/>
      <c r="AFQ50" s="233"/>
      <c r="AFR50" s="233"/>
      <c r="AFS50" s="233"/>
      <c r="AFT50" s="233"/>
      <c r="AFU50" s="233"/>
      <c r="AFV50" s="233"/>
      <c r="AFW50" s="233"/>
      <c r="AFX50" s="233"/>
      <c r="AFY50" s="233"/>
      <c r="AFZ50" s="233"/>
      <c r="AGA50" s="233"/>
      <c r="AGB50" s="233"/>
      <c r="AGC50" s="233"/>
      <c r="AGD50" s="233"/>
      <c r="AGE50" s="233"/>
      <c r="AGF50" s="233"/>
      <c r="AGG50" s="233"/>
      <c r="AGH50" s="233"/>
      <c r="AGI50" s="233"/>
      <c r="AGJ50" s="233"/>
      <c r="AGK50" s="233"/>
      <c r="AGL50" s="233"/>
      <c r="AGM50" s="233"/>
      <c r="AGN50" s="233"/>
      <c r="AGO50" s="233"/>
      <c r="AGP50" s="233"/>
      <c r="AGQ50" s="233"/>
      <c r="AGR50" s="233"/>
      <c r="AGS50" s="233"/>
      <c r="AGT50" s="233"/>
      <c r="AGU50" s="233"/>
      <c r="AGV50" s="233"/>
      <c r="AGW50" s="233"/>
      <c r="AGX50" s="233"/>
      <c r="AGY50" s="233"/>
      <c r="AGZ50" s="233"/>
      <c r="AHA50" s="233"/>
      <c r="AHB50" s="233"/>
      <c r="AHC50" s="233"/>
      <c r="AHD50" s="233"/>
      <c r="AHE50" s="233"/>
      <c r="AHF50" s="233"/>
      <c r="AHG50" s="233"/>
      <c r="AHH50" s="233"/>
      <c r="AHI50" s="233"/>
      <c r="AHJ50" s="233"/>
      <c r="AHK50" s="233"/>
      <c r="AHL50" s="233"/>
      <c r="AHM50" s="233"/>
      <c r="AHN50" s="233"/>
      <c r="AHO50" s="233"/>
      <c r="AHP50" s="233"/>
      <c r="AHQ50" s="233"/>
      <c r="AHR50" s="233"/>
      <c r="AHS50" s="233"/>
      <c r="AHT50" s="233"/>
      <c r="AHU50" s="233"/>
      <c r="AHV50" s="233"/>
      <c r="AHW50" s="233"/>
      <c r="AHX50" s="233"/>
      <c r="AHY50" s="233"/>
      <c r="AHZ50" s="233"/>
      <c r="AIA50" s="233"/>
      <c r="AIB50" s="233"/>
      <c r="AIC50" s="233"/>
      <c r="AID50" s="233"/>
      <c r="AIE50" s="233"/>
      <c r="AIF50" s="233"/>
      <c r="AIG50" s="233"/>
      <c r="AIH50" s="233"/>
      <c r="AII50" s="233"/>
      <c r="AIJ50" s="233"/>
      <c r="AIK50" s="233"/>
      <c r="AIL50" s="233"/>
      <c r="AIM50" s="233"/>
      <c r="AIN50" s="233"/>
      <c r="AIO50" s="233"/>
      <c r="AIP50" s="233"/>
      <c r="AIQ50" s="233"/>
      <c r="AIR50" s="233"/>
      <c r="AIS50" s="233"/>
      <c r="AIT50" s="233"/>
      <c r="AIU50" s="233"/>
      <c r="AIV50" s="233"/>
      <c r="AIW50" s="233"/>
      <c r="AIX50" s="233"/>
      <c r="AIY50" s="233"/>
      <c r="AIZ50" s="233"/>
      <c r="AJA50" s="233"/>
      <c r="AJB50" s="233"/>
      <c r="AJC50" s="233"/>
      <c r="AJD50" s="233"/>
      <c r="AJE50" s="233"/>
      <c r="AJF50" s="233"/>
      <c r="AJG50" s="233"/>
      <c r="AJH50" s="233"/>
      <c r="AJI50" s="233"/>
      <c r="AJJ50" s="233"/>
      <c r="AJK50" s="233"/>
      <c r="AJL50" s="233"/>
      <c r="AJM50" s="233"/>
      <c r="AJN50" s="233"/>
      <c r="AJO50" s="233"/>
      <c r="AJP50" s="233"/>
      <c r="AJQ50" s="233"/>
      <c r="AJR50" s="233"/>
      <c r="AJS50" s="233"/>
      <c r="AJT50" s="233"/>
      <c r="AJU50" s="233"/>
      <c r="AJV50" s="233"/>
      <c r="AJW50" s="233"/>
      <c r="AJX50" s="233"/>
      <c r="AJY50" s="233"/>
      <c r="AJZ50" s="233"/>
      <c r="AKA50" s="233"/>
      <c r="AKB50" s="233"/>
      <c r="AKC50" s="233"/>
      <c r="AKD50" s="233"/>
      <c r="AKE50" s="233"/>
      <c r="AKF50" s="233"/>
      <c r="AKG50" s="233"/>
      <c r="AKH50" s="233"/>
      <c r="AKI50" s="233"/>
      <c r="AKJ50" s="233"/>
      <c r="AKK50" s="233"/>
      <c r="AKL50" s="233"/>
      <c r="AKM50" s="233"/>
      <c r="AKN50" s="233"/>
      <c r="AKO50" s="233"/>
      <c r="AKP50" s="233"/>
      <c r="AKQ50" s="233"/>
      <c r="AKR50" s="233"/>
      <c r="AKS50" s="233"/>
      <c r="AKT50" s="233"/>
      <c r="AKU50" s="233"/>
      <c r="AKV50" s="233"/>
      <c r="AKW50" s="233"/>
      <c r="AKX50" s="233"/>
      <c r="AKY50" s="233"/>
      <c r="AKZ50" s="233"/>
      <c r="ALA50" s="233"/>
      <c r="ALB50" s="233"/>
      <c r="ALC50" s="233"/>
      <c r="ALD50" s="233"/>
      <c r="ALE50" s="233"/>
      <c r="ALF50" s="233"/>
      <c r="ALG50" s="233"/>
      <c r="ALH50" s="233"/>
      <c r="ALI50" s="233"/>
      <c r="ALJ50" s="233"/>
      <c r="ALK50" s="233"/>
      <c r="ALL50" s="233"/>
      <c r="ALM50" s="233"/>
      <c r="ALN50" s="233"/>
      <c r="ALO50" s="233"/>
      <c r="ALP50" s="233"/>
      <c r="ALQ50" s="233"/>
      <c r="ALR50" s="233"/>
      <c r="ALS50" s="233"/>
      <c r="ALT50" s="233"/>
      <c r="ALU50" s="233"/>
      <c r="ALV50" s="233"/>
      <c r="ALW50" s="233"/>
      <c r="ALX50" s="233"/>
      <c r="ALY50" s="233"/>
      <c r="ALZ50" s="233"/>
      <c r="AMA50" s="233"/>
      <c r="AMB50" s="233"/>
      <c r="AMC50" s="233"/>
      <c r="AMD50" s="233"/>
      <c r="AME50" s="233"/>
      <c r="AMF50" s="233"/>
      <c r="AMG50" s="233"/>
      <c r="AMH50" s="233"/>
      <c r="AMI50" s="233"/>
      <c r="AMJ50" s="233"/>
      <c r="AMK50" s="233"/>
      <c r="AML50" s="233"/>
      <c r="AMM50" s="233"/>
      <c r="AMN50" s="233"/>
      <c r="AMO50" s="233"/>
      <c r="AMP50" s="233"/>
      <c r="AMQ50" s="233"/>
      <c r="AMR50" s="233"/>
      <c r="AMS50" s="233"/>
      <c r="AMT50" s="233"/>
      <c r="AMU50" s="233"/>
      <c r="AMV50" s="233"/>
      <c r="AMW50" s="233"/>
      <c r="AMX50" s="233"/>
      <c r="AMY50" s="233"/>
      <c r="AMZ50" s="233"/>
      <c r="ANA50" s="233"/>
      <c r="ANB50" s="233"/>
      <c r="ANC50" s="233"/>
      <c r="AND50" s="233"/>
      <c r="ANE50" s="233"/>
      <c r="ANF50" s="233"/>
      <c r="ANG50" s="233"/>
      <c r="ANH50" s="233"/>
      <c r="ANI50" s="233"/>
      <c r="ANJ50" s="233"/>
      <c r="ANK50" s="233"/>
      <c r="ANL50" s="233"/>
      <c r="ANM50" s="233"/>
      <c r="ANN50" s="233"/>
      <c r="ANO50" s="233"/>
      <c r="ANP50" s="233"/>
      <c r="ANQ50" s="233"/>
      <c r="ANR50" s="233"/>
      <c r="ANS50" s="233"/>
      <c r="ANT50" s="233"/>
      <c r="ANU50" s="233"/>
      <c r="ANV50" s="233"/>
      <c r="ANW50" s="233"/>
      <c r="ANX50" s="233"/>
      <c r="ANY50" s="233"/>
      <c r="ANZ50" s="233"/>
      <c r="AOA50" s="233"/>
      <c r="AOB50" s="233"/>
      <c r="AOC50" s="233"/>
      <c r="AOD50" s="233"/>
      <c r="AOE50" s="233"/>
      <c r="AOF50" s="233"/>
      <c r="AOG50" s="233"/>
      <c r="AOH50" s="233"/>
      <c r="AOI50" s="233"/>
      <c r="AOJ50" s="233"/>
      <c r="AOK50" s="233"/>
      <c r="AOL50" s="233"/>
      <c r="AOM50" s="233"/>
      <c r="AON50" s="233"/>
      <c r="AOO50" s="233"/>
      <c r="AOP50" s="233"/>
      <c r="AOQ50" s="233"/>
      <c r="AOR50" s="233"/>
      <c r="AOS50" s="233"/>
      <c r="AOT50" s="233"/>
      <c r="AOU50" s="233"/>
      <c r="AOV50" s="233"/>
      <c r="AOW50" s="233"/>
      <c r="AOX50" s="233"/>
      <c r="AOY50" s="233"/>
      <c r="AOZ50" s="233"/>
      <c r="APA50" s="233"/>
      <c r="APB50" s="233"/>
      <c r="APC50" s="233"/>
      <c r="APD50" s="233"/>
      <c r="APE50" s="233"/>
      <c r="APF50" s="233"/>
      <c r="APG50" s="233"/>
      <c r="APH50" s="233"/>
      <c r="API50" s="233"/>
      <c r="APJ50" s="233"/>
      <c r="APK50" s="233"/>
      <c r="APL50" s="233"/>
      <c r="APM50" s="233"/>
      <c r="APN50" s="233"/>
      <c r="APO50" s="233"/>
      <c r="APP50" s="233"/>
      <c r="APQ50" s="233"/>
      <c r="APR50" s="233"/>
      <c r="APS50" s="233"/>
      <c r="APT50" s="233"/>
      <c r="APU50" s="233"/>
      <c r="APV50" s="233"/>
      <c r="APW50" s="233"/>
      <c r="APX50" s="233"/>
      <c r="APY50" s="233"/>
      <c r="APZ50" s="233"/>
      <c r="AQA50" s="233"/>
      <c r="AQB50" s="233"/>
      <c r="AQC50" s="233"/>
      <c r="AQD50" s="233"/>
      <c r="AQE50" s="233"/>
      <c r="AQF50" s="233"/>
      <c r="AQG50" s="233"/>
      <c r="AQH50" s="233"/>
      <c r="AQI50" s="233"/>
      <c r="AQJ50" s="233"/>
      <c r="AQK50" s="233"/>
      <c r="AQL50" s="233"/>
      <c r="AQM50" s="233"/>
      <c r="AQN50" s="233"/>
      <c r="AQO50" s="233"/>
      <c r="AQP50" s="233"/>
      <c r="AQQ50" s="233"/>
      <c r="AQR50" s="233"/>
      <c r="AQS50" s="233"/>
      <c r="AQT50" s="233"/>
      <c r="AQU50" s="233"/>
      <c r="AQV50" s="233"/>
      <c r="AQW50" s="233"/>
      <c r="AQX50" s="233"/>
      <c r="AQY50" s="233"/>
      <c r="AQZ50" s="233"/>
      <c r="ARA50" s="233"/>
      <c r="ARB50" s="233"/>
      <c r="ARC50" s="233"/>
      <c r="ARD50" s="233"/>
      <c r="ARE50" s="233"/>
      <c r="ARF50" s="233"/>
      <c r="ARG50" s="233"/>
      <c r="ARH50" s="233"/>
      <c r="ARI50" s="233"/>
      <c r="ARJ50" s="233"/>
      <c r="ARK50" s="233"/>
      <c r="ARL50" s="233"/>
      <c r="ARM50" s="233"/>
      <c r="ARN50" s="233"/>
      <c r="ARO50" s="233"/>
      <c r="ARP50" s="233"/>
      <c r="ARQ50" s="233"/>
      <c r="ARR50" s="233"/>
      <c r="ARS50" s="233"/>
      <c r="ART50" s="233"/>
      <c r="ARU50" s="233"/>
      <c r="ARV50" s="233"/>
      <c r="ARW50" s="233"/>
      <c r="ARX50" s="233"/>
      <c r="ARY50" s="233"/>
      <c r="ARZ50" s="233"/>
      <c r="ASA50" s="233"/>
      <c r="ASB50" s="233"/>
      <c r="ASC50" s="233"/>
      <c r="ASD50" s="233"/>
      <c r="ASE50" s="233"/>
      <c r="ASF50" s="233"/>
      <c r="ASG50" s="233"/>
      <c r="ASH50" s="233"/>
      <c r="ASI50" s="233"/>
      <c r="ASJ50" s="233"/>
      <c r="ASK50" s="233"/>
      <c r="ASL50" s="233"/>
      <c r="ASM50" s="233"/>
      <c r="ASN50" s="233"/>
      <c r="ASO50" s="233"/>
      <c r="ASP50" s="233"/>
      <c r="ASQ50" s="233"/>
      <c r="ASR50" s="233"/>
      <c r="ASS50" s="233"/>
      <c r="AST50" s="233"/>
      <c r="ASU50" s="233"/>
      <c r="ASV50" s="233"/>
      <c r="ASW50" s="233"/>
      <c r="ASX50" s="233"/>
      <c r="ASY50" s="233"/>
      <c r="ASZ50" s="233"/>
      <c r="ATA50" s="233"/>
      <c r="ATB50" s="233"/>
      <c r="ATC50" s="233"/>
      <c r="ATD50" s="233"/>
      <c r="ATE50" s="233"/>
      <c r="ATF50" s="233"/>
      <c r="ATG50" s="233"/>
      <c r="ATH50" s="233"/>
      <c r="ATI50" s="233"/>
      <c r="ATJ50" s="233"/>
      <c r="ATK50" s="233"/>
      <c r="ATL50" s="233"/>
      <c r="ATM50" s="233"/>
      <c r="ATN50" s="233"/>
      <c r="ATO50" s="233"/>
      <c r="ATP50" s="233"/>
      <c r="ATQ50" s="233"/>
      <c r="ATR50" s="233"/>
      <c r="ATS50" s="233"/>
      <c r="ATT50" s="233"/>
      <c r="ATU50" s="233"/>
      <c r="ATV50" s="233"/>
      <c r="ATW50" s="233"/>
      <c r="ATX50" s="233"/>
      <c r="ATY50" s="233"/>
      <c r="ATZ50" s="233"/>
      <c r="AUA50" s="233"/>
      <c r="AUB50" s="233"/>
      <c r="AUC50" s="233"/>
      <c r="AUD50" s="233"/>
      <c r="AUE50" s="233"/>
      <c r="AUF50" s="233"/>
      <c r="AUG50" s="233"/>
      <c r="AUH50" s="233"/>
      <c r="AUI50" s="233"/>
      <c r="AUJ50" s="233"/>
      <c r="AUK50" s="233"/>
      <c r="AUL50" s="233"/>
      <c r="AUM50" s="233"/>
      <c r="AUN50" s="233"/>
      <c r="AUO50" s="233"/>
      <c r="AUP50" s="233"/>
      <c r="AUQ50" s="233"/>
      <c r="AUR50" s="233"/>
      <c r="AUS50" s="233"/>
      <c r="AUT50" s="233"/>
      <c r="AUU50" s="233"/>
      <c r="AUV50" s="233"/>
      <c r="AUW50" s="233"/>
      <c r="AUX50" s="233"/>
      <c r="AUY50" s="233"/>
      <c r="AUZ50" s="233"/>
      <c r="AVA50" s="233"/>
      <c r="AVB50" s="233"/>
      <c r="AVC50" s="233"/>
      <c r="AVD50" s="233"/>
      <c r="AVE50" s="233"/>
      <c r="AVF50" s="233"/>
      <c r="AVG50" s="233"/>
      <c r="AVH50" s="233"/>
      <c r="AVI50" s="233"/>
      <c r="AVJ50" s="233"/>
      <c r="AVK50" s="233"/>
      <c r="AVL50" s="233"/>
      <c r="AVM50" s="233"/>
      <c r="AVN50" s="233"/>
      <c r="AVO50" s="233"/>
      <c r="AVP50" s="233"/>
      <c r="AVQ50" s="233"/>
      <c r="AVR50" s="233"/>
      <c r="AVS50" s="233"/>
      <c r="AVT50" s="233"/>
      <c r="AVU50" s="233"/>
      <c r="AVV50" s="233"/>
      <c r="AVW50" s="233"/>
      <c r="AVX50" s="233"/>
      <c r="AVY50" s="233"/>
      <c r="AVZ50" s="233"/>
      <c r="AWA50" s="233"/>
      <c r="AWB50" s="233"/>
      <c r="AWC50" s="233"/>
      <c r="AWD50" s="233"/>
      <c r="AWE50" s="233"/>
      <c r="AWF50" s="233"/>
      <c r="AWG50" s="233"/>
      <c r="AWH50" s="233"/>
      <c r="AWI50" s="233"/>
      <c r="AWJ50" s="233"/>
      <c r="AWK50" s="233"/>
      <c r="AWL50" s="233"/>
      <c r="AWM50" s="233"/>
      <c r="AWN50" s="233"/>
      <c r="AWO50" s="233"/>
      <c r="AWP50" s="233"/>
      <c r="AWQ50" s="233"/>
      <c r="AWR50" s="233"/>
      <c r="AWS50" s="233"/>
      <c r="AWT50" s="233"/>
      <c r="AWU50" s="233"/>
      <c r="AWV50" s="233"/>
      <c r="AWW50" s="233"/>
      <c r="AWX50" s="233"/>
      <c r="AWY50" s="233"/>
      <c r="AWZ50" s="233"/>
      <c r="AXA50" s="233"/>
      <c r="AXB50" s="233"/>
      <c r="AXC50" s="233"/>
      <c r="AXD50" s="233"/>
      <c r="AXE50" s="233"/>
      <c r="AXF50" s="233"/>
      <c r="AXG50" s="233"/>
      <c r="AXH50" s="233"/>
      <c r="AXI50" s="233"/>
      <c r="AXJ50" s="233"/>
      <c r="AXK50" s="233"/>
      <c r="AXL50" s="233"/>
      <c r="AXM50" s="233"/>
      <c r="AXN50" s="233"/>
      <c r="AXO50" s="233"/>
      <c r="AXP50" s="233"/>
      <c r="AXQ50" s="233"/>
      <c r="AXR50" s="233"/>
      <c r="AXS50" s="233"/>
      <c r="AXT50" s="233"/>
      <c r="AXU50" s="233"/>
      <c r="AXV50" s="233"/>
      <c r="AXW50" s="233"/>
      <c r="AXX50" s="233"/>
      <c r="AXY50" s="233"/>
      <c r="AXZ50" s="233"/>
      <c r="AYA50" s="233"/>
      <c r="AYB50" s="233"/>
      <c r="AYC50" s="233"/>
      <c r="AYD50" s="233"/>
      <c r="AYE50" s="233"/>
      <c r="AYF50" s="233"/>
      <c r="AYG50" s="233"/>
      <c r="AYH50" s="233"/>
      <c r="AYI50" s="233"/>
      <c r="AYJ50" s="233"/>
      <c r="AYK50" s="233"/>
      <c r="AYL50" s="233"/>
      <c r="AYM50" s="233"/>
      <c r="AYN50" s="233"/>
      <c r="AYO50" s="233"/>
      <c r="AYP50" s="233"/>
      <c r="AYQ50" s="233"/>
      <c r="AYR50" s="233"/>
      <c r="AYS50" s="233"/>
      <c r="AYT50" s="233"/>
      <c r="AYU50" s="233"/>
      <c r="AYV50" s="233"/>
      <c r="AYW50" s="233"/>
      <c r="AYX50" s="233"/>
      <c r="AYY50" s="233"/>
      <c r="AYZ50" s="233"/>
      <c r="AZA50" s="233"/>
      <c r="AZB50" s="233"/>
      <c r="AZC50" s="233"/>
      <c r="AZD50" s="233"/>
      <c r="AZE50" s="233"/>
      <c r="AZF50" s="233"/>
      <c r="AZG50" s="233"/>
      <c r="AZH50" s="233"/>
      <c r="AZI50" s="233"/>
      <c r="AZJ50" s="233"/>
      <c r="AZK50" s="233"/>
      <c r="AZL50" s="233"/>
      <c r="AZM50" s="233"/>
      <c r="AZN50" s="233"/>
      <c r="AZO50" s="233"/>
      <c r="AZP50" s="233"/>
      <c r="AZQ50" s="233"/>
      <c r="AZR50" s="233"/>
      <c r="AZS50" s="233"/>
      <c r="AZT50" s="233"/>
      <c r="AZU50" s="233"/>
      <c r="AZV50" s="233"/>
      <c r="AZW50" s="233"/>
      <c r="AZX50" s="233"/>
      <c r="AZY50" s="233"/>
      <c r="AZZ50" s="233"/>
      <c r="BAA50" s="233"/>
      <c r="BAB50" s="233"/>
      <c r="BAC50" s="233"/>
      <c r="BAD50" s="233"/>
      <c r="BAE50" s="233"/>
      <c r="BAF50" s="233"/>
      <c r="BAG50" s="233"/>
      <c r="BAH50" s="233"/>
      <c r="BAI50" s="233"/>
      <c r="BAJ50" s="233"/>
      <c r="BAK50" s="233"/>
      <c r="BAL50" s="233"/>
      <c r="BAM50" s="233"/>
      <c r="BAN50" s="233"/>
      <c r="BAO50" s="233"/>
      <c r="BAP50" s="233"/>
      <c r="BAQ50" s="233"/>
      <c r="BAR50" s="233"/>
      <c r="BAS50" s="233"/>
      <c r="BAT50" s="233"/>
      <c r="BAU50" s="233"/>
      <c r="BAV50" s="233"/>
      <c r="BAW50" s="233"/>
      <c r="BAX50" s="233"/>
      <c r="BAY50" s="233"/>
      <c r="BAZ50" s="233"/>
      <c r="BBA50" s="233"/>
      <c r="BBB50" s="233"/>
      <c r="BBC50" s="233"/>
      <c r="BBD50" s="233"/>
      <c r="BBE50" s="233"/>
      <c r="BBF50" s="233"/>
      <c r="BBG50" s="233"/>
      <c r="BBH50" s="233"/>
      <c r="BBI50" s="233"/>
      <c r="BBJ50" s="233"/>
      <c r="BBK50" s="233"/>
      <c r="BBL50" s="233"/>
      <c r="BBM50" s="233"/>
      <c r="BBN50" s="233"/>
      <c r="BBO50" s="233"/>
      <c r="BBP50" s="233"/>
      <c r="BBQ50" s="233"/>
      <c r="BBR50" s="233"/>
      <c r="BBS50" s="233"/>
      <c r="BBT50" s="233"/>
      <c r="BBU50" s="233"/>
      <c r="BBV50" s="233"/>
      <c r="BBW50" s="233"/>
      <c r="BBX50" s="233"/>
      <c r="BBY50" s="233"/>
      <c r="BBZ50" s="233"/>
      <c r="BCA50" s="233"/>
      <c r="BCB50" s="233"/>
      <c r="BCC50" s="233"/>
      <c r="BCD50" s="233"/>
      <c r="BCE50" s="233"/>
      <c r="BCF50" s="233"/>
      <c r="BCG50" s="233"/>
      <c r="BCH50" s="233"/>
      <c r="BCI50" s="233"/>
      <c r="BCJ50" s="233"/>
      <c r="BCK50" s="233"/>
      <c r="BCL50" s="233"/>
      <c r="BCM50" s="233"/>
      <c r="BCN50" s="233"/>
      <c r="BCO50" s="233"/>
      <c r="BCP50" s="233"/>
      <c r="BCQ50" s="233"/>
      <c r="BCR50" s="233"/>
      <c r="BCS50" s="233"/>
      <c r="BCT50" s="233"/>
      <c r="BCU50" s="233"/>
      <c r="BCV50" s="233"/>
      <c r="BCW50" s="233"/>
      <c r="BCX50" s="233"/>
      <c r="BCY50" s="233"/>
      <c r="BCZ50" s="233"/>
      <c r="BDA50" s="233"/>
      <c r="BDB50" s="233"/>
      <c r="BDC50" s="233"/>
      <c r="BDD50" s="233"/>
      <c r="BDE50" s="233"/>
      <c r="BDF50" s="233"/>
      <c r="BDG50" s="233"/>
      <c r="BDH50" s="233"/>
      <c r="BDI50" s="233"/>
      <c r="BDJ50" s="233"/>
      <c r="BDK50" s="233"/>
      <c r="BDL50" s="233"/>
      <c r="BDM50" s="233"/>
      <c r="BDN50" s="233"/>
      <c r="BDO50" s="233"/>
      <c r="BDP50" s="233"/>
      <c r="BDQ50" s="233"/>
      <c r="BDR50" s="233"/>
      <c r="BDS50" s="233"/>
      <c r="BDT50" s="233"/>
      <c r="BDU50" s="233"/>
    </row>
    <row r="51" spans="1:1477" s="118" customFormat="1" ht="24" customHeight="1" thickTop="1">
      <c r="A51" s="7"/>
      <c r="B51" s="306" t="s">
        <v>523</v>
      </c>
      <c r="C51" s="307"/>
      <c r="D51" s="308"/>
      <c r="E51" s="119"/>
      <c r="F51" s="120"/>
      <c r="G51" s="176">
        <f>IF(B37="","",ROWS(B37:B50)-1)</f>
        <v>13</v>
      </c>
      <c r="H51" s="211">
        <f>SUM(H37:H50)</f>
        <v>17</v>
      </c>
      <c r="I51" s="121">
        <f>SUM(I37:I50)</f>
        <v>12</v>
      </c>
      <c r="J51" s="121">
        <f>SUM(J37:J50)</f>
        <v>2698</v>
      </c>
      <c r="K51" s="121">
        <f>SUM(K37:K50)</f>
        <v>3855</v>
      </c>
      <c r="L51" s="121">
        <f>SUM(L37:L50)</f>
        <v>3823</v>
      </c>
      <c r="M51" s="157">
        <f>IF(G51="",0,N51/G51)</f>
        <v>1</v>
      </c>
      <c r="N51" s="121">
        <f t="shared" ref="N51:AC51" si="34">SUM(N37:N50)</f>
        <v>13</v>
      </c>
      <c r="O51" s="121">
        <f t="shared" si="34"/>
        <v>32</v>
      </c>
      <c r="P51" s="121">
        <f t="shared" si="34"/>
        <v>0</v>
      </c>
      <c r="Q51" s="121">
        <f t="shared" si="34"/>
        <v>0</v>
      </c>
      <c r="R51" s="121">
        <f t="shared" si="34"/>
        <v>1058</v>
      </c>
      <c r="S51" s="121">
        <f t="shared" si="34"/>
        <v>99</v>
      </c>
      <c r="T51" s="123">
        <f t="shared" si="34"/>
        <v>30248483</v>
      </c>
      <c r="U51" s="123">
        <f t="shared" si="34"/>
        <v>347280</v>
      </c>
      <c r="V51" s="123">
        <f t="shared" si="34"/>
        <v>29901205</v>
      </c>
      <c r="W51" s="123">
        <f t="shared" si="34"/>
        <v>30916540</v>
      </c>
      <c r="X51" s="123">
        <f t="shared" si="34"/>
        <v>30693433</v>
      </c>
      <c r="Y51" s="123">
        <f t="shared" si="34"/>
        <v>0</v>
      </c>
      <c r="Z51" s="123">
        <f t="shared" si="34"/>
        <v>0</v>
      </c>
      <c r="AA51" s="123">
        <f t="shared" si="34"/>
        <v>0</v>
      </c>
      <c r="AB51" s="123">
        <f t="shared" si="34"/>
        <v>30693433</v>
      </c>
      <c r="AC51" s="123">
        <f t="shared" si="34"/>
        <v>30455214</v>
      </c>
      <c r="AD51" s="157">
        <f>IF(G51="",0,AE51/G51)</f>
        <v>0.92307692307692313</v>
      </c>
      <c r="AE51" s="159">
        <f t="shared" ref="AE51:CM51" si="35">SUM(AE37:AE50)</f>
        <v>12</v>
      </c>
      <c r="AF51" s="123">
        <f t="shared" si="35"/>
        <v>-238218</v>
      </c>
      <c r="AG51" s="123">
        <f t="shared" si="35"/>
        <v>668057</v>
      </c>
      <c r="AH51" s="124">
        <f t="shared" si="35"/>
        <v>774</v>
      </c>
      <c r="AI51" s="124">
        <f t="shared" si="35"/>
        <v>209</v>
      </c>
      <c r="AJ51" s="124">
        <f t="shared" si="35"/>
        <v>0</v>
      </c>
      <c r="AK51" s="124">
        <f t="shared" si="35"/>
        <v>12</v>
      </c>
      <c r="AL51" s="123">
        <f t="shared" si="35"/>
        <v>137596</v>
      </c>
      <c r="AM51" s="123">
        <f t="shared" si="35"/>
        <v>0</v>
      </c>
      <c r="AN51" s="124">
        <f t="shared" si="35"/>
        <v>39</v>
      </c>
      <c r="AO51" s="124">
        <f t="shared" si="35"/>
        <v>56</v>
      </c>
      <c r="AP51" s="123">
        <f t="shared" si="35"/>
        <v>442458</v>
      </c>
      <c r="AQ51" s="123">
        <f t="shared" si="35"/>
        <v>286810</v>
      </c>
      <c r="AR51" s="124">
        <f t="shared" si="35"/>
        <v>0</v>
      </c>
      <c r="AS51" s="124">
        <f t="shared" si="35"/>
        <v>0</v>
      </c>
      <c r="AT51" s="123">
        <f t="shared" si="35"/>
        <v>0</v>
      </c>
      <c r="AU51" s="123">
        <f t="shared" si="35"/>
        <v>0</v>
      </c>
      <c r="AV51" s="124">
        <f t="shared" si="35"/>
        <v>0</v>
      </c>
      <c r="AW51" s="124">
        <f t="shared" si="35"/>
        <v>0</v>
      </c>
      <c r="AX51" s="123">
        <f t="shared" si="35"/>
        <v>0</v>
      </c>
      <c r="AY51" s="123">
        <f t="shared" si="35"/>
        <v>0</v>
      </c>
      <c r="AZ51" s="124">
        <f t="shared" si="35"/>
        <v>0</v>
      </c>
      <c r="BA51" s="124">
        <f t="shared" si="35"/>
        <v>0</v>
      </c>
      <c r="BB51" s="123">
        <f t="shared" si="35"/>
        <v>0</v>
      </c>
      <c r="BC51" s="123">
        <f t="shared" si="35"/>
        <v>0</v>
      </c>
      <c r="BD51" s="124">
        <f t="shared" si="35"/>
        <v>29</v>
      </c>
      <c r="BE51" s="124">
        <f t="shared" si="35"/>
        <v>0</v>
      </c>
      <c r="BF51" s="123">
        <f t="shared" si="35"/>
        <v>171140</v>
      </c>
      <c r="BG51" s="123">
        <f t="shared" si="35"/>
        <v>0</v>
      </c>
      <c r="BH51" s="124">
        <f t="shared" si="35"/>
        <v>0</v>
      </c>
      <c r="BI51" s="124">
        <f t="shared" si="35"/>
        <v>0</v>
      </c>
      <c r="BJ51" s="123">
        <f t="shared" si="35"/>
        <v>3034</v>
      </c>
      <c r="BK51" s="123">
        <f t="shared" si="35"/>
        <v>0</v>
      </c>
      <c r="BL51" s="124">
        <f t="shared" si="35"/>
        <v>0</v>
      </c>
      <c r="BM51" s="124">
        <f t="shared" si="35"/>
        <v>0</v>
      </c>
      <c r="BN51" s="123">
        <f t="shared" si="35"/>
        <v>0</v>
      </c>
      <c r="BO51" s="123">
        <f t="shared" si="35"/>
        <v>0</v>
      </c>
      <c r="BP51" s="124">
        <f t="shared" si="35"/>
        <v>7</v>
      </c>
      <c r="BQ51" s="124">
        <f t="shared" si="35"/>
        <v>31</v>
      </c>
      <c r="BR51" s="123">
        <f t="shared" si="35"/>
        <v>63020</v>
      </c>
      <c r="BS51" s="123">
        <f t="shared" si="35"/>
        <v>0</v>
      </c>
      <c r="BT51" s="124">
        <f t="shared" si="35"/>
        <v>0</v>
      </c>
      <c r="BU51" s="124">
        <f t="shared" si="35"/>
        <v>0</v>
      </c>
      <c r="BV51" s="123">
        <f t="shared" si="35"/>
        <v>0</v>
      </c>
      <c r="BW51" s="123">
        <f t="shared" si="35"/>
        <v>0</v>
      </c>
      <c r="BX51" s="124">
        <f t="shared" si="35"/>
        <v>0</v>
      </c>
      <c r="BY51" s="124">
        <f t="shared" si="35"/>
        <v>0</v>
      </c>
      <c r="BZ51" s="123">
        <f t="shared" si="35"/>
        <v>0</v>
      </c>
      <c r="CA51" s="123">
        <f t="shared" si="35"/>
        <v>0</v>
      </c>
      <c r="CB51" s="124">
        <f t="shared" si="35"/>
        <v>0</v>
      </c>
      <c r="CC51" s="124">
        <f t="shared" si="35"/>
        <v>0</v>
      </c>
      <c r="CD51" s="123">
        <f t="shared" si="35"/>
        <v>0</v>
      </c>
      <c r="CE51" s="123">
        <f t="shared" si="35"/>
        <v>0</v>
      </c>
      <c r="CF51" s="124">
        <f t="shared" si="35"/>
        <v>0</v>
      </c>
      <c r="CG51" s="124">
        <f t="shared" si="35"/>
        <v>0</v>
      </c>
      <c r="CH51" s="123">
        <f t="shared" si="35"/>
        <v>-199187</v>
      </c>
      <c r="CI51" s="123">
        <f t="shared" si="35"/>
        <v>0</v>
      </c>
      <c r="CJ51" s="124">
        <f t="shared" si="35"/>
        <v>75</v>
      </c>
      <c r="CK51" s="124">
        <f t="shared" si="35"/>
        <v>99</v>
      </c>
      <c r="CL51" s="123">
        <f t="shared" si="35"/>
        <v>618059</v>
      </c>
      <c r="CM51" s="123">
        <f t="shared" si="35"/>
        <v>286810</v>
      </c>
      <c r="CN51" s="125"/>
      <c r="CO51" s="125"/>
      <c r="CP51" s="125"/>
      <c r="CQ51" s="125"/>
      <c r="CR51" s="125"/>
      <c r="CS51" s="125"/>
      <c r="CT51" s="119"/>
      <c r="CU51" s="120"/>
      <c r="CV51" s="120"/>
      <c r="CW51" s="119"/>
      <c r="CX51" s="119"/>
      <c r="CY51" s="120"/>
      <c r="CZ51" s="120"/>
      <c r="DA51" s="120"/>
      <c r="DB51" s="123"/>
      <c r="DC51" s="125"/>
      <c r="DD51" s="232"/>
    </row>
    <row r="52" spans="1:1477" s="73" customFormat="1">
      <c r="B52" s="71" t="s">
        <v>2</v>
      </c>
      <c r="C52" s="71" t="s">
        <v>374</v>
      </c>
      <c r="D52" s="71" t="s">
        <v>498</v>
      </c>
      <c r="E52" s="72">
        <v>41711</v>
      </c>
      <c r="F52" s="71" t="s">
        <v>471</v>
      </c>
      <c r="G52" s="175" t="s">
        <v>479</v>
      </c>
      <c r="H52" s="208">
        <v>1</v>
      </c>
      <c r="I52" s="73">
        <v>0</v>
      </c>
      <c r="J52" s="73">
        <v>160</v>
      </c>
      <c r="K52" s="73">
        <v>192</v>
      </c>
      <c r="L52" s="73">
        <v>192</v>
      </c>
      <c r="M52" s="206">
        <f>IF(J52 = 0,0,(L52-AH52-AI52)/J52)</f>
        <v>1</v>
      </c>
      <c r="N52" s="73">
        <f>IF(G52&lt;&gt;"",IF(M52&lt;=1.2,1,0),0)</f>
        <v>1</v>
      </c>
      <c r="O52" s="73">
        <v>0</v>
      </c>
      <c r="P52" s="73">
        <v>0</v>
      </c>
      <c r="Q52" s="73">
        <v>0</v>
      </c>
      <c r="R52" s="73">
        <v>32</v>
      </c>
      <c r="S52" s="73">
        <v>0</v>
      </c>
      <c r="T52" s="212">
        <v>1490639</v>
      </c>
      <c r="U52" s="212">
        <v>50000</v>
      </c>
      <c r="V52" s="212">
        <v>1440639</v>
      </c>
      <c r="W52" s="212">
        <v>1490639</v>
      </c>
      <c r="X52" s="212">
        <v>1445553</v>
      </c>
      <c r="Y52" s="212">
        <v>0</v>
      </c>
      <c r="Z52" s="212">
        <v>0</v>
      </c>
      <c r="AA52" s="212">
        <v>0</v>
      </c>
      <c r="AB52" s="212">
        <v>1445553</v>
      </c>
      <c r="AC52" s="212">
        <v>1451830</v>
      </c>
      <c r="AD52" s="206">
        <f>IF(V52=0,0,AC52/V52)</f>
        <v>1.0077680806919707</v>
      </c>
      <c r="AE52" s="73">
        <f>IF(AD52 &lt;=1.1,1,0)</f>
        <v>1</v>
      </c>
      <c r="AF52" s="212">
        <v>6277</v>
      </c>
      <c r="AG52" s="212">
        <v>0</v>
      </c>
      <c r="AH52" s="73">
        <v>23</v>
      </c>
      <c r="AI52" s="73">
        <v>9</v>
      </c>
      <c r="AJ52" s="73">
        <v>0</v>
      </c>
      <c r="AK52" s="73">
        <v>0</v>
      </c>
      <c r="AL52" s="85">
        <v>0</v>
      </c>
      <c r="AM52" s="85">
        <v>0</v>
      </c>
      <c r="AN52" s="73">
        <v>0</v>
      </c>
      <c r="AO52" s="73">
        <v>0</v>
      </c>
      <c r="AP52" s="85">
        <v>0</v>
      </c>
      <c r="AQ52" s="85">
        <v>0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0</v>
      </c>
      <c r="BC52" s="85">
        <v>0</v>
      </c>
      <c r="BD52" s="73">
        <v>0</v>
      </c>
      <c r="BE52" s="73">
        <v>0</v>
      </c>
      <c r="BF52" s="85">
        <v>0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0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0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0</v>
      </c>
      <c r="CI52" s="85">
        <v>0</v>
      </c>
      <c r="CJ52" s="73">
        <v>0</v>
      </c>
      <c r="CK52" s="73">
        <v>0</v>
      </c>
      <c r="CL52" s="85">
        <v>0</v>
      </c>
      <c r="CM52" s="85">
        <v>0</v>
      </c>
      <c r="CN52" s="71" t="s">
        <v>344</v>
      </c>
      <c r="CO52" s="71" t="s">
        <v>345</v>
      </c>
      <c r="CP52" s="71" t="s">
        <v>321</v>
      </c>
      <c r="CQ52" s="71" t="s">
        <v>321</v>
      </c>
      <c r="CR52" s="71" t="s">
        <v>321</v>
      </c>
      <c r="CS52" s="71" t="s">
        <v>321</v>
      </c>
      <c r="CT52" s="72">
        <v>42222</v>
      </c>
      <c r="CU52" s="71" t="s">
        <v>473</v>
      </c>
      <c r="CV52" s="71" t="s">
        <v>474</v>
      </c>
      <c r="CW52" s="72" t="s">
        <v>168</v>
      </c>
      <c r="CX52" s="72">
        <v>41987</v>
      </c>
      <c r="CY52" s="71" t="s">
        <v>477</v>
      </c>
      <c r="CZ52" s="71" t="s">
        <v>478</v>
      </c>
      <c r="DA52" s="71" t="s">
        <v>489</v>
      </c>
      <c r="DB52" s="86">
        <v>1584506.78</v>
      </c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P52" s="205"/>
      <c r="AHQ52" s="205"/>
      <c r="AHR52" s="205"/>
      <c r="AHS52" s="205"/>
      <c r="AHT52" s="205"/>
      <c r="AHU52" s="205"/>
      <c r="AHV52" s="205"/>
      <c r="AHW52" s="205"/>
      <c r="AHX52" s="205"/>
      <c r="AHY52" s="205"/>
      <c r="AHZ52" s="205"/>
      <c r="AIA52" s="205"/>
      <c r="AIB52" s="205"/>
      <c r="AIC52" s="205"/>
      <c r="AID52" s="205"/>
      <c r="AIE52" s="205"/>
      <c r="AIF52" s="205"/>
      <c r="AIG52" s="205"/>
      <c r="AIH52" s="205"/>
      <c r="AII52" s="205"/>
      <c r="AIJ52" s="205"/>
      <c r="AIK52" s="205"/>
      <c r="AIL52" s="205"/>
      <c r="AIM52" s="205"/>
      <c r="AIN52" s="205"/>
      <c r="AIO52" s="205"/>
      <c r="AIP52" s="205"/>
      <c r="AIQ52" s="205"/>
      <c r="AIR52" s="205"/>
      <c r="AIS52" s="205"/>
      <c r="AIT52" s="205"/>
      <c r="AIU52" s="205"/>
      <c r="AIV52" s="205"/>
      <c r="AIW52" s="205"/>
      <c r="AIX52" s="205"/>
      <c r="AIY52" s="205"/>
      <c r="AIZ52" s="205"/>
      <c r="AJA52" s="205"/>
      <c r="AJB52" s="205"/>
      <c r="AJC52" s="205"/>
      <c r="AJD52" s="205"/>
      <c r="AJE52" s="205"/>
      <c r="AJF52" s="205"/>
      <c r="AJG52" s="205"/>
      <c r="AJH52" s="205"/>
      <c r="AJI52" s="205"/>
      <c r="AJJ52" s="205"/>
      <c r="AJK52" s="205"/>
      <c r="AJL52" s="205"/>
      <c r="AJM52" s="205"/>
      <c r="AJN52" s="205"/>
      <c r="AJO52" s="205"/>
      <c r="AJP52" s="205"/>
      <c r="AJQ52" s="205"/>
      <c r="AJR52" s="205"/>
      <c r="AJS52" s="205"/>
      <c r="AJT52" s="205"/>
      <c r="AJU52" s="205"/>
      <c r="AJV52" s="205"/>
      <c r="AJW52" s="205"/>
      <c r="AJX52" s="205"/>
      <c r="AJY52" s="205"/>
      <c r="AJZ52" s="205"/>
      <c r="AKA52" s="205"/>
      <c r="AKB52" s="205"/>
      <c r="AKC52" s="205"/>
      <c r="AKD52" s="205"/>
      <c r="AKE52" s="205"/>
      <c r="AKF52" s="205"/>
      <c r="AKG52" s="205"/>
      <c r="AKH52" s="205"/>
      <c r="AKI52" s="205"/>
      <c r="AKJ52" s="205"/>
      <c r="AKK52" s="205"/>
      <c r="AKL52" s="205"/>
      <c r="AKM52" s="205"/>
      <c r="AKN52" s="205"/>
      <c r="AKO52" s="205"/>
      <c r="AKP52" s="205"/>
      <c r="AKQ52" s="205"/>
      <c r="AKR52" s="205"/>
      <c r="AKS52" s="205"/>
      <c r="AKT52" s="205"/>
      <c r="AKU52" s="205"/>
      <c r="AKV52" s="205"/>
      <c r="AKW52" s="205"/>
      <c r="AKX52" s="205"/>
      <c r="AKY52" s="205"/>
      <c r="AKZ52" s="205"/>
      <c r="ALA52" s="205"/>
      <c r="ALB52" s="205"/>
      <c r="ALC52" s="205"/>
      <c r="ALD52" s="205"/>
      <c r="ALE52" s="205"/>
      <c r="ALF52" s="205"/>
      <c r="ALG52" s="205"/>
      <c r="ALH52" s="205"/>
      <c r="ALI52" s="205"/>
      <c r="ALJ52" s="205"/>
      <c r="ALK52" s="205"/>
      <c r="ALL52" s="205"/>
      <c r="ALM52" s="205"/>
      <c r="ALN52" s="205"/>
      <c r="ALO52" s="205"/>
      <c r="ALP52" s="205"/>
      <c r="ALQ52" s="205"/>
      <c r="ALR52" s="205"/>
      <c r="ALS52" s="205"/>
      <c r="ALT52" s="205"/>
      <c r="ALU52" s="205"/>
      <c r="ALV52" s="205"/>
      <c r="ALW52" s="205"/>
      <c r="ALX52" s="205"/>
      <c r="ALY52" s="205"/>
      <c r="ALZ52" s="205"/>
      <c r="AMA52" s="205"/>
      <c r="AMB52" s="205"/>
      <c r="AMC52" s="205"/>
      <c r="AMD52" s="205"/>
      <c r="AME52" s="205"/>
      <c r="AMF52" s="205"/>
      <c r="AMG52" s="205"/>
      <c r="AMH52" s="205"/>
      <c r="AMI52" s="205"/>
      <c r="AMJ52" s="205"/>
      <c r="AMK52" s="205"/>
      <c r="AML52" s="205"/>
      <c r="AMM52" s="205"/>
      <c r="AMN52" s="205"/>
      <c r="AMO52" s="205"/>
      <c r="AMP52" s="205"/>
      <c r="AMQ52" s="205"/>
      <c r="AMR52" s="205"/>
      <c r="AMS52" s="205"/>
      <c r="AMT52" s="205"/>
      <c r="AMU52" s="205"/>
      <c r="AMV52" s="205"/>
      <c r="AMW52" s="205"/>
      <c r="AMX52" s="205"/>
      <c r="AMY52" s="205"/>
      <c r="AMZ52" s="205"/>
      <c r="ANA52" s="205"/>
      <c r="ANB52" s="205"/>
      <c r="ANC52" s="205"/>
      <c r="AND52" s="205"/>
      <c r="ANE52" s="205"/>
      <c r="ANF52" s="205"/>
      <c r="ANG52" s="205"/>
      <c r="ANH52" s="205"/>
      <c r="ANI52" s="205"/>
      <c r="ANJ52" s="205"/>
      <c r="ANK52" s="205"/>
      <c r="ANL52" s="205"/>
      <c r="ANM52" s="205"/>
      <c r="ANN52" s="205"/>
      <c r="ANO52" s="205"/>
      <c r="ANP52" s="205"/>
      <c r="ANQ52" s="205"/>
      <c r="ANR52" s="205"/>
      <c r="ANS52" s="205"/>
      <c r="ANT52" s="205"/>
      <c r="ANU52" s="205"/>
      <c r="ANV52" s="205"/>
      <c r="ANW52" s="205"/>
      <c r="ANX52" s="205"/>
      <c r="ANY52" s="205"/>
      <c r="ANZ52" s="205"/>
      <c r="AOA52" s="205"/>
      <c r="AOB52" s="205"/>
      <c r="AOC52" s="205"/>
      <c r="AOD52" s="205"/>
      <c r="AOE52" s="205"/>
      <c r="AOF52" s="205"/>
      <c r="AOG52" s="205"/>
      <c r="AOH52" s="205"/>
      <c r="AOI52" s="205"/>
      <c r="AOJ52" s="205"/>
      <c r="AOK52" s="205"/>
      <c r="AOL52" s="205"/>
      <c r="AOM52" s="205"/>
      <c r="AON52" s="205"/>
      <c r="AOO52" s="205"/>
      <c r="AOP52" s="205"/>
      <c r="AOQ52" s="205"/>
      <c r="AOR52" s="205"/>
      <c r="AOS52" s="205"/>
      <c r="AOT52" s="205"/>
      <c r="AOU52" s="205"/>
      <c r="AOV52" s="205"/>
      <c r="AOW52" s="205"/>
      <c r="AOX52" s="205"/>
      <c r="AOY52" s="205"/>
      <c r="AOZ52" s="205"/>
      <c r="APA52" s="205"/>
      <c r="APB52" s="205"/>
      <c r="APC52" s="205"/>
      <c r="APD52" s="205"/>
      <c r="APE52" s="205"/>
      <c r="APF52" s="205"/>
      <c r="APG52" s="205"/>
      <c r="APH52" s="205"/>
      <c r="API52" s="205"/>
      <c r="APJ52" s="205"/>
      <c r="APK52" s="205"/>
      <c r="APL52" s="205"/>
      <c r="APM52" s="205"/>
      <c r="APN52" s="205"/>
      <c r="APO52" s="205"/>
      <c r="APP52" s="205"/>
      <c r="APQ52" s="205"/>
      <c r="APR52" s="205"/>
      <c r="APS52" s="205"/>
      <c r="APT52" s="205"/>
      <c r="APU52" s="205"/>
      <c r="APV52" s="205"/>
      <c r="APW52" s="205"/>
      <c r="APX52" s="205"/>
      <c r="APY52" s="205"/>
      <c r="APZ52" s="205"/>
      <c r="AQA52" s="205"/>
      <c r="AQB52" s="205"/>
      <c r="AQC52" s="205"/>
      <c r="AQD52" s="205"/>
      <c r="AQE52" s="205"/>
      <c r="AQF52" s="205"/>
      <c r="AQG52" s="205"/>
      <c r="AQH52" s="205"/>
      <c r="AQI52" s="205"/>
      <c r="AQJ52" s="205"/>
      <c r="AQK52" s="205"/>
      <c r="AQL52" s="205"/>
      <c r="AQM52" s="205"/>
      <c r="AQN52" s="205"/>
      <c r="AQO52" s="205"/>
      <c r="AQP52" s="205"/>
      <c r="AQQ52" s="205"/>
      <c r="AQR52" s="205"/>
      <c r="AQS52" s="205"/>
      <c r="AQT52" s="205"/>
      <c r="AQU52" s="205"/>
      <c r="AQV52" s="205"/>
      <c r="AQW52" s="205"/>
      <c r="AQX52" s="205"/>
      <c r="AQY52" s="205"/>
      <c r="AQZ52" s="205"/>
      <c r="ARA52" s="205"/>
      <c r="ARB52" s="205"/>
      <c r="ARC52" s="205"/>
      <c r="ARD52" s="205"/>
      <c r="ARE52" s="205"/>
      <c r="ARF52" s="205"/>
      <c r="ARG52" s="205"/>
      <c r="ARH52" s="205"/>
      <c r="ARI52" s="205"/>
      <c r="ARJ52" s="205"/>
      <c r="ARK52" s="205"/>
      <c r="ARL52" s="205"/>
      <c r="ARM52" s="205"/>
      <c r="ARN52" s="205"/>
      <c r="ARO52" s="205"/>
      <c r="ARP52" s="205"/>
      <c r="ARQ52" s="205"/>
      <c r="ARR52" s="205"/>
      <c r="ARS52" s="205"/>
      <c r="ART52" s="205"/>
      <c r="ARU52" s="205"/>
      <c r="ARV52" s="205"/>
      <c r="ARW52" s="205"/>
      <c r="ARX52" s="205"/>
      <c r="ARY52" s="205"/>
      <c r="ARZ52" s="205"/>
      <c r="ASA52" s="205"/>
      <c r="ASB52" s="205"/>
      <c r="ASC52" s="205"/>
      <c r="ASD52" s="205"/>
      <c r="ASE52" s="205"/>
      <c r="ASF52" s="205"/>
      <c r="ASG52" s="205"/>
      <c r="ASH52" s="205"/>
      <c r="ASI52" s="205"/>
      <c r="ASJ52" s="205"/>
      <c r="ASK52" s="205"/>
      <c r="ASL52" s="205"/>
      <c r="ASM52" s="205"/>
      <c r="ASN52" s="205"/>
      <c r="ASO52" s="205"/>
      <c r="ASP52" s="205"/>
      <c r="ASQ52" s="205"/>
      <c r="ASR52" s="205"/>
      <c r="ASS52" s="205"/>
      <c r="AST52" s="205"/>
      <c r="ASU52" s="205"/>
      <c r="ASV52" s="205"/>
      <c r="ASW52" s="205"/>
      <c r="ASX52" s="205"/>
      <c r="ASY52" s="205"/>
      <c r="ASZ52" s="205"/>
      <c r="ATA52" s="205"/>
      <c r="ATB52" s="205"/>
      <c r="ATC52" s="205"/>
      <c r="ATD52" s="205"/>
      <c r="ATE52" s="205"/>
      <c r="ATF52" s="205"/>
      <c r="ATG52" s="205"/>
      <c r="ATH52" s="205"/>
      <c r="ATI52" s="205"/>
      <c r="ATJ52" s="205"/>
      <c r="ATK52" s="205"/>
      <c r="ATL52" s="205"/>
      <c r="ATM52" s="205"/>
      <c r="ATN52" s="205"/>
      <c r="ATO52" s="205"/>
      <c r="ATP52" s="205"/>
      <c r="ATQ52" s="205"/>
      <c r="ATR52" s="205"/>
      <c r="ATS52" s="205"/>
      <c r="ATT52" s="205"/>
      <c r="ATU52" s="205"/>
      <c r="ATV52" s="205"/>
      <c r="ATW52" s="205"/>
      <c r="ATX52" s="205"/>
      <c r="ATY52" s="205"/>
      <c r="ATZ52" s="205"/>
      <c r="AUA52" s="205"/>
      <c r="AUB52" s="205"/>
      <c r="AUC52" s="205"/>
      <c r="AUD52" s="205"/>
      <c r="AUE52" s="205"/>
      <c r="AUF52" s="205"/>
      <c r="AUG52" s="205"/>
      <c r="AUH52" s="205"/>
      <c r="AUI52" s="205"/>
      <c r="AUJ52" s="205"/>
      <c r="AUK52" s="205"/>
      <c r="AUL52" s="205"/>
      <c r="AUM52" s="205"/>
      <c r="AUN52" s="205"/>
      <c r="AUO52" s="205"/>
      <c r="AUP52" s="205"/>
      <c r="AUQ52" s="205"/>
      <c r="AUR52" s="205"/>
      <c r="AUS52" s="205"/>
      <c r="AUT52" s="205"/>
      <c r="AUU52" s="205"/>
      <c r="AUV52" s="205"/>
      <c r="AUW52" s="205"/>
      <c r="AUX52" s="205"/>
      <c r="AUY52" s="205"/>
      <c r="AUZ52" s="205"/>
      <c r="AVA52" s="205"/>
      <c r="AVB52" s="205"/>
      <c r="AVC52" s="205"/>
      <c r="AVD52" s="205"/>
      <c r="AVE52" s="205"/>
      <c r="AVF52" s="205"/>
      <c r="AVG52" s="205"/>
      <c r="AVH52" s="205"/>
      <c r="AVI52" s="205"/>
      <c r="AVJ52" s="205"/>
      <c r="AVK52" s="205"/>
      <c r="AVL52" s="205"/>
      <c r="AVM52" s="205"/>
      <c r="AVN52" s="205"/>
      <c r="AVO52" s="205"/>
      <c r="AVP52" s="205"/>
      <c r="AVQ52" s="205"/>
      <c r="AVR52" s="205"/>
      <c r="AVS52" s="205"/>
      <c r="AVT52" s="205"/>
      <c r="AVU52" s="205"/>
      <c r="AVV52" s="205"/>
      <c r="AVW52" s="205"/>
      <c r="AVX52" s="205"/>
      <c r="AVY52" s="205"/>
      <c r="AVZ52" s="205"/>
      <c r="AWA52" s="205"/>
      <c r="AWB52" s="205"/>
      <c r="AWC52" s="205"/>
      <c r="AWD52" s="205"/>
      <c r="AWE52" s="205"/>
      <c r="AWF52" s="205"/>
      <c r="AWG52" s="205"/>
      <c r="AWH52" s="205"/>
      <c r="AWI52" s="205"/>
      <c r="AWJ52" s="205"/>
      <c r="AWK52" s="205"/>
      <c r="AWL52" s="205"/>
      <c r="AWM52" s="205"/>
      <c r="AWN52" s="205"/>
      <c r="AWO52" s="205"/>
      <c r="AWP52" s="205"/>
      <c r="AWQ52" s="205"/>
      <c r="AWR52" s="205"/>
      <c r="AWS52" s="205"/>
      <c r="AWT52" s="205"/>
      <c r="AWU52" s="205"/>
      <c r="AWV52" s="205"/>
      <c r="AWW52" s="205"/>
      <c r="AWX52" s="205"/>
      <c r="AWY52" s="205"/>
      <c r="AWZ52" s="205"/>
      <c r="AXA52" s="205"/>
      <c r="AXB52" s="205"/>
      <c r="AXC52" s="205"/>
      <c r="AXD52" s="205"/>
      <c r="AXE52" s="205"/>
      <c r="AXF52" s="205"/>
      <c r="AXG52" s="205"/>
      <c r="AXH52" s="205"/>
      <c r="AXI52" s="205"/>
      <c r="AXJ52" s="205"/>
      <c r="AXK52" s="205"/>
      <c r="AXL52" s="205"/>
      <c r="AXM52" s="205"/>
      <c r="AXN52" s="205"/>
      <c r="AXO52" s="205"/>
      <c r="AXP52" s="205"/>
      <c r="AXQ52" s="205"/>
      <c r="AXR52" s="205"/>
      <c r="AXS52" s="205"/>
      <c r="AXT52" s="205"/>
      <c r="AXU52" s="205"/>
      <c r="AXV52" s="205"/>
      <c r="AXW52" s="205"/>
      <c r="AXX52" s="205"/>
      <c r="AXY52" s="205"/>
      <c r="AXZ52" s="205"/>
      <c r="AYA52" s="205"/>
      <c r="AYB52" s="205"/>
      <c r="AYC52" s="205"/>
      <c r="AYD52" s="205"/>
      <c r="AYE52" s="205"/>
      <c r="AYF52" s="205"/>
      <c r="AYG52" s="205"/>
      <c r="AYH52" s="205"/>
      <c r="AYI52" s="205"/>
      <c r="AYJ52" s="205"/>
      <c r="AYK52" s="205"/>
      <c r="AYL52" s="205"/>
      <c r="AYM52" s="205"/>
      <c r="AYN52" s="205"/>
      <c r="AYO52" s="205"/>
      <c r="AYP52" s="205"/>
      <c r="AYQ52" s="205"/>
      <c r="AYR52" s="205"/>
      <c r="AYS52" s="205"/>
      <c r="AYT52" s="205"/>
      <c r="AYU52" s="205"/>
      <c r="AYV52" s="205"/>
      <c r="AYW52" s="205"/>
      <c r="AYX52" s="205"/>
      <c r="AYY52" s="205"/>
      <c r="AYZ52" s="205"/>
      <c r="AZA52" s="205"/>
      <c r="AZB52" s="205"/>
      <c r="AZC52" s="205"/>
      <c r="AZD52" s="205"/>
      <c r="AZE52" s="205"/>
      <c r="AZF52" s="205"/>
      <c r="AZG52" s="205"/>
      <c r="AZH52" s="205"/>
      <c r="AZI52" s="205"/>
      <c r="AZJ52" s="205"/>
      <c r="AZK52" s="205"/>
      <c r="AZL52" s="205"/>
      <c r="AZM52" s="205"/>
      <c r="AZN52" s="205"/>
      <c r="AZO52" s="205"/>
      <c r="AZP52" s="205"/>
      <c r="AZQ52" s="205"/>
      <c r="AZR52" s="205"/>
      <c r="AZS52" s="205"/>
      <c r="AZT52" s="205"/>
      <c r="AZU52" s="205"/>
      <c r="AZV52" s="205"/>
      <c r="AZW52" s="205"/>
      <c r="AZX52" s="205"/>
      <c r="AZY52" s="205"/>
      <c r="AZZ52" s="205"/>
      <c r="BAA52" s="205"/>
      <c r="BAB52" s="205"/>
      <c r="BAC52" s="205"/>
      <c r="BAD52" s="205"/>
      <c r="BAE52" s="205"/>
      <c r="BAF52" s="205"/>
      <c r="BAG52" s="205"/>
      <c r="BAH52" s="205"/>
      <c r="BAI52" s="205"/>
      <c r="BAJ52" s="205"/>
      <c r="BAK52" s="205"/>
      <c r="BAL52" s="205"/>
      <c r="BAM52" s="205"/>
      <c r="BAN52" s="205"/>
      <c r="BAO52" s="205"/>
      <c r="BAP52" s="205"/>
      <c r="BAQ52" s="205"/>
      <c r="BAR52" s="205"/>
      <c r="BAS52" s="205"/>
      <c r="BAT52" s="205"/>
      <c r="BAU52" s="205"/>
      <c r="BAV52" s="205"/>
      <c r="BAW52" s="205"/>
      <c r="BAX52" s="205"/>
      <c r="BAY52" s="205"/>
      <c r="BAZ52" s="205"/>
      <c r="BBA52" s="205"/>
      <c r="BBB52" s="205"/>
      <c r="BBC52" s="205"/>
      <c r="BBD52" s="205"/>
      <c r="BBE52" s="205"/>
      <c r="BBF52" s="205"/>
      <c r="BBG52" s="205"/>
      <c r="BBH52" s="205"/>
      <c r="BBI52" s="205"/>
      <c r="BBJ52" s="205"/>
      <c r="BBK52" s="205"/>
      <c r="BBL52" s="205"/>
      <c r="BBM52" s="205"/>
      <c r="BBN52" s="205"/>
      <c r="BBO52" s="205"/>
      <c r="BBP52" s="205"/>
      <c r="BBQ52" s="205"/>
      <c r="BBR52" s="205"/>
      <c r="BBS52" s="205"/>
      <c r="BBT52" s="205"/>
      <c r="BBU52" s="205"/>
      <c r="BBV52" s="205"/>
      <c r="BBW52" s="205"/>
      <c r="BBX52" s="205"/>
      <c r="BBY52" s="205"/>
      <c r="BBZ52" s="205"/>
      <c r="BCA52" s="205"/>
      <c r="BCB52" s="205"/>
      <c r="BCC52" s="205"/>
      <c r="BCD52" s="205"/>
      <c r="BCE52" s="205"/>
      <c r="BCF52" s="205"/>
      <c r="BCG52" s="205"/>
      <c r="BCH52" s="205"/>
      <c r="BCI52" s="205"/>
      <c r="BCJ52" s="205"/>
      <c r="BCK52" s="205"/>
      <c r="BCL52" s="205"/>
      <c r="BCM52" s="205"/>
      <c r="BCN52" s="205"/>
      <c r="BCO52" s="205"/>
      <c r="BCP52" s="205"/>
      <c r="BCQ52" s="205"/>
      <c r="BCR52" s="205"/>
      <c r="BCS52" s="205"/>
      <c r="BCT52" s="205"/>
      <c r="BCU52" s="205"/>
      <c r="BCV52" s="205"/>
      <c r="BCW52" s="205"/>
      <c r="BCX52" s="205"/>
      <c r="BCY52" s="205"/>
      <c r="BCZ52" s="205"/>
      <c r="BDA52" s="205"/>
      <c r="BDB52" s="205"/>
      <c r="BDC52" s="205"/>
      <c r="BDD52" s="205"/>
      <c r="BDE52" s="205"/>
      <c r="BDF52" s="205"/>
      <c r="BDG52" s="205"/>
      <c r="BDH52" s="205"/>
      <c r="BDI52" s="205"/>
      <c r="BDJ52" s="205"/>
      <c r="BDK52" s="205"/>
      <c r="BDL52" s="205"/>
      <c r="BDM52" s="205"/>
      <c r="BDN52" s="205"/>
      <c r="BDO52" s="205"/>
      <c r="BDP52" s="205"/>
      <c r="BDQ52" s="205"/>
      <c r="BDR52" s="205"/>
      <c r="BDS52" s="205"/>
      <c r="BDT52" s="205"/>
      <c r="BDU52" s="205"/>
    </row>
    <row r="53" spans="1:1477" s="73" customFormat="1">
      <c r="B53" s="71" t="s">
        <v>2</v>
      </c>
      <c r="C53" s="71" t="s">
        <v>265</v>
      </c>
      <c r="D53" s="71" t="s">
        <v>266</v>
      </c>
      <c r="E53" s="72">
        <v>41984</v>
      </c>
      <c r="F53" s="71" t="s">
        <v>477</v>
      </c>
      <c r="G53" s="175" t="s">
        <v>478</v>
      </c>
      <c r="H53" s="208">
        <v>1</v>
      </c>
      <c r="I53" s="73">
        <v>0</v>
      </c>
      <c r="J53" s="73">
        <v>100</v>
      </c>
      <c r="K53" s="73">
        <v>134</v>
      </c>
      <c r="L53" s="73">
        <v>134</v>
      </c>
      <c r="M53" s="206">
        <f t="shared" ref="M53:M54" si="36">IF(J53 = 0,0,(L53-AH53-AI53)/J53)</f>
        <v>1.02</v>
      </c>
      <c r="N53" s="73">
        <f t="shared" ref="N53:N54" si="37">IF(G53&lt;&gt;"",IF(M53&lt;=1.2,1,0),0)</f>
        <v>1</v>
      </c>
      <c r="O53" s="73">
        <v>0</v>
      </c>
      <c r="P53" s="73">
        <v>0</v>
      </c>
      <c r="Q53" s="73">
        <v>0</v>
      </c>
      <c r="R53" s="73">
        <v>32</v>
      </c>
      <c r="S53" s="73">
        <v>2</v>
      </c>
      <c r="T53" s="212">
        <v>1718927</v>
      </c>
      <c r="U53" s="212">
        <v>50000</v>
      </c>
      <c r="V53" s="212">
        <v>1668927</v>
      </c>
      <c r="W53" s="212">
        <v>1718927</v>
      </c>
      <c r="X53" s="212">
        <v>1766800</v>
      </c>
      <c r="Y53" s="212">
        <v>0</v>
      </c>
      <c r="Z53" s="212">
        <v>0</v>
      </c>
      <c r="AA53" s="212">
        <v>0</v>
      </c>
      <c r="AB53" s="212">
        <v>1766800</v>
      </c>
      <c r="AC53" s="212">
        <v>1673682</v>
      </c>
      <c r="AD53" s="206">
        <f t="shared" ref="AD53:AD54" si="38">IF(V53=0,0,AC53/V53)</f>
        <v>1.0028491360017544</v>
      </c>
      <c r="AE53" s="73">
        <f t="shared" ref="AE53:AE54" si="39">IF(AD53 &lt;=1.1,1,0)</f>
        <v>1</v>
      </c>
      <c r="AF53" s="212">
        <v>-93118</v>
      </c>
      <c r="AG53" s="212">
        <v>0</v>
      </c>
      <c r="AH53" s="73">
        <v>10</v>
      </c>
      <c r="AI53" s="73">
        <v>22</v>
      </c>
      <c r="AJ53" s="73">
        <v>0</v>
      </c>
      <c r="AK53" s="73">
        <v>2</v>
      </c>
      <c r="AL53" s="85">
        <v>3651</v>
      </c>
      <c r="AM53" s="85">
        <v>0</v>
      </c>
      <c r="AN53" s="73">
        <v>0</v>
      </c>
      <c r="AO53" s="73">
        <v>0</v>
      </c>
      <c r="AP53" s="85">
        <v>0</v>
      </c>
      <c r="AQ53" s="85">
        <v>0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0</v>
      </c>
      <c r="BG53" s="85">
        <v>0</v>
      </c>
      <c r="BH53" s="73">
        <v>0</v>
      </c>
      <c r="BI53" s="73">
        <v>0</v>
      </c>
      <c r="BJ53" s="85">
        <v>0</v>
      </c>
      <c r="BK53" s="85">
        <v>0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0</v>
      </c>
      <c r="BZ53" s="85">
        <v>0</v>
      </c>
      <c r="CA53" s="85">
        <v>0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0</v>
      </c>
      <c r="CK53" s="73">
        <v>2</v>
      </c>
      <c r="CL53" s="85">
        <v>3651</v>
      </c>
      <c r="CM53" s="85">
        <v>0</v>
      </c>
      <c r="CN53" s="71" t="s">
        <v>375</v>
      </c>
      <c r="CO53" s="71" t="s">
        <v>376</v>
      </c>
      <c r="CP53" s="71" t="s">
        <v>321</v>
      </c>
      <c r="CQ53" s="71" t="s">
        <v>321</v>
      </c>
      <c r="CR53" s="71" t="s">
        <v>321</v>
      </c>
      <c r="CS53" s="71" t="s">
        <v>321</v>
      </c>
      <c r="CT53" s="72">
        <v>42247</v>
      </c>
      <c r="CU53" s="71" t="s">
        <v>473</v>
      </c>
      <c r="CV53" s="71" t="s">
        <v>474</v>
      </c>
      <c r="CW53" s="72" t="s">
        <v>168</v>
      </c>
      <c r="CX53" s="72">
        <v>42207</v>
      </c>
      <c r="CY53" s="71" t="s">
        <v>473</v>
      </c>
      <c r="CZ53" s="71" t="s">
        <v>474</v>
      </c>
      <c r="DA53" s="71" t="s">
        <v>494</v>
      </c>
      <c r="DB53" s="86">
        <v>2202753.65</v>
      </c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  <c r="IY53" s="205"/>
      <c r="IZ53" s="205"/>
      <c r="JA53" s="205"/>
      <c r="JB53" s="205"/>
      <c r="JC53" s="205"/>
      <c r="JD53" s="205"/>
      <c r="JE53" s="205"/>
      <c r="JF53" s="205"/>
      <c r="JG53" s="205"/>
      <c r="JH53" s="205"/>
      <c r="JI53" s="205"/>
      <c r="JJ53" s="205"/>
      <c r="JK53" s="205"/>
      <c r="JL53" s="205"/>
      <c r="JM53" s="205"/>
      <c r="JN53" s="205"/>
      <c r="JO53" s="205"/>
      <c r="JP53" s="205"/>
      <c r="JQ53" s="205"/>
      <c r="JR53" s="205"/>
      <c r="JS53" s="205"/>
      <c r="JT53" s="205"/>
      <c r="JU53" s="205"/>
      <c r="JV53" s="205"/>
      <c r="JW53" s="205"/>
      <c r="JX53" s="205"/>
      <c r="JY53" s="205"/>
      <c r="JZ53" s="205"/>
      <c r="KA53" s="205"/>
      <c r="KB53" s="205"/>
      <c r="KC53" s="205"/>
      <c r="KD53" s="205"/>
      <c r="KE53" s="205"/>
      <c r="KF53" s="205"/>
      <c r="KG53" s="205"/>
      <c r="KH53" s="205"/>
      <c r="KI53" s="205"/>
      <c r="KJ53" s="205"/>
      <c r="KK53" s="205"/>
      <c r="KL53" s="205"/>
      <c r="KM53" s="205"/>
      <c r="KN53" s="205"/>
      <c r="KO53" s="205"/>
      <c r="KP53" s="205"/>
      <c r="KQ53" s="205"/>
      <c r="KR53" s="205"/>
      <c r="KS53" s="205"/>
      <c r="KT53" s="205"/>
      <c r="KU53" s="205"/>
      <c r="KV53" s="205"/>
      <c r="KW53" s="205"/>
      <c r="KX53" s="205"/>
      <c r="KY53" s="205"/>
      <c r="KZ53" s="205"/>
      <c r="LA53" s="205"/>
      <c r="LB53" s="205"/>
      <c r="LC53" s="205"/>
      <c r="LD53" s="205"/>
      <c r="LE53" s="205"/>
      <c r="LF53" s="205"/>
      <c r="LG53" s="205"/>
      <c r="LH53" s="205"/>
      <c r="LI53" s="205"/>
      <c r="LJ53" s="205"/>
      <c r="LK53" s="205"/>
      <c r="LL53" s="205"/>
      <c r="LM53" s="205"/>
      <c r="LN53" s="205"/>
      <c r="LO53" s="205"/>
      <c r="LP53" s="205"/>
      <c r="LQ53" s="205"/>
      <c r="LR53" s="205"/>
      <c r="LS53" s="205"/>
      <c r="LT53" s="205"/>
      <c r="LU53" s="205"/>
      <c r="LV53" s="205"/>
      <c r="LW53" s="205"/>
      <c r="LX53" s="205"/>
      <c r="LY53" s="205"/>
      <c r="LZ53" s="205"/>
      <c r="MA53" s="205"/>
      <c r="MB53" s="205"/>
      <c r="MC53" s="205"/>
      <c r="MD53" s="205"/>
      <c r="ME53" s="205"/>
      <c r="MF53" s="205"/>
      <c r="MG53" s="205"/>
      <c r="MH53" s="205"/>
      <c r="MI53" s="205"/>
      <c r="MJ53" s="205"/>
      <c r="MK53" s="205"/>
      <c r="ML53" s="205"/>
      <c r="MM53" s="205"/>
      <c r="MN53" s="205"/>
      <c r="MO53" s="205"/>
      <c r="MP53" s="205"/>
      <c r="MQ53" s="205"/>
      <c r="MR53" s="205"/>
      <c r="MS53" s="205"/>
      <c r="MT53" s="205"/>
      <c r="MU53" s="205"/>
      <c r="MV53" s="205"/>
      <c r="MW53" s="205"/>
      <c r="MX53" s="205"/>
      <c r="MY53" s="205"/>
      <c r="MZ53" s="205"/>
      <c r="NA53" s="205"/>
      <c r="NB53" s="205"/>
      <c r="NC53" s="205"/>
      <c r="ND53" s="205"/>
      <c r="NE53" s="205"/>
      <c r="NF53" s="205"/>
      <c r="NG53" s="205"/>
      <c r="NH53" s="205"/>
      <c r="NI53" s="205"/>
      <c r="NJ53" s="205"/>
      <c r="NK53" s="205"/>
      <c r="NL53" s="205"/>
      <c r="NM53" s="205"/>
      <c r="NN53" s="205"/>
      <c r="NO53" s="205"/>
      <c r="NP53" s="205"/>
      <c r="NQ53" s="205"/>
      <c r="NR53" s="205"/>
      <c r="NS53" s="205"/>
      <c r="NT53" s="205"/>
      <c r="NU53" s="205"/>
      <c r="NV53" s="205"/>
      <c r="NW53" s="205"/>
      <c r="NX53" s="205"/>
      <c r="NY53" s="205"/>
      <c r="NZ53" s="205"/>
      <c r="OA53" s="205"/>
      <c r="OB53" s="205"/>
      <c r="OC53" s="205"/>
      <c r="OD53" s="205"/>
      <c r="OE53" s="205"/>
      <c r="OF53" s="205"/>
      <c r="OG53" s="205"/>
      <c r="OH53" s="205"/>
      <c r="OI53" s="205"/>
      <c r="OJ53" s="205"/>
      <c r="OK53" s="205"/>
      <c r="OL53" s="205"/>
      <c r="OM53" s="205"/>
      <c r="ON53" s="205"/>
      <c r="OO53" s="205"/>
      <c r="OP53" s="205"/>
      <c r="OQ53" s="205"/>
      <c r="OR53" s="205"/>
      <c r="OS53" s="205"/>
      <c r="OT53" s="205"/>
      <c r="OU53" s="205"/>
      <c r="OV53" s="205"/>
      <c r="OW53" s="205"/>
      <c r="OX53" s="205"/>
      <c r="OY53" s="205"/>
      <c r="OZ53" s="205"/>
      <c r="PA53" s="205"/>
      <c r="PB53" s="205"/>
      <c r="PC53" s="205"/>
      <c r="PD53" s="205"/>
      <c r="PE53" s="205"/>
      <c r="PF53" s="205"/>
      <c r="PG53" s="205"/>
      <c r="PH53" s="205"/>
      <c r="PI53" s="205"/>
      <c r="PJ53" s="205"/>
      <c r="PK53" s="205"/>
      <c r="PL53" s="205"/>
      <c r="PM53" s="205"/>
      <c r="PN53" s="205"/>
      <c r="PO53" s="205"/>
      <c r="PP53" s="205"/>
      <c r="PQ53" s="205"/>
      <c r="PR53" s="205"/>
      <c r="PS53" s="205"/>
      <c r="PT53" s="205"/>
      <c r="PU53" s="205"/>
      <c r="PV53" s="205"/>
      <c r="PW53" s="205"/>
      <c r="PX53" s="205"/>
      <c r="PY53" s="205"/>
      <c r="PZ53" s="205"/>
      <c r="QA53" s="205"/>
      <c r="QB53" s="205"/>
      <c r="QC53" s="205"/>
      <c r="QD53" s="205"/>
      <c r="QE53" s="205"/>
      <c r="QF53" s="205"/>
      <c r="QG53" s="205"/>
      <c r="QH53" s="205"/>
      <c r="QI53" s="205"/>
      <c r="QJ53" s="205"/>
      <c r="QK53" s="205"/>
      <c r="QL53" s="205"/>
      <c r="QM53" s="205"/>
      <c r="QN53" s="205"/>
      <c r="QO53" s="205"/>
      <c r="QP53" s="205"/>
      <c r="QQ53" s="205"/>
      <c r="QR53" s="205"/>
      <c r="QS53" s="205"/>
      <c r="QT53" s="205"/>
      <c r="QU53" s="205"/>
      <c r="QV53" s="205"/>
      <c r="QW53" s="205"/>
      <c r="QX53" s="205"/>
      <c r="QY53" s="205"/>
      <c r="QZ53" s="205"/>
      <c r="RA53" s="205"/>
      <c r="RB53" s="205"/>
      <c r="RC53" s="205"/>
      <c r="RD53" s="205"/>
      <c r="RE53" s="205"/>
      <c r="RF53" s="205"/>
      <c r="RG53" s="205"/>
      <c r="RH53" s="205"/>
      <c r="RI53" s="205"/>
      <c r="RJ53" s="205"/>
      <c r="RK53" s="205"/>
      <c r="RL53" s="205"/>
      <c r="RM53" s="205"/>
      <c r="RN53" s="205"/>
      <c r="RO53" s="205"/>
      <c r="RP53" s="205"/>
      <c r="RQ53" s="205"/>
      <c r="RR53" s="205"/>
      <c r="RS53" s="205"/>
      <c r="RT53" s="205"/>
      <c r="RU53" s="205"/>
      <c r="RV53" s="205"/>
      <c r="RW53" s="205"/>
      <c r="RX53" s="205"/>
      <c r="RY53" s="205"/>
      <c r="RZ53" s="205"/>
      <c r="SA53" s="205"/>
      <c r="SB53" s="205"/>
      <c r="SC53" s="205"/>
      <c r="SD53" s="205"/>
      <c r="SE53" s="205"/>
      <c r="SF53" s="205"/>
      <c r="SG53" s="205"/>
      <c r="SH53" s="205"/>
      <c r="SI53" s="205"/>
      <c r="SJ53" s="205"/>
      <c r="SK53" s="205"/>
      <c r="SL53" s="205"/>
      <c r="SM53" s="205"/>
      <c r="SN53" s="205"/>
      <c r="SO53" s="205"/>
      <c r="SP53" s="205"/>
      <c r="SQ53" s="205"/>
      <c r="SR53" s="205"/>
      <c r="SS53" s="205"/>
      <c r="ST53" s="205"/>
      <c r="SU53" s="205"/>
      <c r="SV53" s="205"/>
      <c r="SW53" s="205"/>
      <c r="SX53" s="205"/>
      <c r="SY53" s="205"/>
      <c r="SZ53" s="205"/>
      <c r="TA53" s="205"/>
      <c r="TB53" s="205"/>
      <c r="TC53" s="205"/>
      <c r="TD53" s="205"/>
      <c r="TE53" s="205"/>
      <c r="TF53" s="205"/>
      <c r="TG53" s="205"/>
      <c r="TH53" s="205"/>
      <c r="TI53" s="205"/>
      <c r="TJ53" s="205"/>
      <c r="TK53" s="205"/>
      <c r="TL53" s="205"/>
      <c r="TM53" s="205"/>
      <c r="TN53" s="205"/>
      <c r="TO53" s="205"/>
      <c r="TP53" s="205"/>
      <c r="TQ53" s="205"/>
      <c r="TR53" s="205"/>
      <c r="TS53" s="205"/>
      <c r="TT53" s="205"/>
      <c r="TU53" s="205"/>
      <c r="TV53" s="205"/>
      <c r="TW53" s="205"/>
      <c r="TX53" s="205"/>
      <c r="TY53" s="205"/>
      <c r="TZ53" s="205"/>
      <c r="UA53" s="205"/>
      <c r="UB53" s="205"/>
      <c r="UC53" s="205"/>
      <c r="UD53" s="205"/>
      <c r="UE53" s="205"/>
      <c r="UF53" s="205"/>
      <c r="UG53" s="205"/>
      <c r="UH53" s="205"/>
      <c r="UI53" s="205"/>
      <c r="UJ53" s="205"/>
      <c r="UK53" s="205"/>
      <c r="UL53" s="205"/>
      <c r="UM53" s="205"/>
      <c r="UN53" s="205"/>
      <c r="UO53" s="205"/>
      <c r="UP53" s="205"/>
      <c r="UQ53" s="205"/>
      <c r="UR53" s="205"/>
      <c r="US53" s="205"/>
      <c r="UT53" s="205"/>
      <c r="UU53" s="205"/>
      <c r="UV53" s="205"/>
      <c r="UW53" s="205"/>
      <c r="UX53" s="205"/>
      <c r="UY53" s="205"/>
      <c r="UZ53" s="205"/>
      <c r="VA53" s="205"/>
      <c r="VB53" s="205"/>
      <c r="VC53" s="205"/>
      <c r="VD53" s="205"/>
      <c r="VE53" s="205"/>
      <c r="VF53" s="205"/>
      <c r="VG53" s="205"/>
      <c r="VH53" s="205"/>
      <c r="VI53" s="205"/>
      <c r="VJ53" s="205"/>
      <c r="VK53" s="205"/>
      <c r="VL53" s="205"/>
      <c r="VM53" s="205"/>
      <c r="VN53" s="205"/>
      <c r="VO53" s="205"/>
      <c r="VP53" s="205"/>
      <c r="VQ53" s="205"/>
      <c r="VR53" s="205"/>
      <c r="VS53" s="205"/>
      <c r="VT53" s="205"/>
      <c r="VU53" s="205"/>
      <c r="VV53" s="205"/>
      <c r="VW53" s="205"/>
      <c r="VX53" s="205"/>
      <c r="VY53" s="205"/>
      <c r="VZ53" s="205"/>
      <c r="WA53" s="205"/>
      <c r="WB53" s="205"/>
      <c r="WC53" s="205"/>
      <c r="WD53" s="205"/>
      <c r="WE53" s="205"/>
      <c r="WF53" s="205"/>
      <c r="WG53" s="205"/>
      <c r="WH53" s="205"/>
      <c r="WI53" s="205"/>
      <c r="WJ53" s="205"/>
      <c r="WK53" s="205"/>
      <c r="WL53" s="205"/>
      <c r="WM53" s="205"/>
      <c r="WN53" s="205"/>
      <c r="WO53" s="205"/>
      <c r="WP53" s="205"/>
      <c r="WQ53" s="205"/>
      <c r="WR53" s="205"/>
      <c r="WS53" s="205"/>
      <c r="WT53" s="205"/>
      <c r="WU53" s="205"/>
      <c r="WV53" s="205"/>
      <c r="WW53" s="205"/>
      <c r="WX53" s="205"/>
      <c r="WY53" s="205"/>
      <c r="WZ53" s="205"/>
      <c r="XA53" s="205"/>
      <c r="XB53" s="205"/>
      <c r="XC53" s="205"/>
      <c r="XD53" s="205"/>
      <c r="XE53" s="205"/>
      <c r="XF53" s="205"/>
      <c r="XG53" s="205"/>
      <c r="XH53" s="205"/>
      <c r="XI53" s="205"/>
      <c r="XJ53" s="205"/>
      <c r="XK53" s="205"/>
      <c r="XL53" s="205"/>
      <c r="XM53" s="205"/>
      <c r="XN53" s="205"/>
      <c r="XO53" s="205"/>
      <c r="XP53" s="205"/>
      <c r="XQ53" s="205"/>
      <c r="XR53" s="205"/>
      <c r="XS53" s="205"/>
      <c r="XT53" s="205"/>
      <c r="XU53" s="205"/>
      <c r="XV53" s="205"/>
      <c r="XW53" s="205"/>
      <c r="XX53" s="205"/>
      <c r="XY53" s="205"/>
      <c r="XZ53" s="205"/>
      <c r="YA53" s="205"/>
      <c r="YB53" s="205"/>
      <c r="YC53" s="205"/>
      <c r="YD53" s="205"/>
      <c r="YE53" s="205"/>
      <c r="YF53" s="205"/>
      <c r="YG53" s="205"/>
      <c r="YH53" s="205"/>
      <c r="YI53" s="205"/>
      <c r="YJ53" s="205"/>
      <c r="YK53" s="205"/>
      <c r="YL53" s="205"/>
      <c r="YM53" s="205"/>
      <c r="YN53" s="205"/>
      <c r="YO53" s="205"/>
      <c r="YP53" s="205"/>
      <c r="YQ53" s="205"/>
      <c r="YR53" s="205"/>
      <c r="YS53" s="205"/>
      <c r="YT53" s="205"/>
      <c r="YU53" s="205"/>
      <c r="YV53" s="205"/>
      <c r="YW53" s="205"/>
      <c r="YX53" s="205"/>
      <c r="YY53" s="205"/>
      <c r="YZ53" s="205"/>
      <c r="ZA53" s="205"/>
      <c r="ZB53" s="205"/>
      <c r="ZC53" s="205"/>
      <c r="ZD53" s="205"/>
      <c r="ZE53" s="205"/>
      <c r="ZF53" s="205"/>
      <c r="ZG53" s="205"/>
      <c r="ZH53" s="205"/>
      <c r="ZI53" s="205"/>
      <c r="ZJ53" s="205"/>
      <c r="ZK53" s="205"/>
      <c r="ZL53" s="205"/>
      <c r="ZM53" s="205"/>
      <c r="ZN53" s="205"/>
      <c r="ZO53" s="205"/>
      <c r="ZP53" s="205"/>
      <c r="ZQ53" s="205"/>
      <c r="ZR53" s="205"/>
      <c r="ZS53" s="205"/>
      <c r="ZT53" s="205"/>
      <c r="ZU53" s="205"/>
      <c r="ZV53" s="205"/>
      <c r="ZW53" s="205"/>
      <c r="ZX53" s="205"/>
      <c r="ZY53" s="205"/>
      <c r="ZZ53" s="205"/>
      <c r="AAA53" s="205"/>
      <c r="AAB53" s="205"/>
      <c r="AAC53" s="205"/>
      <c r="AAD53" s="205"/>
      <c r="AAE53" s="205"/>
      <c r="AAF53" s="205"/>
      <c r="AAG53" s="205"/>
      <c r="AAH53" s="205"/>
      <c r="AAI53" s="205"/>
      <c r="AAJ53" s="205"/>
      <c r="AAK53" s="205"/>
      <c r="AAL53" s="205"/>
      <c r="AAM53" s="205"/>
      <c r="AAN53" s="205"/>
      <c r="AAO53" s="205"/>
      <c r="AAP53" s="205"/>
      <c r="AAQ53" s="205"/>
      <c r="AAR53" s="205"/>
      <c r="AAS53" s="205"/>
      <c r="AAT53" s="205"/>
      <c r="AAU53" s="205"/>
      <c r="AAV53" s="205"/>
      <c r="AAW53" s="205"/>
      <c r="AAX53" s="205"/>
      <c r="AAY53" s="205"/>
      <c r="AAZ53" s="205"/>
      <c r="ABA53" s="205"/>
      <c r="ABB53" s="205"/>
      <c r="ABC53" s="205"/>
      <c r="ABD53" s="205"/>
      <c r="ABE53" s="205"/>
      <c r="ABF53" s="205"/>
      <c r="ABG53" s="205"/>
      <c r="ABH53" s="205"/>
      <c r="ABI53" s="205"/>
      <c r="ABJ53" s="205"/>
      <c r="ABK53" s="205"/>
      <c r="ABL53" s="205"/>
      <c r="ABM53" s="205"/>
      <c r="ABN53" s="205"/>
      <c r="ABO53" s="205"/>
      <c r="ABP53" s="205"/>
      <c r="ABQ53" s="205"/>
      <c r="ABR53" s="205"/>
      <c r="ABS53" s="205"/>
      <c r="ABT53" s="205"/>
      <c r="ABU53" s="205"/>
      <c r="ABV53" s="205"/>
      <c r="ABW53" s="205"/>
      <c r="ABX53" s="205"/>
      <c r="ABY53" s="205"/>
      <c r="ABZ53" s="205"/>
      <c r="ACA53" s="205"/>
      <c r="ACB53" s="205"/>
      <c r="ACC53" s="205"/>
      <c r="ACD53" s="205"/>
      <c r="ACE53" s="205"/>
      <c r="ACF53" s="205"/>
      <c r="ACG53" s="205"/>
      <c r="ACH53" s="205"/>
      <c r="ACI53" s="205"/>
      <c r="ACJ53" s="205"/>
      <c r="ACK53" s="205"/>
      <c r="ACL53" s="205"/>
      <c r="ACM53" s="205"/>
      <c r="ACN53" s="205"/>
      <c r="ACO53" s="205"/>
      <c r="ACP53" s="205"/>
      <c r="ACQ53" s="205"/>
      <c r="ACR53" s="205"/>
      <c r="ACS53" s="205"/>
      <c r="ACT53" s="205"/>
      <c r="ACU53" s="205"/>
      <c r="ACV53" s="205"/>
      <c r="ACW53" s="205"/>
      <c r="ACX53" s="205"/>
      <c r="ACY53" s="205"/>
      <c r="ACZ53" s="205"/>
      <c r="ADA53" s="205"/>
      <c r="ADB53" s="205"/>
      <c r="ADC53" s="205"/>
      <c r="ADD53" s="205"/>
      <c r="ADE53" s="205"/>
      <c r="ADF53" s="205"/>
      <c r="ADG53" s="205"/>
      <c r="ADH53" s="205"/>
      <c r="ADI53" s="205"/>
      <c r="ADJ53" s="205"/>
      <c r="ADK53" s="205"/>
      <c r="ADL53" s="205"/>
      <c r="ADM53" s="205"/>
      <c r="ADN53" s="205"/>
      <c r="ADO53" s="205"/>
      <c r="ADP53" s="205"/>
      <c r="ADQ53" s="205"/>
      <c r="ADR53" s="205"/>
      <c r="ADS53" s="205"/>
      <c r="ADT53" s="205"/>
      <c r="ADU53" s="205"/>
      <c r="ADV53" s="205"/>
      <c r="ADW53" s="205"/>
      <c r="ADX53" s="205"/>
      <c r="ADY53" s="205"/>
      <c r="ADZ53" s="205"/>
      <c r="AEA53" s="205"/>
      <c r="AEB53" s="205"/>
      <c r="AEC53" s="205"/>
      <c r="AED53" s="205"/>
      <c r="AEE53" s="205"/>
      <c r="AEF53" s="205"/>
      <c r="AEG53" s="205"/>
      <c r="AEH53" s="205"/>
      <c r="AEI53" s="205"/>
      <c r="AEJ53" s="205"/>
      <c r="AEK53" s="205"/>
      <c r="AEL53" s="205"/>
      <c r="AEM53" s="205"/>
      <c r="AEN53" s="205"/>
      <c r="AEO53" s="205"/>
      <c r="AEP53" s="205"/>
      <c r="AEQ53" s="205"/>
      <c r="AER53" s="205"/>
      <c r="AES53" s="205"/>
      <c r="AET53" s="205"/>
      <c r="AEU53" s="205"/>
      <c r="AEV53" s="205"/>
      <c r="AEW53" s="205"/>
      <c r="AEX53" s="205"/>
      <c r="AEY53" s="205"/>
      <c r="AEZ53" s="205"/>
      <c r="AFA53" s="205"/>
      <c r="AFB53" s="205"/>
      <c r="AFC53" s="205"/>
      <c r="AFD53" s="205"/>
      <c r="AFE53" s="205"/>
      <c r="AFF53" s="205"/>
      <c r="AFG53" s="205"/>
      <c r="AFH53" s="205"/>
      <c r="AFI53" s="205"/>
      <c r="AFJ53" s="205"/>
      <c r="AFK53" s="205"/>
      <c r="AFL53" s="205"/>
      <c r="AFM53" s="205"/>
      <c r="AFN53" s="205"/>
      <c r="AFO53" s="205"/>
      <c r="AFP53" s="205"/>
      <c r="AFQ53" s="205"/>
      <c r="AFR53" s="205"/>
      <c r="AFS53" s="205"/>
      <c r="AFT53" s="205"/>
      <c r="AFU53" s="205"/>
      <c r="AFV53" s="205"/>
      <c r="AFW53" s="205"/>
      <c r="AFX53" s="205"/>
      <c r="AFY53" s="205"/>
      <c r="AFZ53" s="205"/>
      <c r="AGA53" s="205"/>
      <c r="AGB53" s="205"/>
      <c r="AGC53" s="205"/>
      <c r="AGD53" s="205"/>
      <c r="AGE53" s="205"/>
      <c r="AGF53" s="205"/>
      <c r="AGG53" s="205"/>
      <c r="AGH53" s="205"/>
      <c r="AGI53" s="205"/>
      <c r="AGJ53" s="205"/>
      <c r="AGK53" s="205"/>
      <c r="AGL53" s="205"/>
      <c r="AGM53" s="205"/>
      <c r="AGN53" s="205"/>
      <c r="AGO53" s="205"/>
      <c r="AGP53" s="205"/>
      <c r="AGQ53" s="205"/>
      <c r="AGR53" s="205"/>
      <c r="AGS53" s="205"/>
      <c r="AGT53" s="205"/>
      <c r="AGU53" s="205"/>
      <c r="AGV53" s="205"/>
      <c r="AGW53" s="205"/>
      <c r="AGX53" s="205"/>
      <c r="AGY53" s="205"/>
      <c r="AGZ53" s="205"/>
      <c r="AHA53" s="205"/>
      <c r="AHB53" s="205"/>
      <c r="AHC53" s="205"/>
      <c r="AHD53" s="205"/>
      <c r="AHE53" s="205"/>
      <c r="AHF53" s="205"/>
      <c r="AHG53" s="205"/>
      <c r="AHH53" s="205"/>
      <c r="AHI53" s="205"/>
      <c r="AHJ53" s="205"/>
      <c r="AHK53" s="205"/>
      <c r="AHL53" s="205"/>
      <c r="AHM53" s="205"/>
      <c r="AHN53" s="205"/>
      <c r="AHO53" s="205"/>
      <c r="AHP53" s="205"/>
      <c r="AHQ53" s="205"/>
      <c r="AHR53" s="205"/>
      <c r="AHS53" s="205"/>
      <c r="AHT53" s="205"/>
      <c r="AHU53" s="205"/>
      <c r="AHV53" s="205"/>
      <c r="AHW53" s="205"/>
      <c r="AHX53" s="205"/>
      <c r="AHY53" s="205"/>
      <c r="AHZ53" s="205"/>
      <c r="AIA53" s="205"/>
      <c r="AIB53" s="205"/>
      <c r="AIC53" s="205"/>
      <c r="AID53" s="205"/>
      <c r="AIE53" s="205"/>
      <c r="AIF53" s="205"/>
      <c r="AIG53" s="205"/>
      <c r="AIH53" s="205"/>
      <c r="AII53" s="205"/>
      <c r="AIJ53" s="205"/>
      <c r="AIK53" s="205"/>
      <c r="AIL53" s="205"/>
      <c r="AIM53" s="205"/>
      <c r="AIN53" s="205"/>
      <c r="AIO53" s="205"/>
      <c r="AIP53" s="205"/>
      <c r="AIQ53" s="205"/>
      <c r="AIR53" s="205"/>
      <c r="AIS53" s="205"/>
      <c r="AIT53" s="205"/>
      <c r="AIU53" s="205"/>
      <c r="AIV53" s="205"/>
      <c r="AIW53" s="205"/>
      <c r="AIX53" s="205"/>
      <c r="AIY53" s="205"/>
      <c r="AIZ53" s="205"/>
      <c r="AJA53" s="205"/>
      <c r="AJB53" s="205"/>
      <c r="AJC53" s="205"/>
      <c r="AJD53" s="205"/>
      <c r="AJE53" s="205"/>
      <c r="AJF53" s="205"/>
      <c r="AJG53" s="205"/>
      <c r="AJH53" s="205"/>
      <c r="AJI53" s="205"/>
      <c r="AJJ53" s="205"/>
      <c r="AJK53" s="205"/>
      <c r="AJL53" s="205"/>
      <c r="AJM53" s="205"/>
      <c r="AJN53" s="205"/>
      <c r="AJO53" s="205"/>
      <c r="AJP53" s="205"/>
      <c r="AJQ53" s="205"/>
      <c r="AJR53" s="205"/>
      <c r="AJS53" s="205"/>
      <c r="AJT53" s="205"/>
      <c r="AJU53" s="205"/>
      <c r="AJV53" s="205"/>
      <c r="AJW53" s="205"/>
      <c r="AJX53" s="205"/>
      <c r="AJY53" s="205"/>
      <c r="AJZ53" s="205"/>
      <c r="AKA53" s="205"/>
      <c r="AKB53" s="205"/>
      <c r="AKC53" s="205"/>
      <c r="AKD53" s="205"/>
      <c r="AKE53" s="205"/>
      <c r="AKF53" s="205"/>
      <c r="AKG53" s="205"/>
      <c r="AKH53" s="205"/>
      <c r="AKI53" s="205"/>
      <c r="AKJ53" s="205"/>
      <c r="AKK53" s="205"/>
      <c r="AKL53" s="205"/>
      <c r="AKM53" s="205"/>
      <c r="AKN53" s="205"/>
      <c r="AKO53" s="205"/>
      <c r="AKP53" s="205"/>
      <c r="AKQ53" s="205"/>
      <c r="AKR53" s="205"/>
      <c r="AKS53" s="205"/>
      <c r="AKT53" s="205"/>
      <c r="AKU53" s="205"/>
      <c r="AKV53" s="205"/>
      <c r="AKW53" s="205"/>
      <c r="AKX53" s="205"/>
      <c r="AKY53" s="205"/>
      <c r="AKZ53" s="205"/>
      <c r="ALA53" s="205"/>
      <c r="ALB53" s="205"/>
      <c r="ALC53" s="205"/>
      <c r="ALD53" s="205"/>
      <c r="ALE53" s="205"/>
      <c r="ALF53" s="205"/>
      <c r="ALG53" s="205"/>
      <c r="ALH53" s="205"/>
      <c r="ALI53" s="205"/>
      <c r="ALJ53" s="205"/>
      <c r="ALK53" s="205"/>
      <c r="ALL53" s="205"/>
      <c r="ALM53" s="205"/>
      <c r="ALN53" s="205"/>
      <c r="ALO53" s="205"/>
      <c r="ALP53" s="205"/>
      <c r="ALQ53" s="205"/>
      <c r="ALR53" s="205"/>
      <c r="ALS53" s="205"/>
      <c r="ALT53" s="205"/>
      <c r="ALU53" s="205"/>
      <c r="ALV53" s="205"/>
      <c r="ALW53" s="205"/>
      <c r="ALX53" s="205"/>
      <c r="ALY53" s="205"/>
      <c r="ALZ53" s="205"/>
      <c r="AMA53" s="205"/>
      <c r="AMB53" s="205"/>
      <c r="AMC53" s="205"/>
      <c r="AMD53" s="205"/>
      <c r="AME53" s="205"/>
      <c r="AMF53" s="205"/>
      <c r="AMG53" s="205"/>
      <c r="AMH53" s="205"/>
      <c r="AMI53" s="205"/>
      <c r="AMJ53" s="205"/>
      <c r="AMK53" s="205"/>
      <c r="AML53" s="205"/>
      <c r="AMM53" s="205"/>
      <c r="AMN53" s="205"/>
      <c r="AMO53" s="205"/>
      <c r="AMP53" s="205"/>
      <c r="AMQ53" s="205"/>
      <c r="AMR53" s="205"/>
      <c r="AMS53" s="205"/>
      <c r="AMT53" s="205"/>
      <c r="AMU53" s="205"/>
      <c r="AMV53" s="205"/>
      <c r="AMW53" s="205"/>
      <c r="AMX53" s="205"/>
      <c r="AMY53" s="205"/>
      <c r="AMZ53" s="205"/>
      <c r="ANA53" s="205"/>
      <c r="ANB53" s="205"/>
      <c r="ANC53" s="205"/>
      <c r="AND53" s="205"/>
      <c r="ANE53" s="205"/>
      <c r="ANF53" s="205"/>
      <c r="ANG53" s="205"/>
      <c r="ANH53" s="205"/>
      <c r="ANI53" s="205"/>
      <c r="ANJ53" s="205"/>
      <c r="ANK53" s="205"/>
      <c r="ANL53" s="205"/>
      <c r="ANM53" s="205"/>
      <c r="ANN53" s="205"/>
      <c r="ANO53" s="205"/>
      <c r="ANP53" s="205"/>
      <c r="ANQ53" s="205"/>
      <c r="ANR53" s="205"/>
      <c r="ANS53" s="205"/>
      <c r="ANT53" s="205"/>
      <c r="ANU53" s="205"/>
      <c r="ANV53" s="205"/>
      <c r="ANW53" s="205"/>
      <c r="ANX53" s="205"/>
      <c r="ANY53" s="205"/>
      <c r="ANZ53" s="205"/>
      <c r="AOA53" s="205"/>
      <c r="AOB53" s="205"/>
      <c r="AOC53" s="205"/>
      <c r="AOD53" s="205"/>
      <c r="AOE53" s="205"/>
      <c r="AOF53" s="205"/>
      <c r="AOG53" s="205"/>
      <c r="AOH53" s="205"/>
      <c r="AOI53" s="205"/>
      <c r="AOJ53" s="205"/>
      <c r="AOK53" s="205"/>
      <c r="AOL53" s="205"/>
      <c r="AOM53" s="205"/>
      <c r="AON53" s="205"/>
      <c r="AOO53" s="205"/>
      <c r="AOP53" s="205"/>
      <c r="AOQ53" s="205"/>
      <c r="AOR53" s="205"/>
      <c r="AOS53" s="205"/>
      <c r="AOT53" s="205"/>
      <c r="AOU53" s="205"/>
      <c r="AOV53" s="205"/>
      <c r="AOW53" s="205"/>
      <c r="AOX53" s="205"/>
      <c r="AOY53" s="205"/>
      <c r="AOZ53" s="205"/>
      <c r="APA53" s="205"/>
      <c r="APB53" s="205"/>
      <c r="APC53" s="205"/>
      <c r="APD53" s="205"/>
      <c r="APE53" s="205"/>
      <c r="APF53" s="205"/>
      <c r="APG53" s="205"/>
      <c r="APH53" s="205"/>
      <c r="API53" s="205"/>
      <c r="APJ53" s="205"/>
      <c r="APK53" s="205"/>
      <c r="APL53" s="205"/>
      <c r="APM53" s="205"/>
      <c r="APN53" s="205"/>
      <c r="APO53" s="205"/>
      <c r="APP53" s="205"/>
      <c r="APQ53" s="205"/>
      <c r="APR53" s="205"/>
      <c r="APS53" s="205"/>
      <c r="APT53" s="205"/>
      <c r="APU53" s="205"/>
      <c r="APV53" s="205"/>
      <c r="APW53" s="205"/>
      <c r="APX53" s="205"/>
      <c r="APY53" s="205"/>
      <c r="APZ53" s="205"/>
      <c r="AQA53" s="205"/>
      <c r="AQB53" s="205"/>
      <c r="AQC53" s="205"/>
      <c r="AQD53" s="205"/>
      <c r="AQE53" s="205"/>
      <c r="AQF53" s="205"/>
      <c r="AQG53" s="205"/>
      <c r="AQH53" s="205"/>
      <c r="AQI53" s="205"/>
      <c r="AQJ53" s="205"/>
      <c r="AQK53" s="205"/>
      <c r="AQL53" s="205"/>
      <c r="AQM53" s="205"/>
      <c r="AQN53" s="205"/>
      <c r="AQO53" s="205"/>
      <c r="AQP53" s="205"/>
      <c r="AQQ53" s="205"/>
      <c r="AQR53" s="205"/>
      <c r="AQS53" s="205"/>
      <c r="AQT53" s="205"/>
      <c r="AQU53" s="205"/>
      <c r="AQV53" s="205"/>
      <c r="AQW53" s="205"/>
      <c r="AQX53" s="205"/>
      <c r="AQY53" s="205"/>
      <c r="AQZ53" s="205"/>
      <c r="ARA53" s="205"/>
      <c r="ARB53" s="205"/>
      <c r="ARC53" s="205"/>
      <c r="ARD53" s="205"/>
      <c r="ARE53" s="205"/>
      <c r="ARF53" s="205"/>
      <c r="ARG53" s="205"/>
      <c r="ARH53" s="205"/>
      <c r="ARI53" s="205"/>
      <c r="ARJ53" s="205"/>
      <c r="ARK53" s="205"/>
      <c r="ARL53" s="205"/>
      <c r="ARM53" s="205"/>
      <c r="ARN53" s="205"/>
      <c r="ARO53" s="205"/>
      <c r="ARP53" s="205"/>
      <c r="ARQ53" s="205"/>
      <c r="ARR53" s="205"/>
      <c r="ARS53" s="205"/>
      <c r="ART53" s="205"/>
      <c r="ARU53" s="205"/>
      <c r="ARV53" s="205"/>
      <c r="ARW53" s="205"/>
      <c r="ARX53" s="205"/>
      <c r="ARY53" s="205"/>
      <c r="ARZ53" s="205"/>
      <c r="ASA53" s="205"/>
      <c r="ASB53" s="205"/>
      <c r="ASC53" s="205"/>
      <c r="ASD53" s="205"/>
      <c r="ASE53" s="205"/>
      <c r="ASF53" s="205"/>
      <c r="ASG53" s="205"/>
      <c r="ASH53" s="205"/>
      <c r="ASI53" s="205"/>
      <c r="ASJ53" s="205"/>
      <c r="ASK53" s="205"/>
      <c r="ASL53" s="205"/>
      <c r="ASM53" s="205"/>
      <c r="ASN53" s="205"/>
      <c r="ASO53" s="205"/>
      <c r="ASP53" s="205"/>
      <c r="ASQ53" s="205"/>
      <c r="ASR53" s="205"/>
      <c r="ASS53" s="205"/>
      <c r="AST53" s="205"/>
      <c r="ASU53" s="205"/>
      <c r="ASV53" s="205"/>
      <c r="ASW53" s="205"/>
      <c r="ASX53" s="205"/>
      <c r="ASY53" s="205"/>
      <c r="ASZ53" s="205"/>
      <c r="ATA53" s="205"/>
      <c r="ATB53" s="205"/>
      <c r="ATC53" s="205"/>
      <c r="ATD53" s="205"/>
      <c r="ATE53" s="205"/>
      <c r="ATF53" s="205"/>
      <c r="ATG53" s="205"/>
      <c r="ATH53" s="205"/>
      <c r="ATI53" s="205"/>
      <c r="ATJ53" s="205"/>
      <c r="ATK53" s="205"/>
      <c r="ATL53" s="205"/>
      <c r="ATM53" s="205"/>
      <c r="ATN53" s="205"/>
      <c r="ATO53" s="205"/>
      <c r="ATP53" s="205"/>
      <c r="ATQ53" s="205"/>
      <c r="ATR53" s="205"/>
      <c r="ATS53" s="205"/>
      <c r="ATT53" s="205"/>
      <c r="ATU53" s="205"/>
      <c r="ATV53" s="205"/>
      <c r="ATW53" s="205"/>
      <c r="ATX53" s="205"/>
      <c r="ATY53" s="205"/>
      <c r="ATZ53" s="205"/>
      <c r="AUA53" s="205"/>
      <c r="AUB53" s="205"/>
      <c r="AUC53" s="205"/>
      <c r="AUD53" s="205"/>
      <c r="AUE53" s="205"/>
      <c r="AUF53" s="205"/>
      <c r="AUG53" s="205"/>
      <c r="AUH53" s="205"/>
      <c r="AUI53" s="205"/>
      <c r="AUJ53" s="205"/>
      <c r="AUK53" s="205"/>
      <c r="AUL53" s="205"/>
      <c r="AUM53" s="205"/>
      <c r="AUN53" s="205"/>
      <c r="AUO53" s="205"/>
      <c r="AUP53" s="205"/>
      <c r="AUQ53" s="205"/>
      <c r="AUR53" s="205"/>
      <c r="AUS53" s="205"/>
      <c r="AUT53" s="205"/>
      <c r="AUU53" s="205"/>
      <c r="AUV53" s="205"/>
      <c r="AUW53" s="205"/>
      <c r="AUX53" s="205"/>
      <c r="AUY53" s="205"/>
      <c r="AUZ53" s="205"/>
      <c r="AVA53" s="205"/>
      <c r="AVB53" s="205"/>
      <c r="AVC53" s="205"/>
      <c r="AVD53" s="205"/>
      <c r="AVE53" s="205"/>
      <c r="AVF53" s="205"/>
      <c r="AVG53" s="205"/>
      <c r="AVH53" s="205"/>
      <c r="AVI53" s="205"/>
      <c r="AVJ53" s="205"/>
      <c r="AVK53" s="205"/>
      <c r="AVL53" s="205"/>
      <c r="AVM53" s="205"/>
      <c r="AVN53" s="205"/>
      <c r="AVO53" s="205"/>
      <c r="AVP53" s="205"/>
      <c r="AVQ53" s="205"/>
      <c r="AVR53" s="205"/>
      <c r="AVS53" s="205"/>
      <c r="AVT53" s="205"/>
      <c r="AVU53" s="205"/>
      <c r="AVV53" s="205"/>
      <c r="AVW53" s="205"/>
      <c r="AVX53" s="205"/>
      <c r="AVY53" s="205"/>
      <c r="AVZ53" s="205"/>
      <c r="AWA53" s="205"/>
      <c r="AWB53" s="205"/>
      <c r="AWC53" s="205"/>
      <c r="AWD53" s="205"/>
      <c r="AWE53" s="205"/>
      <c r="AWF53" s="205"/>
      <c r="AWG53" s="205"/>
      <c r="AWH53" s="205"/>
      <c r="AWI53" s="205"/>
      <c r="AWJ53" s="205"/>
      <c r="AWK53" s="205"/>
      <c r="AWL53" s="205"/>
      <c r="AWM53" s="205"/>
      <c r="AWN53" s="205"/>
      <c r="AWO53" s="205"/>
      <c r="AWP53" s="205"/>
      <c r="AWQ53" s="205"/>
      <c r="AWR53" s="205"/>
      <c r="AWS53" s="205"/>
      <c r="AWT53" s="205"/>
      <c r="AWU53" s="205"/>
      <c r="AWV53" s="205"/>
      <c r="AWW53" s="205"/>
      <c r="AWX53" s="205"/>
      <c r="AWY53" s="205"/>
      <c r="AWZ53" s="205"/>
      <c r="AXA53" s="205"/>
      <c r="AXB53" s="205"/>
      <c r="AXC53" s="205"/>
      <c r="AXD53" s="205"/>
      <c r="AXE53" s="205"/>
      <c r="AXF53" s="205"/>
      <c r="AXG53" s="205"/>
      <c r="AXH53" s="205"/>
      <c r="AXI53" s="205"/>
      <c r="AXJ53" s="205"/>
      <c r="AXK53" s="205"/>
      <c r="AXL53" s="205"/>
      <c r="AXM53" s="205"/>
      <c r="AXN53" s="205"/>
      <c r="AXO53" s="205"/>
      <c r="AXP53" s="205"/>
      <c r="AXQ53" s="205"/>
      <c r="AXR53" s="205"/>
      <c r="AXS53" s="205"/>
      <c r="AXT53" s="205"/>
      <c r="AXU53" s="205"/>
      <c r="AXV53" s="205"/>
      <c r="AXW53" s="205"/>
      <c r="AXX53" s="205"/>
      <c r="AXY53" s="205"/>
      <c r="AXZ53" s="205"/>
      <c r="AYA53" s="205"/>
      <c r="AYB53" s="205"/>
      <c r="AYC53" s="205"/>
      <c r="AYD53" s="205"/>
      <c r="AYE53" s="205"/>
      <c r="AYF53" s="205"/>
      <c r="AYG53" s="205"/>
      <c r="AYH53" s="205"/>
      <c r="AYI53" s="205"/>
      <c r="AYJ53" s="205"/>
      <c r="AYK53" s="205"/>
      <c r="AYL53" s="205"/>
      <c r="AYM53" s="205"/>
      <c r="AYN53" s="205"/>
      <c r="AYO53" s="205"/>
      <c r="AYP53" s="205"/>
      <c r="AYQ53" s="205"/>
      <c r="AYR53" s="205"/>
      <c r="AYS53" s="205"/>
      <c r="AYT53" s="205"/>
      <c r="AYU53" s="205"/>
      <c r="AYV53" s="205"/>
      <c r="AYW53" s="205"/>
      <c r="AYX53" s="205"/>
      <c r="AYY53" s="205"/>
      <c r="AYZ53" s="205"/>
      <c r="AZA53" s="205"/>
      <c r="AZB53" s="205"/>
      <c r="AZC53" s="205"/>
      <c r="AZD53" s="205"/>
      <c r="AZE53" s="205"/>
      <c r="AZF53" s="205"/>
      <c r="AZG53" s="205"/>
      <c r="AZH53" s="205"/>
      <c r="AZI53" s="205"/>
      <c r="AZJ53" s="205"/>
      <c r="AZK53" s="205"/>
      <c r="AZL53" s="205"/>
      <c r="AZM53" s="205"/>
      <c r="AZN53" s="205"/>
      <c r="AZO53" s="205"/>
      <c r="AZP53" s="205"/>
      <c r="AZQ53" s="205"/>
      <c r="AZR53" s="205"/>
      <c r="AZS53" s="205"/>
      <c r="AZT53" s="205"/>
      <c r="AZU53" s="205"/>
      <c r="AZV53" s="205"/>
      <c r="AZW53" s="205"/>
      <c r="AZX53" s="205"/>
      <c r="AZY53" s="205"/>
      <c r="AZZ53" s="205"/>
      <c r="BAA53" s="205"/>
      <c r="BAB53" s="205"/>
      <c r="BAC53" s="205"/>
      <c r="BAD53" s="205"/>
      <c r="BAE53" s="205"/>
      <c r="BAF53" s="205"/>
      <c r="BAG53" s="205"/>
      <c r="BAH53" s="205"/>
      <c r="BAI53" s="205"/>
      <c r="BAJ53" s="205"/>
      <c r="BAK53" s="205"/>
      <c r="BAL53" s="205"/>
      <c r="BAM53" s="205"/>
      <c r="BAN53" s="205"/>
      <c r="BAO53" s="205"/>
      <c r="BAP53" s="205"/>
      <c r="BAQ53" s="205"/>
      <c r="BAR53" s="205"/>
      <c r="BAS53" s="205"/>
      <c r="BAT53" s="205"/>
      <c r="BAU53" s="205"/>
      <c r="BAV53" s="205"/>
      <c r="BAW53" s="205"/>
      <c r="BAX53" s="205"/>
      <c r="BAY53" s="205"/>
      <c r="BAZ53" s="205"/>
      <c r="BBA53" s="205"/>
      <c r="BBB53" s="205"/>
      <c r="BBC53" s="205"/>
      <c r="BBD53" s="205"/>
      <c r="BBE53" s="205"/>
      <c r="BBF53" s="205"/>
      <c r="BBG53" s="205"/>
      <c r="BBH53" s="205"/>
      <c r="BBI53" s="205"/>
      <c r="BBJ53" s="205"/>
      <c r="BBK53" s="205"/>
      <c r="BBL53" s="205"/>
      <c r="BBM53" s="205"/>
      <c r="BBN53" s="205"/>
      <c r="BBO53" s="205"/>
      <c r="BBP53" s="205"/>
      <c r="BBQ53" s="205"/>
      <c r="BBR53" s="205"/>
      <c r="BBS53" s="205"/>
      <c r="BBT53" s="205"/>
      <c r="BBU53" s="205"/>
      <c r="BBV53" s="205"/>
      <c r="BBW53" s="205"/>
      <c r="BBX53" s="205"/>
      <c r="BBY53" s="205"/>
      <c r="BBZ53" s="205"/>
      <c r="BCA53" s="205"/>
      <c r="BCB53" s="205"/>
      <c r="BCC53" s="205"/>
      <c r="BCD53" s="205"/>
      <c r="BCE53" s="205"/>
      <c r="BCF53" s="205"/>
      <c r="BCG53" s="205"/>
      <c r="BCH53" s="205"/>
      <c r="BCI53" s="205"/>
      <c r="BCJ53" s="205"/>
      <c r="BCK53" s="205"/>
      <c r="BCL53" s="205"/>
      <c r="BCM53" s="205"/>
      <c r="BCN53" s="205"/>
      <c r="BCO53" s="205"/>
      <c r="BCP53" s="205"/>
      <c r="BCQ53" s="205"/>
      <c r="BCR53" s="205"/>
      <c r="BCS53" s="205"/>
      <c r="BCT53" s="205"/>
      <c r="BCU53" s="205"/>
      <c r="BCV53" s="205"/>
      <c r="BCW53" s="205"/>
      <c r="BCX53" s="205"/>
      <c r="BCY53" s="205"/>
      <c r="BCZ53" s="205"/>
      <c r="BDA53" s="205"/>
      <c r="BDB53" s="205"/>
      <c r="BDC53" s="205"/>
      <c r="BDD53" s="205"/>
      <c r="BDE53" s="205"/>
      <c r="BDF53" s="205"/>
      <c r="BDG53" s="205"/>
      <c r="BDH53" s="205"/>
      <c r="BDI53" s="205"/>
      <c r="BDJ53" s="205"/>
      <c r="BDK53" s="205"/>
      <c r="BDL53" s="205"/>
      <c r="BDM53" s="205"/>
      <c r="BDN53" s="205"/>
      <c r="BDO53" s="205"/>
      <c r="BDP53" s="205"/>
      <c r="BDQ53" s="205"/>
      <c r="BDR53" s="205"/>
      <c r="BDS53" s="205"/>
      <c r="BDT53" s="205"/>
      <c r="BDU53" s="205"/>
    </row>
    <row r="54" spans="1:1477" s="73" customFormat="1">
      <c r="B54" s="71" t="s">
        <v>2</v>
      </c>
      <c r="C54" s="71" t="s">
        <v>267</v>
      </c>
      <c r="D54" s="71" t="s">
        <v>268</v>
      </c>
      <c r="E54" s="72">
        <v>41984</v>
      </c>
      <c r="F54" s="71" t="s">
        <v>477</v>
      </c>
      <c r="G54" s="175" t="s">
        <v>478</v>
      </c>
      <c r="H54" s="208">
        <v>1</v>
      </c>
      <c r="I54" s="73">
        <v>0</v>
      </c>
      <c r="J54" s="73">
        <v>70</v>
      </c>
      <c r="K54" s="73">
        <v>77</v>
      </c>
      <c r="L54" s="73">
        <v>76</v>
      </c>
      <c r="M54" s="206">
        <f t="shared" si="36"/>
        <v>1</v>
      </c>
      <c r="N54" s="73">
        <f t="shared" si="37"/>
        <v>1</v>
      </c>
      <c r="O54" s="73">
        <v>1</v>
      </c>
      <c r="P54" s="73">
        <v>0</v>
      </c>
      <c r="Q54" s="73">
        <v>0</v>
      </c>
      <c r="R54" s="73">
        <v>6</v>
      </c>
      <c r="S54" s="73">
        <v>1</v>
      </c>
      <c r="T54" s="212">
        <v>1217750</v>
      </c>
      <c r="U54" s="212">
        <v>50000</v>
      </c>
      <c r="V54" s="212">
        <v>1167750</v>
      </c>
      <c r="W54" s="212">
        <v>1217750</v>
      </c>
      <c r="X54" s="212">
        <v>1189202</v>
      </c>
      <c r="Y54" s="212">
        <v>0</v>
      </c>
      <c r="Z54" s="212">
        <v>0</v>
      </c>
      <c r="AA54" s="212">
        <v>0</v>
      </c>
      <c r="AB54" s="212">
        <v>1189202</v>
      </c>
      <c r="AC54" s="212">
        <v>1136275</v>
      </c>
      <c r="AD54" s="206">
        <f t="shared" si="38"/>
        <v>0.97304645686148572</v>
      </c>
      <c r="AE54" s="73">
        <f t="shared" si="39"/>
        <v>1</v>
      </c>
      <c r="AF54" s="212">
        <v>-52927</v>
      </c>
      <c r="AG54" s="212">
        <v>0</v>
      </c>
      <c r="AH54" s="73">
        <v>5</v>
      </c>
      <c r="AI54" s="73">
        <v>1</v>
      </c>
      <c r="AJ54" s="73">
        <v>0</v>
      </c>
      <c r="AK54" s="73">
        <v>0</v>
      </c>
      <c r="AL54" s="85">
        <v>0</v>
      </c>
      <c r="AM54" s="85">
        <v>0</v>
      </c>
      <c r="AN54" s="73">
        <v>0</v>
      </c>
      <c r="AO54" s="73">
        <v>1</v>
      </c>
      <c r="AP54" s="85">
        <v>2880</v>
      </c>
      <c r="AQ54" s="85">
        <v>0</v>
      </c>
      <c r="AR54" s="73">
        <v>0</v>
      </c>
      <c r="AS54" s="73">
        <v>0</v>
      </c>
      <c r="AT54" s="85">
        <v>0</v>
      </c>
      <c r="AU54" s="85">
        <v>0</v>
      </c>
      <c r="AV54" s="73">
        <v>0</v>
      </c>
      <c r="AW54" s="73">
        <v>0</v>
      </c>
      <c r="AX54" s="85">
        <v>0</v>
      </c>
      <c r="AY54" s="85">
        <v>0</v>
      </c>
      <c r="AZ54" s="73">
        <v>0</v>
      </c>
      <c r="BA54" s="73">
        <v>0</v>
      </c>
      <c r="BB54" s="85">
        <v>0</v>
      </c>
      <c r="BC54" s="85">
        <v>0</v>
      </c>
      <c r="BD54" s="73">
        <v>0</v>
      </c>
      <c r="BE54" s="73">
        <v>0</v>
      </c>
      <c r="BF54" s="85">
        <v>0</v>
      </c>
      <c r="BG54" s="85">
        <v>0</v>
      </c>
      <c r="BH54" s="73">
        <v>0</v>
      </c>
      <c r="BI54" s="73">
        <v>0</v>
      </c>
      <c r="BJ54" s="85">
        <v>0</v>
      </c>
      <c r="BK54" s="85">
        <v>0</v>
      </c>
      <c r="BL54" s="73">
        <v>0</v>
      </c>
      <c r="BM54" s="73">
        <v>0</v>
      </c>
      <c r="BN54" s="85">
        <v>0</v>
      </c>
      <c r="BO54" s="85">
        <v>0</v>
      </c>
      <c r="BP54" s="73">
        <v>0</v>
      </c>
      <c r="BQ54" s="73">
        <v>0</v>
      </c>
      <c r="BR54" s="85">
        <v>0</v>
      </c>
      <c r="BS54" s="85">
        <v>0</v>
      </c>
      <c r="BT54" s="73">
        <v>0</v>
      </c>
      <c r="BU54" s="73">
        <v>0</v>
      </c>
      <c r="BV54" s="85">
        <v>0</v>
      </c>
      <c r="BW54" s="85">
        <v>0</v>
      </c>
      <c r="BX54" s="73">
        <v>0</v>
      </c>
      <c r="BY54" s="73">
        <v>0</v>
      </c>
      <c r="BZ54" s="85">
        <v>0</v>
      </c>
      <c r="CA54" s="85">
        <v>0</v>
      </c>
      <c r="CB54" s="73">
        <v>0</v>
      </c>
      <c r="CC54" s="73">
        <v>0</v>
      </c>
      <c r="CD54" s="85">
        <v>0</v>
      </c>
      <c r="CE54" s="85">
        <v>0</v>
      </c>
      <c r="CF54" s="73">
        <v>0</v>
      </c>
      <c r="CG54" s="73">
        <v>0</v>
      </c>
      <c r="CH54" s="85">
        <v>0</v>
      </c>
      <c r="CI54" s="85">
        <v>0</v>
      </c>
      <c r="CJ54" s="73">
        <v>0</v>
      </c>
      <c r="CK54" s="73">
        <v>1</v>
      </c>
      <c r="CL54" s="85">
        <v>2880</v>
      </c>
      <c r="CM54" s="85">
        <v>0</v>
      </c>
      <c r="CN54" s="71" t="s">
        <v>377</v>
      </c>
      <c r="CO54" s="71" t="s">
        <v>378</v>
      </c>
      <c r="CP54" s="71" t="s">
        <v>321</v>
      </c>
      <c r="CQ54" s="71" t="s">
        <v>321</v>
      </c>
      <c r="CR54" s="71" t="s">
        <v>321</v>
      </c>
      <c r="CS54" s="71" t="s">
        <v>321</v>
      </c>
      <c r="CT54" s="72">
        <v>42255</v>
      </c>
      <c r="CU54" s="71" t="s">
        <v>473</v>
      </c>
      <c r="CV54" s="71" t="s">
        <v>474</v>
      </c>
      <c r="CW54" s="72" t="s">
        <v>168</v>
      </c>
      <c r="CX54" s="72">
        <v>42193</v>
      </c>
      <c r="CY54" s="71" t="s">
        <v>473</v>
      </c>
      <c r="CZ54" s="71" t="s">
        <v>474</v>
      </c>
      <c r="DA54" s="71" t="s">
        <v>489</v>
      </c>
      <c r="DB54" s="86">
        <v>1216619.67</v>
      </c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  <c r="IY54" s="205"/>
      <c r="IZ54" s="205"/>
      <c r="JA54" s="205"/>
      <c r="JB54" s="205"/>
      <c r="JC54" s="205"/>
      <c r="JD54" s="205"/>
      <c r="JE54" s="205"/>
      <c r="JF54" s="205"/>
      <c r="JG54" s="205"/>
      <c r="JH54" s="205"/>
      <c r="JI54" s="205"/>
      <c r="JJ54" s="205"/>
      <c r="JK54" s="205"/>
      <c r="JL54" s="205"/>
      <c r="JM54" s="205"/>
      <c r="JN54" s="205"/>
      <c r="JO54" s="205"/>
      <c r="JP54" s="205"/>
      <c r="JQ54" s="205"/>
      <c r="JR54" s="205"/>
      <c r="JS54" s="205"/>
      <c r="JT54" s="205"/>
      <c r="JU54" s="205"/>
      <c r="JV54" s="205"/>
      <c r="JW54" s="205"/>
      <c r="JX54" s="205"/>
      <c r="JY54" s="205"/>
      <c r="JZ54" s="205"/>
      <c r="KA54" s="205"/>
      <c r="KB54" s="205"/>
      <c r="KC54" s="205"/>
      <c r="KD54" s="205"/>
      <c r="KE54" s="205"/>
      <c r="KF54" s="205"/>
      <c r="KG54" s="205"/>
      <c r="KH54" s="205"/>
      <c r="KI54" s="205"/>
      <c r="KJ54" s="205"/>
      <c r="KK54" s="205"/>
      <c r="KL54" s="205"/>
      <c r="KM54" s="205"/>
      <c r="KN54" s="205"/>
      <c r="KO54" s="205"/>
      <c r="KP54" s="205"/>
      <c r="KQ54" s="205"/>
      <c r="KR54" s="205"/>
      <c r="KS54" s="205"/>
      <c r="KT54" s="205"/>
      <c r="KU54" s="205"/>
      <c r="KV54" s="205"/>
      <c r="KW54" s="205"/>
      <c r="KX54" s="205"/>
      <c r="KY54" s="205"/>
      <c r="KZ54" s="205"/>
      <c r="LA54" s="205"/>
      <c r="LB54" s="205"/>
      <c r="LC54" s="205"/>
      <c r="LD54" s="205"/>
      <c r="LE54" s="205"/>
      <c r="LF54" s="205"/>
      <c r="LG54" s="205"/>
      <c r="LH54" s="205"/>
      <c r="LI54" s="205"/>
      <c r="LJ54" s="205"/>
      <c r="LK54" s="205"/>
      <c r="LL54" s="205"/>
      <c r="LM54" s="205"/>
      <c r="LN54" s="205"/>
      <c r="LO54" s="205"/>
      <c r="LP54" s="205"/>
      <c r="LQ54" s="205"/>
      <c r="LR54" s="205"/>
      <c r="LS54" s="205"/>
      <c r="LT54" s="205"/>
      <c r="LU54" s="205"/>
      <c r="LV54" s="205"/>
      <c r="LW54" s="205"/>
      <c r="LX54" s="205"/>
      <c r="LY54" s="205"/>
      <c r="LZ54" s="205"/>
      <c r="MA54" s="205"/>
      <c r="MB54" s="205"/>
      <c r="MC54" s="205"/>
      <c r="MD54" s="205"/>
      <c r="ME54" s="205"/>
      <c r="MF54" s="205"/>
      <c r="MG54" s="205"/>
      <c r="MH54" s="205"/>
      <c r="MI54" s="205"/>
      <c r="MJ54" s="205"/>
      <c r="MK54" s="205"/>
      <c r="ML54" s="205"/>
      <c r="MM54" s="205"/>
      <c r="MN54" s="205"/>
      <c r="MO54" s="205"/>
      <c r="MP54" s="205"/>
      <c r="MQ54" s="205"/>
      <c r="MR54" s="205"/>
      <c r="MS54" s="205"/>
      <c r="MT54" s="205"/>
      <c r="MU54" s="205"/>
      <c r="MV54" s="205"/>
      <c r="MW54" s="205"/>
      <c r="MX54" s="205"/>
      <c r="MY54" s="205"/>
      <c r="MZ54" s="205"/>
      <c r="NA54" s="205"/>
      <c r="NB54" s="205"/>
      <c r="NC54" s="205"/>
      <c r="ND54" s="205"/>
      <c r="NE54" s="205"/>
      <c r="NF54" s="205"/>
      <c r="NG54" s="205"/>
      <c r="NH54" s="205"/>
      <c r="NI54" s="205"/>
      <c r="NJ54" s="205"/>
      <c r="NK54" s="205"/>
      <c r="NL54" s="205"/>
      <c r="NM54" s="205"/>
      <c r="NN54" s="205"/>
      <c r="NO54" s="205"/>
      <c r="NP54" s="205"/>
      <c r="NQ54" s="205"/>
      <c r="NR54" s="205"/>
      <c r="NS54" s="205"/>
      <c r="NT54" s="205"/>
      <c r="NU54" s="205"/>
      <c r="NV54" s="205"/>
      <c r="NW54" s="205"/>
      <c r="NX54" s="205"/>
      <c r="NY54" s="205"/>
      <c r="NZ54" s="205"/>
      <c r="OA54" s="205"/>
      <c r="OB54" s="205"/>
      <c r="OC54" s="205"/>
      <c r="OD54" s="205"/>
      <c r="OE54" s="205"/>
      <c r="OF54" s="205"/>
      <c r="OG54" s="205"/>
      <c r="OH54" s="205"/>
      <c r="OI54" s="205"/>
      <c r="OJ54" s="205"/>
      <c r="OK54" s="205"/>
      <c r="OL54" s="205"/>
      <c r="OM54" s="205"/>
      <c r="ON54" s="205"/>
      <c r="OO54" s="205"/>
      <c r="OP54" s="205"/>
      <c r="OQ54" s="205"/>
      <c r="OR54" s="205"/>
      <c r="OS54" s="205"/>
      <c r="OT54" s="205"/>
      <c r="OU54" s="205"/>
      <c r="OV54" s="205"/>
      <c r="OW54" s="205"/>
      <c r="OX54" s="205"/>
      <c r="OY54" s="205"/>
      <c r="OZ54" s="205"/>
      <c r="PA54" s="205"/>
      <c r="PB54" s="205"/>
      <c r="PC54" s="205"/>
      <c r="PD54" s="205"/>
      <c r="PE54" s="205"/>
      <c r="PF54" s="205"/>
      <c r="PG54" s="205"/>
      <c r="PH54" s="205"/>
      <c r="PI54" s="205"/>
      <c r="PJ54" s="205"/>
      <c r="PK54" s="205"/>
      <c r="PL54" s="205"/>
      <c r="PM54" s="205"/>
      <c r="PN54" s="205"/>
      <c r="PO54" s="205"/>
      <c r="PP54" s="205"/>
      <c r="PQ54" s="205"/>
      <c r="PR54" s="205"/>
      <c r="PS54" s="205"/>
      <c r="PT54" s="205"/>
      <c r="PU54" s="205"/>
      <c r="PV54" s="205"/>
      <c r="PW54" s="205"/>
      <c r="PX54" s="205"/>
      <c r="PY54" s="205"/>
      <c r="PZ54" s="205"/>
      <c r="QA54" s="205"/>
      <c r="QB54" s="205"/>
      <c r="QC54" s="205"/>
      <c r="QD54" s="205"/>
      <c r="QE54" s="205"/>
      <c r="QF54" s="205"/>
      <c r="QG54" s="205"/>
      <c r="QH54" s="205"/>
      <c r="QI54" s="205"/>
      <c r="QJ54" s="205"/>
      <c r="QK54" s="205"/>
      <c r="QL54" s="205"/>
      <c r="QM54" s="205"/>
      <c r="QN54" s="205"/>
      <c r="QO54" s="205"/>
      <c r="QP54" s="205"/>
      <c r="QQ54" s="205"/>
      <c r="QR54" s="205"/>
      <c r="QS54" s="205"/>
      <c r="QT54" s="205"/>
      <c r="QU54" s="205"/>
      <c r="QV54" s="205"/>
      <c r="QW54" s="205"/>
      <c r="QX54" s="205"/>
      <c r="QY54" s="205"/>
      <c r="QZ54" s="205"/>
      <c r="RA54" s="205"/>
      <c r="RB54" s="205"/>
      <c r="RC54" s="205"/>
      <c r="RD54" s="205"/>
      <c r="RE54" s="205"/>
      <c r="RF54" s="205"/>
      <c r="RG54" s="205"/>
      <c r="RH54" s="205"/>
      <c r="RI54" s="205"/>
      <c r="RJ54" s="205"/>
      <c r="RK54" s="205"/>
      <c r="RL54" s="205"/>
      <c r="RM54" s="205"/>
      <c r="RN54" s="205"/>
      <c r="RO54" s="205"/>
      <c r="RP54" s="205"/>
      <c r="RQ54" s="205"/>
      <c r="RR54" s="205"/>
      <c r="RS54" s="205"/>
      <c r="RT54" s="205"/>
      <c r="RU54" s="205"/>
      <c r="RV54" s="205"/>
      <c r="RW54" s="205"/>
      <c r="RX54" s="205"/>
      <c r="RY54" s="205"/>
      <c r="RZ54" s="205"/>
      <c r="SA54" s="205"/>
      <c r="SB54" s="205"/>
      <c r="SC54" s="205"/>
      <c r="SD54" s="205"/>
      <c r="SE54" s="205"/>
      <c r="SF54" s="205"/>
      <c r="SG54" s="205"/>
      <c r="SH54" s="205"/>
      <c r="SI54" s="205"/>
      <c r="SJ54" s="205"/>
      <c r="SK54" s="205"/>
      <c r="SL54" s="205"/>
      <c r="SM54" s="205"/>
      <c r="SN54" s="205"/>
      <c r="SO54" s="205"/>
      <c r="SP54" s="205"/>
      <c r="SQ54" s="205"/>
      <c r="SR54" s="205"/>
      <c r="SS54" s="205"/>
      <c r="ST54" s="205"/>
      <c r="SU54" s="205"/>
      <c r="SV54" s="205"/>
      <c r="SW54" s="205"/>
      <c r="SX54" s="205"/>
      <c r="SY54" s="205"/>
      <c r="SZ54" s="205"/>
      <c r="TA54" s="205"/>
      <c r="TB54" s="205"/>
      <c r="TC54" s="205"/>
      <c r="TD54" s="205"/>
      <c r="TE54" s="205"/>
      <c r="TF54" s="205"/>
      <c r="TG54" s="205"/>
      <c r="TH54" s="205"/>
      <c r="TI54" s="205"/>
      <c r="TJ54" s="205"/>
      <c r="TK54" s="205"/>
      <c r="TL54" s="205"/>
      <c r="TM54" s="205"/>
      <c r="TN54" s="205"/>
      <c r="TO54" s="205"/>
      <c r="TP54" s="205"/>
      <c r="TQ54" s="205"/>
      <c r="TR54" s="205"/>
      <c r="TS54" s="205"/>
      <c r="TT54" s="205"/>
      <c r="TU54" s="205"/>
      <c r="TV54" s="205"/>
      <c r="TW54" s="205"/>
      <c r="TX54" s="205"/>
      <c r="TY54" s="205"/>
      <c r="TZ54" s="205"/>
      <c r="UA54" s="205"/>
      <c r="UB54" s="205"/>
      <c r="UC54" s="205"/>
      <c r="UD54" s="205"/>
      <c r="UE54" s="205"/>
      <c r="UF54" s="205"/>
      <c r="UG54" s="205"/>
      <c r="UH54" s="205"/>
      <c r="UI54" s="205"/>
      <c r="UJ54" s="205"/>
      <c r="UK54" s="205"/>
      <c r="UL54" s="205"/>
      <c r="UM54" s="205"/>
      <c r="UN54" s="205"/>
      <c r="UO54" s="205"/>
      <c r="UP54" s="205"/>
      <c r="UQ54" s="205"/>
      <c r="UR54" s="205"/>
      <c r="US54" s="205"/>
      <c r="UT54" s="205"/>
      <c r="UU54" s="205"/>
      <c r="UV54" s="205"/>
      <c r="UW54" s="205"/>
      <c r="UX54" s="205"/>
      <c r="UY54" s="205"/>
      <c r="UZ54" s="205"/>
      <c r="VA54" s="205"/>
      <c r="VB54" s="205"/>
      <c r="VC54" s="205"/>
      <c r="VD54" s="205"/>
      <c r="VE54" s="205"/>
      <c r="VF54" s="205"/>
      <c r="VG54" s="205"/>
      <c r="VH54" s="205"/>
      <c r="VI54" s="205"/>
      <c r="VJ54" s="205"/>
      <c r="VK54" s="205"/>
      <c r="VL54" s="205"/>
      <c r="VM54" s="205"/>
      <c r="VN54" s="205"/>
      <c r="VO54" s="205"/>
      <c r="VP54" s="205"/>
      <c r="VQ54" s="205"/>
      <c r="VR54" s="205"/>
      <c r="VS54" s="205"/>
      <c r="VT54" s="205"/>
      <c r="VU54" s="205"/>
      <c r="VV54" s="205"/>
      <c r="VW54" s="205"/>
      <c r="VX54" s="205"/>
      <c r="VY54" s="205"/>
      <c r="VZ54" s="205"/>
      <c r="WA54" s="205"/>
      <c r="WB54" s="205"/>
      <c r="WC54" s="205"/>
      <c r="WD54" s="205"/>
      <c r="WE54" s="205"/>
      <c r="WF54" s="205"/>
      <c r="WG54" s="205"/>
      <c r="WH54" s="205"/>
      <c r="WI54" s="205"/>
      <c r="WJ54" s="205"/>
      <c r="WK54" s="205"/>
      <c r="WL54" s="205"/>
      <c r="WM54" s="205"/>
      <c r="WN54" s="205"/>
      <c r="WO54" s="205"/>
      <c r="WP54" s="205"/>
      <c r="WQ54" s="205"/>
      <c r="WR54" s="205"/>
      <c r="WS54" s="205"/>
      <c r="WT54" s="205"/>
      <c r="WU54" s="205"/>
      <c r="WV54" s="205"/>
      <c r="WW54" s="205"/>
      <c r="WX54" s="205"/>
      <c r="WY54" s="205"/>
      <c r="WZ54" s="205"/>
      <c r="XA54" s="205"/>
      <c r="XB54" s="205"/>
      <c r="XC54" s="205"/>
      <c r="XD54" s="205"/>
      <c r="XE54" s="205"/>
      <c r="XF54" s="205"/>
      <c r="XG54" s="205"/>
      <c r="XH54" s="205"/>
      <c r="XI54" s="205"/>
      <c r="XJ54" s="205"/>
      <c r="XK54" s="205"/>
      <c r="XL54" s="205"/>
      <c r="XM54" s="205"/>
      <c r="XN54" s="205"/>
      <c r="XO54" s="205"/>
      <c r="XP54" s="205"/>
      <c r="XQ54" s="205"/>
      <c r="XR54" s="205"/>
      <c r="XS54" s="205"/>
      <c r="XT54" s="205"/>
      <c r="XU54" s="205"/>
      <c r="XV54" s="205"/>
      <c r="XW54" s="205"/>
      <c r="XX54" s="205"/>
      <c r="XY54" s="205"/>
      <c r="XZ54" s="205"/>
      <c r="YA54" s="205"/>
      <c r="YB54" s="205"/>
      <c r="YC54" s="205"/>
      <c r="YD54" s="205"/>
      <c r="YE54" s="205"/>
      <c r="YF54" s="205"/>
      <c r="YG54" s="205"/>
      <c r="YH54" s="205"/>
      <c r="YI54" s="205"/>
      <c r="YJ54" s="205"/>
      <c r="YK54" s="205"/>
      <c r="YL54" s="205"/>
      <c r="YM54" s="205"/>
      <c r="YN54" s="205"/>
      <c r="YO54" s="205"/>
      <c r="YP54" s="205"/>
      <c r="YQ54" s="205"/>
      <c r="YR54" s="205"/>
      <c r="YS54" s="205"/>
      <c r="YT54" s="205"/>
      <c r="YU54" s="205"/>
      <c r="YV54" s="205"/>
      <c r="YW54" s="205"/>
      <c r="YX54" s="205"/>
      <c r="YY54" s="205"/>
      <c r="YZ54" s="205"/>
      <c r="ZA54" s="205"/>
      <c r="ZB54" s="205"/>
      <c r="ZC54" s="205"/>
      <c r="ZD54" s="205"/>
      <c r="ZE54" s="205"/>
      <c r="ZF54" s="205"/>
      <c r="ZG54" s="205"/>
      <c r="ZH54" s="205"/>
      <c r="ZI54" s="205"/>
      <c r="ZJ54" s="205"/>
      <c r="ZK54" s="205"/>
      <c r="ZL54" s="205"/>
      <c r="ZM54" s="205"/>
      <c r="ZN54" s="205"/>
      <c r="ZO54" s="205"/>
      <c r="ZP54" s="205"/>
      <c r="ZQ54" s="205"/>
      <c r="ZR54" s="205"/>
      <c r="ZS54" s="205"/>
      <c r="ZT54" s="205"/>
      <c r="ZU54" s="205"/>
      <c r="ZV54" s="205"/>
      <c r="ZW54" s="205"/>
      <c r="ZX54" s="205"/>
      <c r="ZY54" s="205"/>
      <c r="ZZ54" s="205"/>
      <c r="AAA54" s="205"/>
      <c r="AAB54" s="205"/>
      <c r="AAC54" s="205"/>
      <c r="AAD54" s="205"/>
      <c r="AAE54" s="205"/>
      <c r="AAF54" s="205"/>
      <c r="AAG54" s="205"/>
      <c r="AAH54" s="205"/>
      <c r="AAI54" s="205"/>
      <c r="AAJ54" s="205"/>
      <c r="AAK54" s="205"/>
      <c r="AAL54" s="205"/>
      <c r="AAM54" s="205"/>
      <c r="AAN54" s="205"/>
      <c r="AAO54" s="205"/>
      <c r="AAP54" s="205"/>
      <c r="AAQ54" s="205"/>
      <c r="AAR54" s="205"/>
      <c r="AAS54" s="205"/>
      <c r="AAT54" s="205"/>
      <c r="AAU54" s="205"/>
      <c r="AAV54" s="205"/>
      <c r="AAW54" s="205"/>
      <c r="AAX54" s="205"/>
      <c r="AAY54" s="205"/>
      <c r="AAZ54" s="205"/>
      <c r="ABA54" s="205"/>
      <c r="ABB54" s="205"/>
      <c r="ABC54" s="205"/>
      <c r="ABD54" s="205"/>
      <c r="ABE54" s="205"/>
      <c r="ABF54" s="205"/>
      <c r="ABG54" s="205"/>
      <c r="ABH54" s="205"/>
      <c r="ABI54" s="205"/>
      <c r="ABJ54" s="205"/>
      <c r="ABK54" s="205"/>
      <c r="ABL54" s="205"/>
      <c r="ABM54" s="205"/>
      <c r="ABN54" s="205"/>
      <c r="ABO54" s="205"/>
      <c r="ABP54" s="205"/>
      <c r="ABQ54" s="205"/>
      <c r="ABR54" s="205"/>
      <c r="ABS54" s="205"/>
      <c r="ABT54" s="205"/>
      <c r="ABU54" s="205"/>
      <c r="ABV54" s="205"/>
      <c r="ABW54" s="205"/>
      <c r="ABX54" s="205"/>
      <c r="ABY54" s="205"/>
      <c r="ABZ54" s="205"/>
      <c r="ACA54" s="205"/>
      <c r="ACB54" s="205"/>
      <c r="ACC54" s="205"/>
      <c r="ACD54" s="205"/>
      <c r="ACE54" s="205"/>
      <c r="ACF54" s="205"/>
      <c r="ACG54" s="205"/>
      <c r="ACH54" s="205"/>
      <c r="ACI54" s="205"/>
      <c r="ACJ54" s="205"/>
      <c r="ACK54" s="205"/>
      <c r="ACL54" s="205"/>
      <c r="ACM54" s="205"/>
      <c r="ACN54" s="205"/>
      <c r="ACO54" s="205"/>
      <c r="ACP54" s="205"/>
      <c r="ACQ54" s="205"/>
      <c r="ACR54" s="205"/>
      <c r="ACS54" s="205"/>
      <c r="ACT54" s="205"/>
      <c r="ACU54" s="205"/>
      <c r="ACV54" s="205"/>
      <c r="ACW54" s="205"/>
      <c r="ACX54" s="205"/>
      <c r="ACY54" s="205"/>
      <c r="ACZ54" s="205"/>
      <c r="ADA54" s="205"/>
      <c r="ADB54" s="205"/>
      <c r="ADC54" s="205"/>
      <c r="ADD54" s="205"/>
      <c r="ADE54" s="205"/>
      <c r="ADF54" s="205"/>
      <c r="ADG54" s="205"/>
      <c r="ADH54" s="205"/>
      <c r="ADI54" s="205"/>
      <c r="ADJ54" s="205"/>
      <c r="ADK54" s="205"/>
      <c r="ADL54" s="205"/>
      <c r="ADM54" s="205"/>
      <c r="ADN54" s="205"/>
      <c r="ADO54" s="205"/>
      <c r="ADP54" s="205"/>
      <c r="ADQ54" s="205"/>
      <c r="ADR54" s="205"/>
      <c r="ADS54" s="205"/>
      <c r="ADT54" s="205"/>
      <c r="ADU54" s="205"/>
      <c r="ADV54" s="205"/>
      <c r="ADW54" s="205"/>
      <c r="ADX54" s="205"/>
      <c r="ADY54" s="205"/>
      <c r="ADZ54" s="205"/>
      <c r="AEA54" s="205"/>
      <c r="AEB54" s="205"/>
      <c r="AEC54" s="205"/>
      <c r="AED54" s="205"/>
      <c r="AEE54" s="205"/>
      <c r="AEF54" s="205"/>
      <c r="AEG54" s="205"/>
      <c r="AEH54" s="205"/>
      <c r="AEI54" s="205"/>
      <c r="AEJ54" s="205"/>
      <c r="AEK54" s="205"/>
      <c r="AEL54" s="205"/>
      <c r="AEM54" s="205"/>
      <c r="AEN54" s="205"/>
      <c r="AEO54" s="205"/>
      <c r="AEP54" s="205"/>
      <c r="AEQ54" s="205"/>
      <c r="AER54" s="205"/>
      <c r="AES54" s="205"/>
      <c r="AET54" s="205"/>
      <c r="AEU54" s="205"/>
      <c r="AEV54" s="205"/>
      <c r="AEW54" s="205"/>
      <c r="AEX54" s="205"/>
      <c r="AEY54" s="205"/>
      <c r="AEZ54" s="205"/>
      <c r="AFA54" s="205"/>
      <c r="AFB54" s="205"/>
      <c r="AFC54" s="205"/>
      <c r="AFD54" s="205"/>
      <c r="AFE54" s="205"/>
      <c r="AFF54" s="205"/>
      <c r="AFG54" s="205"/>
      <c r="AFH54" s="205"/>
      <c r="AFI54" s="205"/>
      <c r="AFJ54" s="205"/>
      <c r="AFK54" s="205"/>
      <c r="AFL54" s="205"/>
      <c r="AFM54" s="205"/>
      <c r="AFN54" s="205"/>
      <c r="AFO54" s="205"/>
      <c r="AFP54" s="205"/>
      <c r="AFQ54" s="205"/>
      <c r="AFR54" s="205"/>
      <c r="AFS54" s="205"/>
      <c r="AFT54" s="205"/>
      <c r="AFU54" s="205"/>
      <c r="AFV54" s="205"/>
      <c r="AFW54" s="205"/>
      <c r="AFX54" s="205"/>
      <c r="AFY54" s="205"/>
      <c r="AFZ54" s="205"/>
      <c r="AGA54" s="205"/>
      <c r="AGB54" s="205"/>
      <c r="AGC54" s="205"/>
      <c r="AGD54" s="205"/>
      <c r="AGE54" s="205"/>
      <c r="AGF54" s="205"/>
      <c r="AGG54" s="205"/>
      <c r="AGH54" s="205"/>
      <c r="AGI54" s="205"/>
      <c r="AGJ54" s="205"/>
      <c r="AGK54" s="205"/>
      <c r="AGL54" s="205"/>
      <c r="AGM54" s="205"/>
      <c r="AGN54" s="205"/>
      <c r="AGO54" s="205"/>
      <c r="AGP54" s="205"/>
      <c r="AGQ54" s="205"/>
      <c r="AGR54" s="205"/>
      <c r="AGS54" s="205"/>
      <c r="AGT54" s="205"/>
      <c r="AGU54" s="205"/>
      <c r="AGV54" s="205"/>
      <c r="AGW54" s="205"/>
      <c r="AGX54" s="205"/>
      <c r="AGY54" s="205"/>
      <c r="AGZ54" s="205"/>
      <c r="AHA54" s="205"/>
      <c r="AHB54" s="205"/>
      <c r="AHC54" s="205"/>
      <c r="AHD54" s="205"/>
      <c r="AHE54" s="205"/>
      <c r="AHF54" s="205"/>
      <c r="AHG54" s="205"/>
      <c r="AHH54" s="205"/>
      <c r="AHI54" s="205"/>
      <c r="AHJ54" s="205"/>
      <c r="AHK54" s="205"/>
      <c r="AHL54" s="205"/>
      <c r="AHM54" s="205"/>
      <c r="AHN54" s="205"/>
      <c r="AHO54" s="205"/>
      <c r="AHP54" s="205"/>
      <c r="AHQ54" s="205"/>
      <c r="AHR54" s="205"/>
      <c r="AHS54" s="205"/>
      <c r="AHT54" s="205"/>
      <c r="AHU54" s="205"/>
      <c r="AHV54" s="205"/>
      <c r="AHW54" s="205"/>
      <c r="AHX54" s="205"/>
      <c r="AHY54" s="205"/>
      <c r="AHZ54" s="205"/>
      <c r="AIA54" s="205"/>
      <c r="AIB54" s="205"/>
      <c r="AIC54" s="205"/>
      <c r="AID54" s="205"/>
      <c r="AIE54" s="205"/>
      <c r="AIF54" s="205"/>
      <c r="AIG54" s="205"/>
      <c r="AIH54" s="205"/>
      <c r="AII54" s="205"/>
      <c r="AIJ54" s="205"/>
      <c r="AIK54" s="205"/>
      <c r="AIL54" s="205"/>
      <c r="AIM54" s="205"/>
      <c r="AIN54" s="205"/>
      <c r="AIO54" s="205"/>
      <c r="AIP54" s="205"/>
      <c r="AIQ54" s="205"/>
      <c r="AIR54" s="205"/>
      <c r="AIS54" s="205"/>
      <c r="AIT54" s="205"/>
      <c r="AIU54" s="205"/>
      <c r="AIV54" s="205"/>
      <c r="AIW54" s="205"/>
      <c r="AIX54" s="205"/>
      <c r="AIY54" s="205"/>
      <c r="AIZ54" s="205"/>
      <c r="AJA54" s="205"/>
      <c r="AJB54" s="205"/>
      <c r="AJC54" s="205"/>
      <c r="AJD54" s="205"/>
      <c r="AJE54" s="205"/>
      <c r="AJF54" s="205"/>
      <c r="AJG54" s="205"/>
      <c r="AJH54" s="205"/>
      <c r="AJI54" s="205"/>
      <c r="AJJ54" s="205"/>
      <c r="AJK54" s="205"/>
      <c r="AJL54" s="205"/>
      <c r="AJM54" s="205"/>
      <c r="AJN54" s="205"/>
      <c r="AJO54" s="205"/>
      <c r="AJP54" s="205"/>
      <c r="AJQ54" s="205"/>
      <c r="AJR54" s="205"/>
      <c r="AJS54" s="205"/>
      <c r="AJT54" s="205"/>
      <c r="AJU54" s="205"/>
      <c r="AJV54" s="205"/>
      <c r="AJW54" s="205"/>
      <c r="AJX54" s="205"/>
      <c r="AJY54" s="205"/>
      <c r="AJZ54" s="205"/>
      <c r="AKA54" s="205"/>
      <c r="AKB54" s="205"/>
      <c r="AKC54" s="205"/>
      <c r="AKD54" s="205"/>
      <c r="AKE54" s="205"/>
      <c r="AKF54" s="205"/>
      <c r="AKG54" s="205"/>
      <c r="AKH54" s="205"/>
      <c r="AKI54" s="205"/>
      <c r="AKJ54" s="205"/>
      <c r="AKK54" s="205"/>
      <c r="AKL54" s="205"/>
      <c r="AKM54" s="205"/>
      <c r="AKN54" s="205"/>
      <c r="AKO54" s="205"/>
      <c r="AKP54" s="205"/>
      <c r="AKQ54" s="205"/>
      <c r="AKR54" s="205"/>
      <c r="AKS54" s="205"/>
      <c r="AKT54" s="205"/>
      <c r="AKU54" s="205"/>
      <c r="AKV54" s="205"/>
      <c r="AKW54" s="205"/>
      <c r="AKX54" s="205"/>
      <c r="AKY54" s="205"/>
      <c r="AKZ54" s="205"/>
      <c r="ALA54" s="205"/>
      <c r="ALB54" s="205"/>
      <c r="ALC54" s="205"/>
      <c r="ALD54" s="205"/>
      <c r="ALE54" s="205"/>
      <c r="ALF54" s="205"/>
      <c r="ALG54" s="205"/>
      <c r="ALH54" s="205"/>
      <c r="ALI54" s="205"/>
      <c r="ALJ54" s="205"/>
      <c r="ALK54" s="205"/>
      <c r="ALL54" s="205"/>
      <c r="ALM54" s="205"/>
      <c r="ALN54" s="205"/>
      <c r="ALO54" s="205"/>
      <c r="ALP54" s="205"/>
      <c r="ALQ54" s="205"/>
      <c r="ALR54" s="205"/>
      <c r="ALS54" s="205"/>
      <c r="ALT54" s="205"/>
      <c r="ALU54" s="205"/>
      <c r="ALV54" s="205"/>
      <c r="ALW54" s="205"/>
      <c r="ALX54" s="205"/>
      <c r="ALY54" s="205"/>
      <c r="ALZ54" s="205"/>
      <c r="AMA54" s="205"/>
      <c r="AMB54" s="205"/>
      <c r="AMC54" s="205"/>
      <c r="AMD54" s="205"/>
      <c r="AME54" s="205"/>
      <c r="AMF54" s="205"/>
      <c r="AMG54" s="205"/>
      <c r="AMH54" s="205"/>
      <c r="AMI54" s="205"/>
      <c r="AMJ54" s="205"/>
      <c r="AMK54" s="205"/>
      <c r="AML54" s="205"/>
      <c r="AMM54" s="205"/>
      <c r="AMN54" s="205"/>
      <c r="AMO54" s="205"/>
      <c r="AMP54" s="205"/>
      <c r="AMQ54" s="205"/>
      <c r="AMR54" s="205"/>
      <c r="AMS54" s="205"/>
      <c r="AMT54" s="205"/>
      <c r="AMU54" s="205"/>
      <c r="AMV54" s="205"/>
      <c r="AMW54" s="205"/>
      <c r="AMX54" s="205"/>
      <c r="AMY54" s="205"/>
      <c r="AMZ54" s="205"/>
      <c r="ANA54" s="205"/>
      <c r="ANB54" s="205"/>
      <c r="ANC54" s="205"/>
      <c r="AND54" s="205"/>
      <c r="ANE54" s="205"/>
      <c r="ANF54" s="205"/>
      <c r="ANG54" s="205"/>
      <c r="ANH54" s="205"/>
      <c r="ANI54" s="205"/>
      <c r="ANJ54" s="205"/>
      <c r="ANK54" s="205"/>
      <c r="ANL54" s="205"/>
      <c r="ANM54" s="205"/>
      <c r="ANN54" s="205"/>
      <c r="ANO54" s="205"/>
      <c r="ANP54" s="205"/>
      <c r="ANQ54" s="205"/>
      <c r="ANR54" s="205"/>
      <c r="ANS54" s="205"/>
      <c r="ANT54" s="205"/>
      <c r="ANU54" s="205"/>
      <c r="ANV54" s="205"/>
      <c r="ANW54" s="205"/>
      <c r="ANX54" s="205"/>
      <c r="ANY54" s="205"/>
      <c r="ANZ54" s="205"/>
      <c r="AOA54" s="205"/>
      <c r="AOB54" s="205"/>
      <c r="AOC54" s="205"/>
      <c r="AOD54" s="205"/>
      <c r="AOE54" s="205"/>
      <c r="AOF54" s="205"/>
      <c r="AOG54" s="205"/>
      <c r="AOH54" s="205"/>
      <c r="AOI54" s="205"/>
      <c r="AOJ54" s="205"/>
      <c r="AOK54" s="205"/>
      <c r="AOL54" s="205"/>
      <c r="AOM54" s="205"/>
      <c r="AON54" s="205"/>
      <c r="AOO54" s="205"/>
      <c r="AOP54" s="205"/>
      <c r="AOQ54" s="205"/>
      <c r="AOR54" s="205"/>
      <c r="AOS54" s="205"/>
      <c r="AOT54" s="205"/>
      <c r="AOU54" s="205"/>
      <c r="AOV54" s="205"/>
      <c r="AOW54" s="205"/>
      <c r="AOX54" s="205"/>
      <c r="AOY54" s="205"/>
      <c r="AOZ54" s="205"/>
      <c r="APA54" s="205"/>
      <c r="APB54" s="205"/>
      <c r="APC54" s="205"/>
      <c r="APD54" s="205"/>
      <c r="APE54" s="205"/>
      <c r="APF54" s="205"/>
      <c r="APG54" s="205"/>
      <c r="APH54" s="205"/>
      <c r="API54" s="205"/>
      <c r="APJ54" s="205"/>
      <c r="APK54" s="205"/>
      <c r="APL54" s="205"/>
      <c r="APM54" s="205"/>
      <c r="APN54" s="205"/>
      <c r="APO54" s="205"/>
      <c r="APP54" s="205"/>
      <c r="APQ54" s="205"/>
      <c r="APR54" s="205"/>
      <c r="APS54" s="205"/>
      <c r="APT54" s="205"/>
      <c r="APU54" s="205"/>
      <c r="APV54" s="205"/>
      <c r="APW54" s="205"/>
      <c r="APX54" s="205"/>
      <c r="APY54" s="205"/>
      <c r="APZ54" s="205"/>
      <c r="AQA54" s="205"/>
      <c r="AQB54" s="205"/>
      <c r="AQC54" s="205"/>
      <c r="AQD54" s="205"/>
      <c r="AQE54" s="205"/>
      <c r="AQF54" s="205"/>
      <c r="AQG54" s="205"/>
      <c r="AQH54" s="205"/>
      <c r="AQI54" s="205"/>
      <c r="AQJ54" s="205"/>
      <c r="AQK54" s="205"/>
      <c r="AQL54" s="205"/>
      <c r="AQM54" s="205"/>
      <c r="AQN54" s="205"/>
      <c r="AQO54" s="205"/>
      <c r="AQP54" s="205"/>
      <c r="AQQ54" s="205"/>
      <c r="AQR54" s="205"/>
      <c r="AQS54" s="205"/>
      <c r="AQT54" s="205"/>
      <c r="AQU54" s="205"/>
      <c r="AQV54" s="205"/>
      <c r="AQW54" s="205"/>
      <c r="AQX54" s="205"/>
      <c r="AQY54" s="205"/>
      <c r="AQZ54" s="205"/>
      <c r="ARA54" s="205"/>
      <c r="ARB54" s="205"/>
      <c r="ARC54" s="205"/>
      <c r="ARD54" s="205"/>
      <c r="ARE54" s="205"/>
      <c r="ARF54" s="205"/>
      <c r="ARG54" s="205"/>
      <c r="ARH54" s="205"/>
      <c r="ARI54" s="205"/>
      <c r="ARJ54" s="205"/>
      <c r="ARK54" s="205"/>
      <c r="ARL54" s="205"/>
      <c r="ARM54" s="205"/>
      <c r="ARN54" s="205"/>
      <c r="ARO54" s="205"/>
      <c r="ARP54" s="205"/>
      <c r="ARQ54" s="205"/>
      <c r="ARR54" s="205"/>
      <c r="ARS54" s="205"/>
      <c r="ART54" s="205"/>
      <c r="ARU54" s="205"/>
      <c r="ARV54" s="205"/>
      <c r="ARW54" s="205"/>
      <c r="ARX54" s="205"/>
      <c r="ARY54" s="205"/>
      <c r="ARZ54" s="205"/>
      <c r="ASA54" s="205"/>
      <c r="ASB54" s="205"/>
      <c r="ASC54" s="205"/>
      <c r="ASD54" s="205"/>
      <c r="ASE54" s="205"/>
      <c r="ASF54" s="205"/>
      <c r="ASG54" s="205"/>
      <c r="ASH54" s="205"/>
      <c r="ASI54" s="205"/>
      <c r="ASJ54" s="205"/>
      <c r="ASK54" s="205"/>
      <c r="ASL54" s="205"/>
      <c r="ASM54" s="205"/>
      <c r="ASN54" s="205"/>
      <c r="ASO54" s="205"/>
      <c r="ASP54" s="205"/>
      <c r="ASQ54" s="205"/>
      <c r="ASR54" s="205"/>
      <c r="ASS54" s="205"/>
      <c r="AST54" s="205"/>
      <c r="ASU54" s="205"/>
      <c r="ASV54" s="205"/>
      <c r="ASW54" s="205"/>
      <c r="ASX54" s="205"/>
      <c r="ASY54" s="205"/>
      <c r="ASZ54" s="205"/>
      <c r="ATA54" s="205"/>
      <c r="ATB54" s="205"/>
      <c r="ATC54" s="205"/>
      <c r="ATD54" s="205"/>
      <c r="ATE54" s="205"/>
      <c r="ATF54" s="205"/>
      <c r="ATG54" s="205"/>
      <c r="ATH54" s="205"/>
      <c r="ATI54" s="205"/>
      <c r="ATJ54" s="205"/>
      <c r="ATK54" s="205"/>
      <c r="ATL54" s="205"/>
      <c r="ATM54" s="205"/>
      <c r="ATN54" s="205"/>
      <c r="ATO54" s="205"/>
      <c r="ATP54" s="205"/>
      <c r="ATQ54" s="205"/>
      <c r="ATR54" s="205"/>
      <c r="ATS54" s="205"/>
      <c r="ATT54" s="205"/>
      <c r="ATU54" s="205"/>
      <c r="ATV54" s="205"/>
      <c r="ATW54" s="205"/>
      <c r="ATX54" s="205"/>
      <c r="ATY54" s="205"/>
      <c r="ATZ54" s="205"/>
      <c r="AUA54" s="205"/>
      <c r="AUB54" s="205"/>
      <c r="AUC54" s="205"/>
      <c r="AUD54" s="205"/>
      <c r="AUE54" s="205"/>
      <c r="AUF54" s="205"/>
      <c r="AUG54" s="205"/>
      <c r="AUH54" s="205"/>
      <c r="AUI54" s="205"/>
      <c r="AUJ54" s="205"/>
      <c r="AUK54" s="205"/>
      <c r="AUL54" s="205"/>
      <c r="AUM54" s="205"/>
      <c r="AUN54" s="205"/>
      <c r="AUO54" s="205"/>
      <c r="AUP54" s="205"/>
      <c r="AUQ54" s="205"/>
      <c r="AUR54" s="205"/>
      <c r="AUS54" s="205"/>
      <c r="AUT54" s="205"/>
      <c r="AUU54" s="205"/>
      <c r="AUV54" s="205"/>
      <c r="AUW54" s="205"/>
      <c r="AUX54" s="205"/>
      <c r="AUY54" s="205"/>
      <c r="AUZ54" s="205"/>
      <c r="AVA54" s="205"/>
      <c r="AVB54" s="205"/>
      <c r="AVC54" s="205"/>
      <c r="AVD54" s="205"/>
      <c r="AVE54" s="205"/>
      <c r="AVF54" s="205"/>
      <c r="AVG54" s="205"/>
      <c r="AVH54" s="205"/>
      <c r="AVI54" s="205"/>
      <c r="AVJ54" s="205"/>
      <c r="AVK54" s="205"/>
      <c r="AVL54" s="205"/>
      <c r="AVM54" s="205"/>
      <c r="AVN54" s="205"/>
      <c r="AVO54" s="205"/>
      <c r="AVP54" s="205"/>
      <c r="AVQ54" s="205"/>
      <c r="AVR54" s="205"/>
      <c r="AVS54" s="205"/>
      <c r="AVT54" s="205"/>
      <c r="AVU54" s="205"/>
      <c r="AVV54" s="205"/>
      <c r="AVW54" s="205"/>
      <c r="AVX54" s="205"/>
      <c r="AVY54" s="205"/>
      <c r="AVZ54" s="205"/>
      <c r="AWA54" s="205"/>
      <c r="AWB54" s="205"/>
      <c r="AWC54" s="205"/>
      <c r="AWD54" s="205"/>
      <c r="AWE54" s="205"/>
      <c r="AWF54" s="205"/>
      <c r="AWG54" s="205"/>
      <c r="AWH54" s="205"/>
      <c r="AWI54" s="205"/>
      <c r="AWJ54" s="205"/>
      <c r="AWK54" s="205"/>
      <c r="AWL54" s="205"/>
      <c r="AWM54" s="205"/>
      <c r="AWN54" s="205"/>
      <c r="AWO54" s="205"/>
      <c r="AWP54" s="205"/>
      <c r="AWQ54" s="205"/>
      <c r="AWR54" s="205"/>
      <c r="AWS54" s="205"/>
      <c r="AWT54" s="205"/>
      <c r="AWU54" s="205"/>
      <c r="AWV54" s="205"/>
      <c r="AWW54" s="205"/>
      <c r="AWX54" s="205"/>
      <c r="AWY54" s="205"/>
      <c r="AWZ54" s="205"/>
      <c r="AXA54" s="205"/>
      <c r="AXB54" s="205"/>
      <c r="AXC54" s="205"/>
      <c r="AXD54" s="205"/>
      <c r="AXE54" s="205"/>
      <c r="AXF54" s="205"/>
      <c r="AXG54" s="205"/>
      <c r="AXH54" s="205"/>
      <c r="AXI54" s="205"/>
      <c r="AXJ54" s="205"/>
      <c r="AXK54" s="205"/>
      <c r="AXL54" s="205"/>
      <c r="AXM54" s="205"/>
      <c r="AXN54" s="205"/>
      <c r="AXO54" s="205"/>
      <c r="AXP54" s="205"/>
      <c r="AXQ54" s="205"/>
      <c r="AXR54" s="205"/>
      <c r="AXS54" s="205"/>
      <c r="AXT54" s="205"/>
      <c r="AXU54" s="205"/>
      <c r="AXV54" s="205"/>
      <c r="AXW54" s="205"/>
      <c r="AXX54" s="205"/>
      <c r="AXY54" s="205"/>
      <c r="AXZ54" s="205"/>
      <c r="AYA54" s="205"/>
      <c r="AYB54" s="205"/>
      <c r="AYC54" s="205"/>
      <c r="AYD54" s="205"/>
      <c r="AYE54" s="205"/>
      <c r="AYF54" s="205"/>
      <c r="AYG54" s="205"/>
      <c r="AYH54" s="205"/>
      <c r="AYI54" s="205"/>
      <c r="AYJ54" s="205"/>
      <c r="AYK54" s="205"/>
      <c r="AYL54" s="205"/>
      <c r="AYM54" s="205"/>
      <c r="AYN54" s="205"/>
      <c r="AYO54" s="205"/>
      <c r="AYP54" s="205"/>
      <c r="AYQ54" s="205"/>
      <c r="AYR54" s="205"/>
      <c r="AYS54" s="205"/>
      <c r="AYT54" s="205"/>
      <c r="AYU54" s="205"/>
      <c r="AYV54" s="205"/>
      <c r="AYW54" s="205"/>
      <c r="AYX54" s="205"/>
      <c r="AYY54" s="205"/>
      <c r="AYZ54" s="205"/>
      <c r="AZA54" s="205"/>
      <c r="AZB54" s="205"/>
      <c r="AZC54" s="205"/>
      <c r="AZD54" s="205"/>
      <c r="AZE54" s="205"/>
      <c r="AZF54" s="205"/>
      <c r="AZG54" s="205"/>
      <c r="AZH54" s="205"/>
      <c r="AZI54" s="205"/>
      <c r="AZJ54" s="205"/>
      <c r="AZK54" s="205"/>
      <c r="AZL54" s="205"/>
      <c r="AZM54" s="205"/>
      <c r="AZN54" s="205"/>
      <c r="AZO54" s="205"/>
      <c r="AZP54" s="205"/>
      <c r="AZQ54" s="205"/>
      <c r="AZR54" s="205"/>
      <c r="AZS54" s="205"/>
      <c r="AZT54" s="205"/>
      <c r="AZU54" s="205"/>
      <c r="AZV54" s="205"/>
      <c r="AZW54" s="205"/>
      <c r="AZX54" s="205"/>
      <c r="AZY54" s="205"/>
      <c r="AZZ54" s="205"/>
      <c r="BAA54" s="205"/>
      <c r="BAB54" s="205"/>
      <c r="BAC54" s="205"/>
      <c r="BAD54" s="205"/>
      <c r="BAE54" s="205"/>
      <c r="BAF54" s="205"/>
      <c r="BAG54" s="205"/>
      <c r="BAH54" s="205"/>
      <c r="BAI54" s="205"/>
      <c r="BAJ54" s="205"/>
      <c r="BAK54" s="205"/>
      <c r="BAL54" s="205"/>
      <c r="BAM54" s="205"/>
      <c r="BAN54" s="205"/>
      <c r="BAO54" s="205"/>
      <c r="BAP54" s="205"/>
      <c r="BAQ54" s="205"/>
      <c r="BAR54" s="205"/>
      <c r="BAS54" s="205"/>
      <c r="BAT54" s="205"/>
      <c r="BAU54" s="205"/>
      <c r="BAV54" s="205"/>
      <c r="BAW54" s="205"/>
      <c r="BAX54" s="205"/>
      <c r="BAY54" s="205"/>
      <c r="BAZ54" s="205"/>
      <c r="BBA54" s="205"/>
      <c r="BBB54" s="205"/>
      <c r="BBC54" s="205"/>
      <c r="BBD54" s="205"/>
      <c r="BBE54" s="205"/>
      <c r="BBF54" s="205"/>
      <c r="BBG54" s="205"/>
      <c r="BBH54" s="205"/>
      <c r="BBI54" s="205"/>
      <c r="BBJ54" s="205"/>
      <c r="BBK54" s="205"/>
      <c r="BBL54" s="205"/>
      <c r="BBM54" s="205"/>
      <c r="BBN54" s="205"/>
      <c r="BBO54" s="205"/>
      <c r="BBP54" s="205"/>
      <c r="BBQ54" s="205"/>
      <c r="BBR54" s="205"/>
      <c r="BBS54" s="205"/>
      <c r="BBT54" s="205"/>
      <c r="BBU54" s="205"/>
      <c r="BBV54" s="205"/>
      <c r="BBW54" s="205"/>
      <c r="BBX54" s="205"/>
      <c r="BBY54" s="205"/>
      <c r="BBZ54" s="205"/>
      <c r="BCA54" s="205"/>
      <c r="BCB54" s="205"/>
      <c r="BCC54" s="205"/>
      <c r="BCD54" s="205"/>
      <c r="BCE54" s="205"/>
      <c r="BCF54" s="205"/>
      <c r="BCG54" s="205"/>
      <c r="BCH54" s="205"/>
      <c r="BCI54" s="205"/>
      <c r="BCJ54" s="205"/>
      <c r="BCK54" s="205"/>
      <c r="BCL54" s="205"/>
      <c r="BCM54" s="205"/>
      <c r="BCN54" s="205"/>
      <c r="BCO54" s="205"/>
      <c r="BCP54" s="205"/>
      <c r="BCQ54" s="205"/>
      <c r="BCR54" s="205"/>
      <c r="BCS54" s="205"/>
      <c r="BCT54" s="205"/>
      <c r="BCU54" s="205"/>
      <c r="BCV54" s="205"/>
      <c r="BCW54" s="205"/>
      <c r="BCX54" s="205"/>
      <c r="BCY54" s="205"/>
      <c r="BCZ54" s="205"/>
      <c r="BDA54" s="205"/>
      <c r="BDB54" s="205"/>
      <c r="BDC54" s="205"/>
      <c r="BDD54" s="205"/>
      <c r="BDE54" s="205"/>
      <c r="BDF54" s="205"/>
      <c r="BDG54" s="205"/>
      <c r="BDH54" s="205"/>
      <c r="BDI54" s="205"/>
      <c r="BDJ54" s="205"/>
      <c r="BDK54" s="205"/>
      <c r="BDL54" s="205"/>
      <c r="BDM54" s="205"/>
      <c r="BDN54" s="205"/>
      <c r="BDO54" s="205"/>
      <c r="BDP54" s="205"/>
      <c r="BDQ54" s="205"/>
      <c r="BDR54" s="205"/>
      <c r="BDS54" s="205"/>
      <c r="BDT54" s="205"/>
      <c r="BDU54" s="205"/>
    </row>
    <row r="55" spans="1:1477" s="17" customFormat="1" ht="13.5" thickBot="1">
      <c r="B55" s="88"/>
      <c r="C55" s="88"/>
      <c r="D55" s="88"/>
      <c r="E55" s="72"/>
      <c r="F55" s="89"/>
      <c r="G55" s="89"/>
      <c r="H55" s="208"/>
      <c r="I55" s="90"/>
      <c r="J55" s="91"/>
      <c r="K55" s="91"/>
      <c r="L55" s="91"/>
      <c r="M55" s="155"/>
      <c r="N55" s="73"/>
      <c r="O55" s="90"/>
      <c r="P55" s="90"/>
      <c r="Q55" s="90"/>
      <c r="R55" s="92"/>
      <c r="S55" s="92"/>
      <c r="T55" s="93"/>
      <c r="U55" s="93"/>
      <c r="V55" s="93"/>
      <c r="W55" s="93"/>
      <c r="X55" s="93"/>
      <c r="Y55" s="212"/>
      <c r="Z55" s="212"/>
      <c r="AA55" s="212"/>
      <c r="AB55" s="212"/>
      <c r="AC55" s="212"/>
      <c r="AD55" s="155"/>
      <c r="AE55" s="73"/>
      <c r="AF55" s="212"/>
      <c r="AG55" s="212"/>
      <c r="AH55" s="90"/>
      <c r="AI55" s="90"/>
      <c r="AJ55" s="95"/>
      <c r="AK55" s="95"/>
      <c r="AL55" s="85"/>
      <c r="AM55" s="85"/>
      <c r="AN55" s="95"/>
      <c r="AO55" s="95"/>
      <c r="AP55" s="85"/>
      <c r="AQ55" s="85"/>
      <c r="AR55" s="95"/>
      <c r="AS55" s="95"/>
      <c r="AT55" s="85"/>
      <c r="AU55" s="85"/>
      <c r="AV55" s="95"/>
      <c r="AW55" s="95"/>
      <c r="AX55" s="85"/>
      <c r="AY55" s="85"/>
      <c r="AZ55" s="95"/>
      <c r="BA55" s="95"/>
      <c r="BB55" s="85"/>
      <c r="BC55" s="85"/>
      <c r="BD55" s="95"/>
      <c r="BE55" s="95"/>
      <c r="BF55" s="85"/>
      <c r="BG55" s="85"/>
      <c r="BH55" s="95"/>
      <c r="BI55" s="95"/>
      <c r="BJ55" s="85"/>
      <c r="BK55" s="85"/>
      <c r="BL55" s="95"/>
      <c r="BM55" s="95"/>
      <c r="BN55" s="85"/>
      <c r="BO55" s="85"/>
      <c r="BP55" s="95"/>
      <c r="BQ55" s="95"/>
      <c r="BR55" s="85"/>
      <c r="BS55" s="85"/>
      <c r="BT55" s="95"/>
      <c r="BU55" s="95"/>
      <c r="BV55" s="85"/>
      <c r="BW55" s="85"/>
      <c r="BX55" s="95"/>
      <c r="BY55" s="95"/>
      <c r="BZ55" s="85"/>
      <c r="CA55" s="85"/>
      <c r="CB55" s="95"/>
      <c r="CC55" s="95"/>
      <c r="CD55" s="85"/>
      <c r="CE55" s="85"/>
      <c r="CF55" s="95"/>
      <c r="CG55" s="95"/>
      <c r="CH55" s="85"/>
      <c r="CI55" s="85"/>
      <c r="CJ55" s="95"/>
      <c r="CK55" s="95"/>
      <c r="CL55" s="85"/>
      <c r="CM55" s="85"/>
      <c r="CN55" s="96"/>
      <c r="CO55" s="96"/>
      <c r="CP55" s="96"/>
      <c r="CQ55" s="90"/>
      <c r="CR55" s="90"/>
      <c r="CS55" s="90"/>
      <c r="CT55" s="72"/>
      <c r="CU55" s="97"/>
      <c r="CV55" s="97"/>
      <c r="CW55" s="72"/>
      <c r="CX55" s="72"/>
      <c r="CY55" s="97"/>
      <c r="CZ55" s="97"/>
      <c r="DA55" s="98"/>
      <c r="DB55" s="94"/>
      <c r="DC55" s="90"/>
      <c r="DD55" s="237"/>
    </row>
    <row r="56" spans="1:1477" s="7" customFormat="1" ht="24" customHeight="1" thickTop="1" thickBot="1">
      <c r="B56" s="291" t="s">
        <v>524</v>
      </c>
      <c r="C56" s="292"/>
      <c r="D56" s="293"/>
      <c r="E56" s="8"/>
      <c r="F56" s="9"/>
      <c r="G56" s="156">
        <f>IF(B52="","",ROWS(B52:B55)-1)</f>
        <v>3</v>
      </c>
      <c r="H56" s="10">
        <f>SUM(H52:H55)</f>
        <v>3</v>
      </c>
      <c r="I56" s="10">
        <f>SUM(I52:I55)</f>
        <v>0</v>
      </c>
      <c r="J56" s="10">
        <f>SUM(J52:J55)</f>
        <v>330</v>
      </c>
      <c r="K56" s="10">
        <f>SUM(K52:K55)</f>
        <v>403</v>
      </c>
      <c r="L56" s="10">
        <f>SUM(L52:L55)</f>
        <v>402</v>
      </c>
      <c r="M56" s="157">
        <f>IF(G56="",0,N56/G56)</f>
        <v>1</v>
      </c>
      <c r="N56" s="10">
        <f t="shared" ref="N56:AC56" si="40">SUM(N52:N55)</f>
        <v>3</v>
      </c>
      <c r="O56" s="10">
        <f t="shared" si="40"/>
        <v>1</v>
      </c>
      <c r="P56" s="10">
        <f t="shared" si="40"/>
        <v>0</v>
      </c>
      <c r="Q56" s="10">
        <f t="shared" si="40"/>
        <v>0</v>
      </c>
      <c r="R56" s="10">
        <f t="shared" si="40"/>
        <v>70</v>
      </c>
      <c r="S56" s="10">
        <f t="shared" si="40"/>
        <v>3</v>
      </c>
      <c r="T56" s="12">
        <f t="shared" si="40"/>
        <v>4427316</v>
      </c>
      <c r="U56" s="12">
        <f t="shared" si="40"/>
        <v>150000</v>
      </c>
      <c r="V56" s="12">
        <f t="shared" si="40"/>
        <v>4277316</v>
      </c>
      <c r="W56" s="12">
        <f t="shared" si="40"/>
        <v>4427316</v>
      </c>
      <c r="X56" s="12">
        <f t="shared" si="40"/>
        <v>4401555</v>
      </c>
      <c r="Y56" s="12">
        <f t="shared" si="40"/>
        <v>0</v>
      </c>
      <c r="Z56" s="12">
        <f t="shared" si="40"/>
        <v>0</v>
      </c>
      <c r="AA56" s="12">
        <f t="shared" si="40"/>
        <v>0</v>
      </c>
      <c r="AB56" s="12">
        <f t="shared" si="40"/>
        <v>4401555</v>
      </c>
      <c r="AC56" s="12">
        <f t="shared" si="40"/>
        <v>4261787</v>
      </c>
      <c r="AD56" s="157">
        <f>IF(G56="",0,AE56/G56)</f>
        <v>1</v>
      </c>
      <c r="AE56" s="160">
        <f t="shared" ref="AE56:CM56" si="41">SUM(AE52:AE55)</f>
        <v>3</v>
      </c>
      <c r="AF56" s="12">
        <f t="shared" si="41"/>
        <v>-139768</v>
      </c>
      <c r="AG56" s="12">
        <f t="shared" si="41"/>
        <v>0</v>
      </c>
      <c r="AH56" s="13">
        <f t="shared" si="41"/>
        <v>38</v>
      </c>
      <c r="AI56" s="13">
        <f t="shared" si="41"/>
        <v>32</v>
      </c>
      <c r="AJ56" s="13">
        <f t="shared" si="41"/>
        <v>0</v>
      </c>
      <c r="AK56" s="13">
        <f t="shared" si="41"/>
        <v>2</v>
      </c>
      <c r="AL56" s="12">
        <f t="shared" si="41"/>
        <v>3651</v>
      </c>
      <c r="AM56" s="12">
        <f t="shared" si="41"/>
        <v>0</v>
      </c>
      <c r="AN56" s="13">
        <f t="shared" si="41"/>
        <v>0</v>
      </c>
      <c r="AO56" s="13">
        <f t="shared" si="41"/>
        <v>1</v>
      </c>
      <c r="AP56" s="12">
        <f t="shared" si="41"/>
        <v>2880</v>
      </c>
      <c r="AQ56" s="12">
        <f t="shared" si="41"/>
        <v>0</v>
      </c>
      <c r="AR56" s="13">
        <f t="shared" si="41"/>
        <v>0</v>
      </c>
      <c r="AS56" s="13">
        <f t="shared" si="41"/>
        <v>0</v>
      </c>
      <c r="AT56" s="12">
        <f t="shared" si="41"/>
        <v>0</v>
      </c>
      <c r="AU56" s="12">
        <f t="shared" si="41"/>
        <v>0</v>
      </c>
      <c r="AV56" s="13">
        <f t="shared" si="41"/>
        <v>0</v>
      </c>
      <c r="AW56" s="13">
        <f t="shared" si="41"/>
        <v>0</v>
      </c>
      <c r="AX56" s="12">
        <f t="shared" si="41"/>
        <v>0</v>
      </c>
      <c r="AY56" s="12">
        <f t="shared" si="41"/>
        <v>0</v>
      </c>
      <c r="AZ56" s="13">
        <f t="shared" si="41"/>
        <v>0</v>
      </c>
      <c r="BA56" s="13">
        <f t="shared" si="41"/>
        <v>0</v>
      </c>
      <c r="BB56" s="12">
        <f t="shared" si="41"/>
        <v>0</v>
      </c>
      <c r="BC56" s="12">
        <f t="shared" si="41"/>
        <v>0</v>
      </c>
      <c r="BD56" s="13">
        <f t="shared" si="41"/>
        <v>0</v>
      </c>
      <c r="BE56" s="13">
        <f t="shared" si="41"/>
        <v>0</v>
      </c>
      <c r="BF56" s="12">
        <f t="shared" si="41"/>
        <v>0</v>
      </c>
      <c r="BG56" s="12">
        <f t="shared" si="41"/>
        <v>0</v>
      </c>
      <c r="BH56" s="13">
        <f t="shared" si="41"/>
        <v>0</v>
      </c>
      <c r="BI56" s="13">
        <f t="shared" si="41"/>
        <v>0</v>
      </c>
      <c r="BJ56" s="12">
        <f t="shared" si="41"/>
        <v>0</v>
      </c>
      <c r="BK56" s="12">
        <f t="shared" si="41"/>
        <v>0</v>
      </c>
      <c r="BL56" s="13">
        <f t="shared" si="41"/>
        <v>0</v>
      </c>
      <c r="BM56" s="13">
        <f t="shared" si="41"/>
        <v>0</v>
      </c>
      <c r="BN56" s="12">
        <f t="shared" si="41"/>
        <v>0</v>
      </c>
      <c r="BO56" s="12">
        <f t="shared" si="41"/>
        <v>0</v>
      </c>
      <c r="BP56" s="13">
        <f t="shared" si="41"/>
        <v>0</v>
      </c>
      <c r="BQ56" s="13">
        <f t="shared" si="41"/>
        <v>0</v>
      </c>
      <c r="BR56" s="12">
        <f t="shared" si="41"/>
        <v>0</v>
      </c>
      <c r="BS56" s="12">
        <f t="shared" si="41"/>
        <v>0</v>
      </c>
      <c r="BT56" s="13">
        <f t="shared" si="41"/>
        <v>0</v>
      </c>
      <c r="BU56" s="13">
        <f t="shared" si="41"/>
        <v>0</v>
      </c>
      <c r="BV56" s="12">
        <f t="shared" si="41"/>
        <v>0</v>
      </c>
      <c r="BW56" s="12">
        <f t="shared" si="41"/>
        <v>0</v>
      </c>
      <c r="BX56" s="13">
        <f t="shared" si="41"/>
        <v>0</v>
      </c>
      <c r="BY56" s="13">
        <f t="shared" si="41"/>
        <v>0</v>
      </c>
      <c r="BZ56" s="12">
        <f t="shared" si="41"/>
        <v>0</v>
      </c>
      <c r="CA56" s="12">
        <f t="shared" si="41"/>
        <v>0</v>
      </c>
      <c r="CB56" s="13">
        <f t="shared" si="41"/>
        <v>0</v>
      </c>
      <c r="CC56" s="13">
        <f t="shared" si="41"/>
        <v>0</v>
      </c>
      <c r="CD56" s="12">
        <f t="shared" si="41"/>
        <v>0</v>
      </c>
      <c r="CE56" s="12">
        <f t="shared" si="41"/>
        <v>0</v>
      </c>
      <c r="CF56" s="13">
        <f t="shared" si="41"/>
        <v>0</v>
      </c>
      <c r="CG56" s="13">
        <f t="shared" si="41"/>
        <v>0</v>
      </c>
      <c r="CH56" s="12">
        <f t="shared" si="41"/>
        <v>0</v>
      </c>
      <c r="CI56" s="12">
        <f t="shared" si="41"/>
        <v>0</v>
      </c>
      <c r="CJ56" s="13">
        <f t="shared" si="41"/>
        <v>0</v>
      </c>
      <c r="CK56" s="13">
        <f t="shared" si="41"/>
        <v>3</v>
      </c>
      <c r="CL56" s="12">
        <f t="shared" si="41"/>
        <v>6531</v>
      </c>
      <c r="CM56" s="12">
        <f t="shared" si="41"/>
        <v>0</v>
      </c>
      <c r="CN56" s="14"/>
      <c r="CO56" s="14"/>
      <c r="CP56" s="14"/>
      <c r="CQ56" s="14"/>
      <c r="CR56" s="14"/>
      <c r="CS56" s="14"/>
      <c r="CT56" s="8"/>
      <c r="CU56" s="9"/>
      <c r="CV56" s="9"/>
      <c r="CW56" s="8"/>
      <c r="CX56" s="8"/>
      <c r="CY56" s="9"/>
      <c r="CZ56" s="9"/>
      <c r="DA56" s="9"/>
      <c r="DB56" s="12"/>
      <c r="DC56" s="14"/>
      <c r="DD56" s="16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18"/>
      <c r="JI56" s="118"/>
      <c r="JJ56" s="118"/>
      <c r="JK56" s="118"/>
      <c r="JL56" s="118"/>
      <c r="JM56" s="118"/>
      <c r="JN56" s="118"/>
      <c r="JO56" s="118"/>
      <c r="JP56" s="118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18"/>
      <c r="KN56" s="118"/>
      <c r="KO56" s="118"/>
      <c r="KP56" s="118"/>
      <c r="KQ56" s="118"/>
      <c r="KR56" s="118"/>
      <c r="KS56" s="118"/>
      <c r="KT56" s="118"/>
      <c r="KU56" s="118"/>
      <c r="KV56" s="118"/>
      <c r="KW56" s="118"/>
      <c r="KX56" s="118"/>
      <c r="KY56" s="118"/>
      <c r="KZ56" s="118"/>
      <c r="LA56" s="118"/>
      <c r="LB56" s="118"/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/>
      <c r="MN56" s="118"/>
      <c r="MO56" s="118"/>
      <c r="MP56" s="118"/>
      <c r="MQ56" s="118"/>
      <c r="MR56" s="118"/>
      <c r="MS56" s="118"/>
      <c r="MT56" s="118"/>
      <c r="MU56" s="118"/>
      <c r="MV56" s="118"/>
      <c r="MW56" s="118"/>
      <c r="MX56" s="118"/>
      <c r="MY56" s="118"/>
      <c r="MZ56" s="118"/>
      <c r="NA56" s="118"/>
      <c r="NB56" s="118"/>
      <c r="NC56" s="118"/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/>
      <c r="PU56" s="118"/>
      <c r="PV56" s="118"/>
      <c r="PW56" s="118"/>
      <c r="PX56" s="118"/>
      <c r="PY56" s="118"/>
      <c r="PZ56" s="118"/>
      <c r="QA56" s="118"/>
      <c r="QB56" s="118"/>
      <c r="QC56" s="118"/>
      <c r="QD56" s="118"/>
      <c r="QE56" s="118"/>
      <c r="QF56" s="118"/>
      <c r="QG56" s="118"/>
      <c r="QH56" s="118"/>
      <c r="QI56" s="118"/>
      <c r="QJ56" s="118"/>
      <c r="QK56" s="118"/>
      <c r="QL56" s="118"/>
      <c r="QM56" s="118"/>
      <c r="QN56" s="118"/>
      <c r="QO56" s="118"/>
      <c r="QP56" s="118"/>
      <c r="QQ56" s="118"/>
      <c r="QR56" s="118"/>
      <c r="QS56" s="118"/>
      <c r="QT56" s="118"/>
      <c r="QU56" s="118"/>
      <c r="QV56" s="118"/>
      <c r="QW56" s="118"/>
      <c r="QX56" s="118"/>
      <c r="QY56" s="118"/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18"/>
      <c r="TC56" s="118"/>
      <c r="TD56" s="118"/>
      <c r="TE56" s="118"/>
      <c r="TF56" s="118"/>
      <c r="TG56" s="118"/>
      <c r="TH56" s="118"/>
      <c r="TI56" s="118"/>
      <c r="TJ56" s="118"/>
      <c r="TK56" s="118"/>
      <c r="TL56" s="118"/>
      <c r="TM56" s="118"/>
      <c r="TN56" s="118"/>
      <c r="TO56" s="118"/>
      <c r="TP56" s="118"/>
      <c r="TQ56" s="118"/>
      <c r="TR56" s="118"/>
      <c r="TS56" s="118"/>
      <c r="TT56" s="118"/>
      <c r="TU56" s="118"/>
      <c r="TV56" s="118"/>
      <c r="TW56" s="118"/>
      <c r="TX56" s="118"/>
      <c r="TY56" s="118"/>
      <c r="TZ56" s="118"/>
      <c r="UA56" s="118"/>
      <c r="UB56" s="118"/>
      <c r="UC56" s="118"/>
      <c r="UD56" s="118"/>
      <c r="UE56" s="118"/>
      <c r="UF56" s="118"/>
      <c r="UG56" s="118"/>
      <c r="UH56" s="118"/>
      <c r="UI56" s="118"/>
      <c r="UJ56" s="118"/>
      <c r="UK56" s="118"/>
      <c r="UL56" s="118"/>
      <c r="UM56" s="118"/>
      <c r="UN56" s="118"/>
      <c r="UO56" s="118"/>
      <c r="UP56" s="118"/>
      <c r="UQ56" s="118"/>
      <c r="UR56" s="118"/>
      <c r="US56" s="118"/>
      <c r="UT56" s="118"/>
      <c r="UU56" s="118"/>
      <c r="UV56" s="118"/>
      <c r="UW56" s="118"/>
      <c r="UX56" s="118"/>
      <c r="UY56" s="118"/>
      <c r="UZ56" s="118"/>
      <c r="VA56" s="118"/>
      <c r="VB56" s="118"/>
      <c r="VC56" s="118"/>
      <c r="VD56" s="118"/>
      <c r="VE56" s="118"/>
      <c r="VF56" s="118"/>
      <c r="VG56" s="118"/>
      <c r="VH56" s="118"/>
      <c r="VI56" s="118"/>
      <c r="VJ56" s="118"/>
      <c r="VK56" s="118"/>
      <c r="VL56" s="118"/>
      <c r="VM56" s="118"/>
      <c r="VN56" s="118"/>
      <c r="VO56" s="118"/>
      <c r="VP56" s="118"/>
      <c r="VQ56" s="118"/>
      <c r="VR56" s="118"/>
      <c r="VS56" s="118"/>
      <c r="VT56" s="118"/>
      <c r="VU56" s="118"/>
      <c r="VV56" s="118"/>
      <c r="VW56" s="118"/>
      <c r="VX56" s="118"/>
      <c r="VY56" s="118"/>
      <c r="VZ56" s="118"/>
      <c r="WA56" s="118"/>
      <c r="WB56" s="118"/>
      <c r="WC56" s="118"/>
      <c r="WD56" s="118"/>
      <c r="WE56" s="118"/>
      <c r="WF56" s="118"/>
      <c r="WG56" s="118"/>
      <c r="WH56" s="118"/>
      <c r="WI56" s="118"/>
      <c r="WJ56" s="118"/>
      <c r="WK56" s="118"/>
      <c r="WL56" s="118"/>
      <c r="WM56" s="118"/>
      <c r="WN56" s="118"/>
      <c r="WO56" s="118"/>
      <c r="WP56" s="118"/>
      <c r="WQ56" s="118"/>
      <c r="WR56" s="118"/>
      <c r="WS56" s="118"/>
      <c r="WT56" s="118"/>
      <c r="WU56" s="118"/>
      <c r="WV56" s="118"/>
      <c r="WW56" s="118"/>
      <c r="WX56" s="118"/>
      <c r="WY56" s="118"/>
      <c r="WZ56" s="118"/>
      <c r="XA56" s="118"/>
      <c r="XB56" s="118"/>
      <c r="XC56" s="118"/>
      <c r="XD56" s="118"/>
      <c r="XE56" s="118"/>
      <c r="XF56" s="118"/>
      <c r="XG56" s="118"/>
      <c r="XH56" s="118"/>
      <c r="XI56" s="118"/>
      <c r="XJ56" s="118"/>
      <c r="XK56" s="118"/>
      <c r="XL56" s="118"/>
      <c r="XM56" s="118"/>
      <c r="XN56" s="118"/>
      <c r="XO56" s="118"/>
      <c r="XP56" s="118"/>
      <c r="XQ56" s="118"/>
      <c r="XR56" s="118"/>
      <c r="XS56" s="118"/>
      <c r="XT56" s="118"/>
      <c r="XU56" s="118"/>
      <c r="XV56" s="118"/>
      <c r="XW56" s="118"/>
      <c r="XX56" s="118"/>
      <c r="XY56" s="118"/>
      <c r="XZ56" s="118"/>
      <c r="YA56" s="118"/>
      <c r="YB56" s="118"/>
      <c r="YC56" s="118"/>
      <c r="YD56" s="118"/>
      <c r="YE56" s="118"/>
      <c r="YF56" s="118"/>
      <c r="YG56" s="118"/>
      <c r="YH56" s="118"/>
      <c r="YI56" s="118"/>
      <c r="YJ56" s="118"/>
      <c r="YK56" s="118"/>
      <c r="YL56" s="118"/>
      <c r="YM56" s="118"/>
      <c r="YN56" s="118"/>
      <c r="YO56" s="118"/>
      <c r="YP56" s="118"/>
      <c r="YQ56" s="118"/>
      <c r="YR56" s="118"/>
      <c r="YS56" s="118"/>
      <c r="YT56" s="118"/>
      <c r="YU56" s="118"/>
      <c r="YV56" s="118"/>
      <c r="YW56" s="118"/>
      <c r="YX56" s="118"/>
      <c r="YY56" s="118"/>
      <c r="YZ56" s="118"/>
      <c r="ZA56" s="118"/>
      <c r="ZB56" s="118"/>
      <c r="ZC56" s="118"/>
      <c r="ZD56" s="118"/>
      <c r="ZE56" s="118"/>
      <c r="ZF56" s="118"/>
      <c r="ZG56" s="118"/>
      <c r="ZH56" s="118"/>
      <c r="ZI56" s="118"/>
      <c r="ZJ56" s="118"/>
      <c r="ZK56" s="118"/>
      <c r="ZL56" s="118"/>
      <c r="ZM56" s="118"/>
      <c r="ZN56" s="118"/>
      <c r="ZO56" s="118"/>
      <c r="ZP56" s="118"/>
      <c r="ZQ56" s="118"/>
      <c r="ZR56" s="118"/>
      <c r="ZS56" s="118"/>
      <c r="ZT56" s="118"/>
      <c r="ZU56" s="118"/>
      <c r="ZV56" s="118"/>
      <c r="ZW56" s="118"/>
      <c r="ZX56" s="118"/>
      <c r="ZY56" s="118"/>
      <c r="ZZ56" s="118"/>
      <c r="AAA56" s="118"/>
      <c r="AAB56" s="118"/>
      <c r="AAC56" s="118"/>
      <c r="AAD56" s="118"/>
      <c r="AAE56" s="118"/>
      <c r="AAF56" s="118"/>
      <c r="AAG56" s="118"/>
      <c r="AAH56" s="118"/>
      <c r="AAI56" s="118"/>
      <c r="AAJ56" s="118"/>
      <c r="AAK56" s="118"/>
      <c r="AAL56" s="118"/>
      <c r="AAM56" s="118"/>
      <c r="AAN56" s="118"/>
      <c r="AAO56" s="118"/>
      <c r="AAP56" s="118"/>
      <c r="AAQ56" s="118"/>
      <c r="AAR56" s="118"/>
      <c r="AAS56" s="118"/>
      <c r="AAT56" s="118"/>
      <c r="AAU56" s="118"/>
      <c r="AAV56" s="118"/>
      <c r="AAW56" s="118"/>
      <c r="AAX56" s="118"/>
      <c r="AAY56" s="118"/>
      <c r="AAZ56" s="118"/>
      <c r="ABA56" s="118"/>
      <c r="ABB56" s="118"/>
      <c r="ABC56" s="118"/>
      <c r="ABD56" s="118"/>
      <c r="ABE56" s="118"/>
      <c r="ABF56" s="118"/>
      <c r="ABG56" s="118"/>
      <c r="ABH56" s="118"/>
      <c r="ABI56" s="118"/>
      <c r="ABJ56" s="118"/>
      <c r="ABK56" s="118"/>
      <c r="ABL56" s="118"/>
      <c r="ABM56" s="118"/>
      <c r="ABN56" s="118"/>
      <c r="ABO56" s="118"/>
      <c r="ABP56" s="118"/>
      <c r="ABQ56" s="118"/>
      <c r="ABR56" s="118"/>
      <c r="ABS56" s="118"/>
      <c r="ABT56" s="118"/>
      <c r="ABU56" s="118"/>
      <c r="ABV56" s="118"/>
      <c r="ABW56" s="118"/>
      <c r="ABX56" s="118"/>
      <c r="ABY56" s="118"/>
      <c r="ABZ56" s="118"/>
      <c r="ACA56" s="118"/>
      <c r="ACB56" s="118"/>
      <c r="ACC56" s="118"/>
      <c r="ACD56" s="118"/>
      <c r="ACE56" s="118"/>
      <c r="ACF56" s="118"/>
      <c r="ACG56" s="118"/>
      <c r="ACH56" s="118"/>
      <c r="ACI56" s="118"/>
      <c r="ACJ56" s="118"/>
      <c r="ACK56" s="118"/>
      <c r="ACL56" s="118"/>
      <c r="ACM56" s="118"/>
      <c r="ACN56" s="118"/>
      <c r="ACO56" s="118"/>
      <c r="ACP56" s="118"/>
      <c r="ACQ56" s="118"/>
      <c r="ACR56" s="118"/>
      <c r="ACS56" s="118"/>
      <c r="ACT56" s="118"/>
      <c r="ACU56" s="118"/>
      <c r="ACV56" s="118"/>
      <c r="ACW56" s="118"/>
      <c r="ACX56" s="118"/>
      <c r="ACY56" s="118"/>
      <c r="ACZ56" s="118"/>
      <c r="ADA56" s="118"/>
      <c r="ADB56" s="118"/>
      <c r="ADC56" s="118"/>
      <c r="ADD56" s="118"/>
      <c r="ADE56" s="118"/>
      <c r="ADF56" s="118"/>
      <c r="ADG56" s="118"/>
      <c r="ADH56" s="118"/>
      <c r="ADI56" s="118"/>
      <c r="ADJ56" s="118"/>
      <c r="ADK56" s="118"/>
      <c r="ADL56" s="118"/>
      <c r="ADM56" s="118"/>
      <c r="ADN56" s="118"/>
      <c r="ADO56" s="118"/>
      <c r="ADP56" s="118"/>
      <c r="ADQ56" s="118"/>
      <c r="ADR56" s="118"/>
      <c r="ADS56" s="118"/>
      <c r="ADT56" s="118"/>
      <c r="ADU56" s="118"/>
      <c r="ADV56" s="118"/>
      <c r="ADW56" s="118"/>
      <c r="ADX56" s="118"/>
      <c r="ADY56" s="118"/>
      <c r="ADZ56" s="118"/>
      <c r="AEA56" s="118"/>
      <c r="AEB56" s="118"/>
      <c r="AEC56" s="118"/>
      <c r="AED56" s="118"/>
      <c r="AEE56" s="118"/>
      <c r="AEF56" s="118"/>
      <c r="AEG56" s="118"/>
      <c r="AEH56" s="118"/>
      <c r="AEI56" s="118"/>
      <c r="AEJ56" s="118"/>
      <c r="AEK56" s="118"/>
      <c r="AEL56" s="118"/>
      <c r="AEM56" s="118"/>
      <c r="AEN56" s="118"/>
      <c r="AEO56" s="118"/>
      <c r="AEP56" s="118"/>
      <c r="AEQ56" s="118"/>
      <c r="AER56" s="118"/>
      <c r="AES56" s="118"/>
      <c r="AET56" s="118"/>
      <c r="AEU56" s="118"/>
      <c r="AEV56" s="118"/>
      <c r="AEW56" s="118"/>
      <c r="AEX56" s="118"/>
      <c r="AEY56" s="118"/>
      <c r="AEZ56" s="118"/>
      <c r="AFA56" s="118"/>
      <c r="AFB56" s="118"/>
      <c r="AFC56" s="118"/>
      <c r="AFD56" s="118"/>
      <c r="AFE56" s="118"/>
      <c r="AFF56" s="118"/>
      <c r="AFG56" s="118"/>
      <c r="AFH56" s="118"/>
      <c r="AFI56" s="118"/>
      <c r="AFJ56" s="118"/>
      <c r="AFK56" s="118"/>
      <c r="AFL56" s="118"/>
      <c r="AFM56" s="118"/>
      <c r="AFN56" s="118"/>
      <c r="AFO56" s="118"/>
      <c r="AFP56" s="118"/>
      <c r="AFQ56" s="118"/>
      <c r="AFR56" s="118"/>
      <c r="AFS56" s="118"/>
      <c r="AFT56" s="118"/>
      <c r="AFU56" s="118"/>
      <c r="AFV56" s="118"/>
      <c r="AFW56" s="118"/>
      <c r="AFX56" s="118"/>
      <c r="AFY56" s="118"/>
      <c r="AFZ56" s="118"/>
      <c r="AGA56" s="118"/>
      <c r="AGB56" s="118"/>
      <c r="AGC56" s="118"/>
      <c r="AGD56" s="118"/>
      <c r="AGE56" s="118"/>
      <c r="AGF56" s="118"/>
      <c r="AGG56" s="118"/>
      <c r="AGH56" s="118"/>
      <c r="AGI56" s="118"/>
      <c r="AGJ56" s="118"/>
      <c r="AGK56" s="118"/>
      <c r="AGL56" s="118"/>
      <c r="AGM56" s="118"/>
      <c r="AGN56" s="118"/>
      <c r="AGO56" s="118"/>
      <c r="AGP56" s="118"/>
      <c r="AGQ56" s="118"/>
      <c r="AGR56" s="118"/>
      <c r="AGS56" s="118"/>
      <c r="AGT56" s="118"/>
      <c r="AGU56" s="118"/>
      <c r="AGV56" s="118"/>
      <c r="AGW56" s="118"/>
      <c r="AGX56" s="118"/>
      <c r="AGY56" s="118"/>
      <c r="AGZ56" s="118"/>
      <c r="AHA56" s="118"/>
      <c r="AHB56" s="118"/>
      <c r="AHC56" s="118"/>
      <c r="AHD56" s="118"/>
      <c r="AHE56" s="118"/>
      <c r="AHF56" s="118"/>
      <c r="AHG56" s="118"/>
      <c r="AHH56" s="118"/>
      <c r="AHI56" s="118"/>
      <c r="AHJ56" s="118"/>
      <c r="AHK56" s="118"/>
      <c r="AHL56" s="118"/>
      <c r="AHM56" s="118"/>
      <c r="AHN56" s="118"/>
      <c r="AHO56" s="118"/>
      <c r="AHP56" s="118"/>
      <c r="AHQ56" s="118"/>
      <c r="AHR56" s="118"/>
      <c r="AHS56" s="118"/>
      <c r="AHT56" s="118"/>
      <c r="AHU56" s="118"/>
      <c r="AHV56" s="118"/>
      <c r="AHW56" s="118"/>
      <c r="AHX56" s="118"/>
      <c r="AHY56" s="118"/>
      <c r="AHZ56" s="118"/>
      <c r="AIA56" s="118"/>
      <c r="AIB56" s="118"/>
      <c r="AIC56" s="118"/>
      <c r="AID56" s="118"/>
      <c r="AIE56" s="118"/>
      <c r="AIF56" s="118"/>
      <c r="AIG56" s="118"/>
      <c r="AIH56" s="118"/>
      <c r="AII56" s="118"/>
      <c r="AIJ56" s="118"/>
      <c r="AIK56" s="118"/>
      <c r="AIL56" s="118"/>
      <c r="AIM56" s="118"/>
      <c r="AIN56" s="118"/>
      <c r="AIO56" s="118"/>
      <c r="AIP56" s="118"/>
      <c r="AIQ56" s="118"/>
      <c r="AIR56" s="118"/>
      <c r="AIS56" s="118"/>
      <c r="AIT56" s="118"/>
      <c r="AIU56" s="118"/>
      <c r="AIV56" s="118"/>
      <c r="AIW56" s="118"/>
      <c r="AIX56" s="118"/>
      <c r="AIY56" s="118"/>
      <c r="AIZ56" s="118"/>
      <c r="AJA56" s="118"/>
      <c r="AJB56" s="118"/>
      <c r="AJC56" s="118"/>
      <c r="AJD56" s="118"/>
      <c r="AJE56" s="118"/>
      <c r="AJF56" s="118"/>
      <c r="AJG56" s="118"/>
      <c r="AJH56" s="118"/>
      <c r="AJI56" s="118"/>
      <c r="AJJ56" s="118"/>
      <c r="AJK56" s="118"/>
      <c r="AJL56" s="118"/>
      <c r="AJM56" s="118"/>
      <c r="AJN56" s="118"/>
      <c r="AJO56" s="118"/>
      <c r="AJP56" s="118"/>
      <c r="AJQ56" s="118"/>
      <c r="AJR56" s="118"/>
      <c r="AJS56" s="118"/>
      <c r="AJT56" s="118"/>
      <c r="AJU56" s="118"/>
      <c r="AJV56" s="118"/>
      <c r="AJW56" s="118"/>
      <c r="AJX56" s="118"/>
      <c r="AJY56" s="118"/>
      <c r="AJZ56" s="118"/>
      <c r="AKA56" s="118"/>
      <c r="AKB56" s="118"/>
      <c r="AKC56" s="118"/>
      <c r="AKD56" s="118"/>
      <c r="AKE56" s="118"/>
      <c r="AKF56" s="118"/>
      <c r="AKG56" s="118"/>
      <c r="AKH56" s="118"/>
      <c r="AKI56" s="118"/>
      <c r="AKJ56" s="118"/>
      <c r="AKK56" s="118"/>
      <c r="AKL56" s="118"/>
      <c r="AKM56" s="118"/>
      <c r="AKN56" s="118"/>
      <c r="AKO56" s="118"/>
      <c r="AKP56" s="118"/>
      <c r="AKQ56" s="118"/>
      <c r="AKR56" s="118"/>
      <c r="AKS56" s="118"/>
      <c r="AKT56" s="118"/>
      <c r="AKU56" s="118"/>
      <c r="AKV56" s="118"/>
      <c r="AKW56" s="118"/>
      <c r="AKX56" s="118"/>
      <c r="AKY56" s="118"/>
      <c r="AKZ56" s="118"/>
      <c r="ALA56" s="118"/>
      <c r="ALB56" s="118"/>
      <c r="ALC56" s="118"/>
      <c r="ALD56" s="118"/>
      <c r="ALE56" s="118"/>
      <c r="ALF56" s="118"/>
      <c r="ALG56" s="118"/>
      <c r="ALH56" s="118"/>
      <c r="ALI56" s="118"/>
      <c r="ALJ56" s="118"/>
      <c r="ALK56" s="118"/>
      <c r="ALL56" s="118"/>
      <c r="ALM56" s="118"/>
      <c r="ALN56" s="118"/>
      <c r="ALO56" s="118"/>
      <c r="ALP56" s="118"/>
      <c r="ALQ56" s="118"/>
      <c r="ALR56" s="118"/>
      <c r="ALS56" s="118"/>
      <c r="ALT56" s="118"/>
      <c r="ALU56" s="118"/>
      <c r="ALV56" s="118"/>
      <c r="ALW56" s="118"/>
      <c r="ALX56" s="118"/>
      <c r="ALY56" s="118"/>
      <c r="ALZ56" s="118"/>
      <c r="AMA56" s="118"/>
      <c r="AMB56" s="118"/>
      <c r="AMC56" s="118"/>
      <c r="AMD56" s="118"/>
      <c r="AME56" s="118"/>
      <c r="AMF56" s="118"/>
      <c r="AMG56" s="118"/>
      <c r="AMH56" s="118"/>
      <c r="AMI56" s="118"/>
      <c r="AMJ56" s="118"/>
      <c r="AMK56" s="118"/>
      <c r="AML56" s="118"/>
      <c r="AMM56" s="118"/>
      <c r="AMN56" s="118"/>
      <c r="AMO56" s="118"/>
      <c r="AMP56" s="118"/>
      <c r="AMQ56" s="118"/>
      <c r="AMR56" s="118"/>
      <c r="AMS56" s="118"/>
      <c r="AMT56" s="118"/>
      <c r="AMU56" s="118"/>
      <c r="AMV56" s="118"/>
      <c r="AMW56" s="118"/>
      <c r="AMX56" s="118"/>
      <c r="AMY56" s="118"/>
      <c r="AMZ56" s="118"/>
      <c r="ANA56" s="118"/>
      <c r="ANB56" s="118"/>
      <c r="ANC56" s="118"/>
      <c r="AND56" s="118"/>
      <c r="ANE56" s="118"/>
      <c r="ANF56" s="118"/>
      <c r="ANG56" s="118"/>
      <c r="ANH56" s="118"/>
      <c r="ANI56" s="118"/>
      <c r="ANJ56" s="118"/>
      <c r="ANK56" s="118"/>
      <c r="ANL56" s="118"/>
      <c r="ANM56" s="118"/>
      <c r="ANN56" s="118"/>
      <c r="ANO56" s="118"/>
      <c r="ANP56" s="118"/>
      <c r="ANQ56" s="118"/>
      <c r="ANR56" s="118"/>
      <c r="ANS56" s="118"/>
      <c r="ANT56" s="118"/>
      <c r="ANU56" s="118"/>
      <c r="ANV56" s="118"/>
      <c r="ANW56" s="118"/>
      <c r="ANX56" s="118"/>
      <c r="ANY56" s="118"/>
      <c r="ANZ56" s="118"/>
      <c r="AOA56" s="118"/>
      <c r="AOB56" s="118"/>
      <c r="AOC56" s="118"/>
      <c r="AOD56" s="118"/>
      <c r="AOE56" s="118"/>
      <c r="AOF56" s="118"/>
      <c r="AOG56" s="118"/>
      <c r="AOH56" s="118"/>
      <c r="AOI56" s="118"/>
      <c r="AOJ56" s="118"/>
      <c r="AOK56" s="118"/>
      <c r="AOL56" s="118"/>
      <c r="AOM56" s="118"/>
      <c r="AON56" s="118"/>
      <c r="AOO56" s="118"/>
      <c r="AOP56" s="118"/>
      <c r="AOQ56" s="118"/>
      <c r="AOR56" s="118"/>
      <c r="AOS56" s="118"/>
      <c r="AOT56" s="118"/>
      <c r="AOU56" s="118"/>
      <c r="AOV56" s="118"/>
      <c r="AOW56" s="118"/>
      <c r="AOX56" s="118"/>
      <c r="AOY56" s="118"/>
      <c r="AOZ56" s="118"/>
      <c r="APA56" s="118"/>
      <c r="APB56" s="118"/>
      <c r="APC56" s="118"/>
      <c r="APD56" s="118"/>
      <c r="APE56" s="118"/>
      <c r="APF56" s="118"/>
      <c r="APG56" s="118"/>
      <c r="APH56" s="118"/>
      <c r="API56" s="118"/>
      <c r="APJ56" s="118"/>
      <c r="APK56" s="118"/>
      <c r="APL56" s="118"/>
      <c r="APM56" s="118"/>
      <c r="APN56" s="118"/>
      <c r="APO56" s="118"/>
      <c r="APP56" s="118"/>
      <c r="APQ56" s="118"/>
      <c r="APR56" s="118"/>
      <c r="APS56" s="118"/>
      <c r="APT56" s="118"/>
      <c r="APU56" s="118"/>
      <c r="APV56" s="118"/>
      <c r="APW56" s="118"/>
      <c r="APX56" s="118"/>
      <c r="APY56" s="118"/>
      <c r="APZ56" s="118"/>
      <c r="AQA56" s="118"/>
      <c r="AQB56" s="118"/>
      <c r="AQC56" s="118"/>
      <c r="AQD56" s="118"/>
      <c r="AQE56" s="118"/>
      <c r="AQF56" s="118"/>
      <c r="AQG56" s="118"/>
      <c r="AQH56" s="118"/>
      <c r="AQI56" s="118"/>
      <c r="AQJ56" s="118"/>
      <c r="AQK56" s="118"/>
      <c r="AQL56" s="118"/>
      <c r="AQM56" s="118"/>
      <c r="AQN56" s="118"/>
      <c r="AQO56" s="118"/>
      <c r="AQP56" s="118"/>
      <c r="AQQ56" s="118"/>
      <c r="AQR56" s="118"/>
      <c r="AQS56" s="118"/>
      <c r="AQT56" s="118"/>
      <c r="AQU56" s="118"/>
      <c r="AQV56" s="118"/>
      <c r="AQW56" s="118"/>
      <c r="AQX56" s="118"/>
      <c r="AQY56" s="118"/>
      <c r="AQZ56" s="118"/>
      <c r="ARA56" s="118"/>
      <c r="ARB56" s="118"/>
      <c r="ARC56" s="118"/>
      <c r="ARD56" s="118"/>
      <c r="ARE56" s="118"/>
      <c r="ARF56" s="118"/>
      <c r="ARG56" s="118"/>
      <c r="ARH56" s="118"/>
      <c r="ARI56" s="118"/>
      <c r="ARJ56" s="118"/>
      <c r="ARK56" s="118"/>
      <c r="ARL56" s="118"/>
      <c r="ARM56" s="118"/>
      <c r="ARN56" s="118"/>
      <c r="ARO56" s="118"/>
      <c r="ARP56" s="118"/>
      <c r="ARQ56" s="118"/>
      <c r="ARR56" s="118"/>
      <c r="ARS56" s="118"/>
      <c r="ART56" s="118"/>
      <c r="ARU56" s="118"/>
      <c r="ARV56" s="118"/>
      <c r="ARW56" s="118"/>
      <c r="ARX56" s="118"/>
      <c r="ARY56" s="118"/>
      <c r="ARZ56" s="118"/>
      <c r="ASA56" s="118"/>
      <c r="ASB56" s="118"/>
      <c r="ASC56" s="118"/>
      <c r="ASD56" s="118"/>
      <c r="ASE56" s="118"/>
      <c r="ASF56" s="118"/>
      <c r="ASG56" s="118"/>
      <c r="ASH56" s="118"/>
      <c r="ASI56" s="118"/>
      <c r="ASJ56" s="118"/>
      <c r="ASK56" s="118"/>
      <c r="ASL56" s="118"/>
      <c r="ASM56" s="118"/>
      <c r="ASN56" s="118"/>
      <c r="ASO56" s="118"/>
      <c r="ASP56" s="118"/>
      <c r="ASQ56" s="118"/>
      <c r="ASR56" s="118"/>
      <c r="ASS56" s="118"/>
      <c r="AST56" s="118"/>
      <c r="ASU56" s="118"/>
      <c r="ASV56" s="118"/>
      <c r="ASW56" s="118"/>
      <c r="ASX56" s="118"/>
      <c r="ASY56" s="118"/>
      <c r="ASZ56" s="118"/>
      <c r="ATA56" s="118"/>
      <c r="ATB56" s="118"/>
      <c r="ATC56" s="118"/>
      <c r="ATD56" s="118"/>
      <c r="ATE56" s="118"/>
      <c r="ATF56" s="118"/>
      <c r="ATG56" s="118"/>
      <c r="ATH56" s="118"/>
      <c r="ATI56" s="118"/>
      <c r="ATJ56" s="118"/>
      <c r="ATK56" s="118"/>
      <c r="ATL56" s="118"/>
      <c r="ATM56" s="118"/>
      <c r="ATN56" s="118"/>
      <c r="ATO56" s="118"/>
      <c r="ATP56" s="118"/>
      <c r="ATQ56" s="118"/>
      <c r="ATR56" s="118"/>
      <c r="ATS56" s="118"/>
      <c r="ATT56" s="118"/>
      <c r="ATU56" s="118"/>
      <c r="ATV56" s="118"/>
      <c r="ATW56" s="118"/>
      <c r="ATX56" s="118"/>
      <c r="ATY56" s="118"/>
      <c r="ATZ56" s="118"/>
      <c r="AUA56" s="118"/>
      <c r="AUB56" s="118"/>
      <c r="AUC56" s="118"/>
      <c r="AUD56" s="118"/>
      <c r="AUE56" s="118"/>
      <c r="AUF56" s="118"/>
      <c r="AUG56" s="118"/>
      <c r="AUH56" s="118"/>
      <c r="AUI56" s="118"/>
      <c r="AUJ56" s="118"/>
      <c r="AUK56" s="118"/>
      <c r="AUL56" s="118"/>
      <c r="AUM56" s="118"/>
      <c r="AUN56" s="118"/>
      <c r="AUO56" s="118"/>
      <c r="AUP56" s="118"/>
      <c r="AUQ56" s="118"/>
      <c r="AUR56" s="118"/>
      <c r="AUS56" s="118"/>
      <c r="AUT56" s="118"/>
      <c r="AUU56" s="118"/>
      <c r="AUV56" s="118"/>
      <c r="AUW56" s="118"/>
      <c r="AUX56" s="118"/>
      <c r="AUY56" s="118"/>
      <c r="AUZ56" s="118"/>
      <c r="AVA56" s="118"/>
      <c r="AVB56" s="118"/>
      <c r="AVC56" s="118"/>
      <c r="AVD56" s="118"/>
      <c r="AVE56" s="118"/>
      <c r="AVF56" s="118"/>
      <c r="AVG56" s="118"/>
      <c r="AVH56" s="118"/>
      <c r="AVI56" s="118"/>
      <c r="AVJ56" s="118"/>
      <c r="AVK56" s="118"/>
      <c r="AVL56" s="118"/>
      <c r="AVM56" s="118"/>
      <c r="AVN56" s="118"/>
      <c r="AVO56" s="118"/>
      <c r="AVP56" s="118"/>
      <c r="AVQ56" s="118"/>
      <c r="AVR56" s="118"/>
      <c r="AVS56" s="118"/>
      <c r="AVT56" s="118"/>
      <c r="AVU56" s="118"/>
      <c r="AVV56" s="118"/>
      <c r="AVW56" s="118"/>
      <c r="AVX56" s="118"/>
      <c r="AVY56" s="118"/>
      <c r="AVZ56" s="118"/>
      <c r="AWA56" s="118"/>
      <c r="AWB56" s="118"/>
      <c r="AWC56" s="118"/>
      <c r="AWD56" s="118"/>
      <c r="AWE56" s="118"/>
      <c r="AWF56" s="118"/>
      <c r="AWG56" s="118"/>
      <c r="AWH56" s="118"/>
      <c r="AWI56" s="118"/>
      <c r="AWJ56" s="118"/>
      <c r="AWK56" s="118"/>
      <c r="AWL56" s="118"/>
      <c r="AWM56" s="118"/>
      <c r="AWN56" s="118"/>
      <c r="AWO56" s="118"/>
      <c r="AWP56" s="118"/>
      <c r="AWQ56" s="118"/>
      <c r="AWR56" s="118"/>
      <c r="AWS56" s="118"/>
      <c r="AWT56" s="118"/>
      <c r="AWU56" s="118"/>
      <c r="AWV56" s="118"/>
      <c r="AWW56" s="118"/>
      <c r="AWX56" s="118"/>
      <c r="AWY56" s="118"/>
      <c r="AWZ56" s="118"/>
      <c r="AXA56" s="118"/>
      <c r="AXB56" s="118"/>
      <c r="AXC56" s="118"/>
      <c r="AXD56" s="118"/>
      <c r="AXE56" s="118"/>
      <c r="AXF56" s="118"/>
      <c r="AXG56" s="118"/>
      <c r="AXH56" s="118"/>
      <c r="AXI56" s="118"/>
      <c r="AXJ56" s="118"/>
      <c r="AXK56" s="118"/>
      <c r="AXL56" s="118"/>
      <c r="AXM56" s="118"/>
      <c r="AXN56" s="118"/>
      <c r="AXO56" s="118"/>
      <c r="AXP56" s="118"/>
      <c r="AXQ56" s="118"/>
      <c r="AXR56" s="118"/>
      <c r="AXS56" s="118"/>
      <c r="AXT56" s="118"/>
      <c r="AXU56" s="118"/>
      <c r="AXV56" s="118"/>
      <c r="AXW56" s="118"/>
      <c r="AXX56" s="118"/>
      <c r="AXY56" s="118"/>
      <c r="AXZ56" s="118"/>
      <c r="AYA56" s="118"/>
      <c r="AYB56" s="118"/>
      <c r="AYC56" s="118"/>
      <c r="AYD56" s="118"/>
      <c r="AYE56" s="118"/>
      <c r="AYF56" s="118"/>
      <c r="AYG56" s="118"/>
      <c r="AYH56" s="118"/>
      <c r="AYI56" s="118"/>
      <c r="AYJ56" s="118"/>
      <c r="AYK56" s="118"/>
      <c r="AYL56" s="118"/>
      <c r="AYM56" s="118"/>
      <c r="AYN56" s="118"/>
      <c r="AYO56" s="118"/>
      <c r="AYP56" s="118"/>
      <c r="AYQ56" s="118"/>
      <c r="AYR56" s="118"/>
      <c r="AYS56" s="118"/>
      <c r="AYT56" s="118"/>
      <c r="AYU56" s="118"/>
      <c r="AYV56" s="118"/>
      <c r="AYW56" s="118"/>
      <c r="AYX56" s="118"/>
      <c r="AYY56" s="118"/>
      <c r="AYZ56" s="118"/>
      <c r="AZA56" s="118"/>
      <c r="AZB56" s="118"/>
      <c r="AZC56" s="118"/>
      <c r="AZD56" s="118"/>
      <c r="AZE56" s="118"/>
      <c r="AZF56" s="118"/>
      <c r="AZG56" s="118"/>
      <c r="AZH56" s="118"/>
      <c r="AZI56" s="118"/>
      <c r="AZJ56" s="118"/>
      <c r="AZK56" s="118"/>
      <c r="AZL56" s="118"/>
      <c r="AZM56" s="118"/>
      <c r="AZN56" s="118"/>
      <c r="AZO56" s="118"/>
      <c r="AZP56" s="118"/>
      <c r="AZQ56" s="118"/>
      <c r="AZR56" s="118"/>
      <c r="AZS56" s="118"/>
      <c r="AZT56" s="118"/>
      <c r="AZU56" s="118"/>
      <c r="AZV56" s="118"/>
      <c r="AZW56" s="118"/>
      <c r="AZX56" s="118"/>
      <c r="AZY56" s="118"/>
      <c r="AZZ56" s="118"/>
      <c r="BAA56" s="118"/>
      <c r="BAB56" s="118"/>
      <c r="BAC56" s="118"/>
      <c r="BAD56" s="118"/>
      <c r="BAE56" s="118"/>
      <c r="BAF56" s="118"/>
      <c r="BAG56" s="118"/>
      <c r="BAH56" s="118"/>
      <c r="BAI56" s="118"/>
      <c r="BAJ56" s="118"/>
      <c r="BAK56" s="118"/>
      <c r="BAL56" s="118"/>
      <c r="BAM56" s="118"/>
      <c r="BAN56" s="118"/>
      <c r="BAO56" s="118"/>
      <c r="BAP56" s="118"/>
      <c r="BAQ56" s="118"/>
      <c r="BAR56" s="118"/>
      <c r="BAS56" s="118"/>
      <c r="BAT56" s="118"/>
      <c r="BAU56" s="118"/>
      <c r="BAV56" s="118"/>
      <c r="BAW56" s="118"/>
      <c r="BAX56" s="118"/>
      <c r="BAY56" s="118"/>
      <c r="BAZ56" s="118"/>
      <c r="BBA56" s="118"/>
      <c r="BBB56" s="118"/>
      <c r="BBC56" s="118"/>
      <c r="BBD56" s="118"/>
      <c r="BBE56" s="118"/>
      <c r="BBF56" s="118"/>
      <c r="BBG56" s="118"/>
      <c r="BBH56" s="118"/>
      <c r="BBI56" s="118"/>
      <c r="BBJ56" s="118"/>
      <c r="BBK56" s="118"/>
      <c r="BBL56" s="118"/>
      <c r="BBM56" s="118"/>
      <c r="BBN56" s="118"/>
      <c r="BBO56" s="118"/>
      <c r="BBP56" s="118"/>
      <c r="BBQ56" s="118"/>
      <c r="BBR56" s="118"/>
      <c r="BBS56" s="118"/>
      <c r="BBT56" s="118"/>
      <c r="BBU56" s="118"/>
      <c r="BBV56" s="118"/>
      <c r="BBW56" s="118"/>
      <c r="BBX56" s="118"/>
      <c r="BBY56" s="118"/>
      <c r="BBZ56" s="118"/>
      <c r="BCA56" s="118"/>
      <c r="BCB56" s="118"/>
      <c r="BCC56" s="118"/>
      <c r="BCD56" s="118"/>
      <c r="BCE56" s="118"/>
      <c r="BCF56" s="118"/>
      <c r="BCG56" s="118"/>
      <c r="BCH56" s="118"/>
      <c r="BCI56" s="118"/>
      <c r="BCJ56" s="118"/>
      <c r="BCK56" s="118"/>
      <c r="BCL56" s="118"/>
      <c r="BCM56" s="118"/>
      <c r="BCN56" s="118"/>
      <c r="BCO56" s="118"/>
      <c r="BCP56" s="118"/>
      <c r="BCQ56" s="118"/>
      <c r="BCR56" s="118"/>
      <c r="BCS56" s="118"/>
      <c r="BCT56" s="118"/>
      <c r="BCU56" s="118"/>
      <c r="BCV56" s="118"/>
      <c r="BCW56" s="118"/>
      <c r="BCX56" s="118"/>
      <c r="BCY56" s="118"/>
      <c r="BCZ56" s="118"/>
      <c r="BDA56" s="118"/>
      <c r="BDB56" s="118"/>
      <c r="BDC56" s="118"/>
      <c r="BDD56" s="118"/>
      <c r="BDE56" s="118"/>
      <c r="BDF56" s="118"/>
      <c r="BDG56" s="118"/>
      <c r="BDH56" s="118"/>
      <c r="BDI56" s="118"/>
      <c r="BDJ56" s="118"/>
      <c r="BDK56" s="118"/>
      <c r="BDL56" s="118"/>
      <c r="BDM56" s="118"/>
      <c r="BDN56" s="118"/>
      <c r="BDO56" s="118"/>
      <c r="BDP56" s="118"/>
      <c r="BDQ56" s="118"/>
      <c r="BDR56" s="118"/>
      <c r="BDS56" s="118"/>
      <c r="BDT56" s="118"/>
      <c r="BDU56" s="118"/>
    </row>
    <row r="57" spans="1:1477" s="118" customFormat="1" ht="24" customHeight="1" thickTop="1">
      <c r="B57" s="306" t="s">
        <v>34</v>
      </c>
      <c r="C57" s="307"/>
      <c r="D57" s="308"/>
      <c r="E57" s="119"/>
      <c r="F57" s="120"/>
      <c r="G57" s="121">
        <f t="shared" ref="G57:L57" si="42">SUM(G51,G56)</f>
        <v>16</v>
      </c>
      <c r="H57" s="121">
        <f t="shared" si="42"/>
        <v>20</v>
      </c>
      <c r="I57" s="121">
        <f t="shared" si="42"/>
        <v>12</v>
      </c>
      <c r="J57" s="121">
        <f t="shared" si="42"/>
        <v>3028</v>
      </c>
      <c r="K57" s="121">
        <f t="shared" si="42"/>
        <v>4258</v>
      </c>
      <c r="L57" s="121">
        <f t="shared" si="42"/>
        <v>4225</v>
      </c>
      <c r="M57" s="157">
        <f>IF(G57=0,0,N57/G57)</f>
        <v>1</v>
      </c>
      <c r="N57" s="121">
        <f t="shared" ref="N57:AC57" si="43">SUM(N51,N56)</f>
        <v>16</v>
      </c>
      <c r="O57" s="121">
        <f t="shared" si="43"/>
        <v>33</v>
      </c>
      <c r="P57" s="122">
        <f t="shared" si="43"/>
        <v>0</v>
      </c>
      <c r="Q57" s="122">
        <f t="shared" si="43"/>
        <v>0</v>
      </c>
      <c r="R57" s="121">
        <f t="shared" si="43"/>
        <v>1128</v>
      </c>
      <c r="S57" s="121">
        <f t="shared" si="43"/>
        <v>102</v>
      </c>
      <c r="T57" s="123">
        <f t="shared" si="43"/>
        <v>34675799</v>
      </c>
      <c r="U57" s="123">
        <f t="shared" si="43"/>
        <v>497280</v>
      </c>
      <c r="V57" s="123">
        <f t="shared" si="43"/>
        <v>34178521</v>
      </c>
      <c r="W57" s="123">
        <f t="shared" si="43"/>
        <v>35343856</v>
      </c>
      <c r="X57" s="123">
        <f t="shared" si="43"/>
        <v>35094988</v>
      </c>
      <c r="Y57" s="123">
        <f t="shared" si="43"/>
        <v>0</v>
      </c>
      <c r="Z57" s="123">
        <f t="shared" si="43"/>
        <v>0</v>
      </c>
      <c r="AA57" s="123">
        <f t="shared" si="43"/>
        <v>0</v>
      </c>
      <c r="AB57" s="123">
        <f t="shared" si="43"/>
        <v>35094988</v>
      </c>
      <c r="AC57" s="123">
        <f t="shared" si="43"/>
        <v>34717001</v>
      </c>
      <c r="AD57" s="157">
        <f>IF(G57=0,0,AE57/G57)</f>
        <v>0.9375</v>
      </c>
      <c r="AE57" s="159">
        <f t="shared" ref="AE57:CM57" si="44">SUM(AE51,AE56)</f>
        <v>15</v>
      </c>
      <c r="AF57" s="123">
        <f t="shared" si="44"/>
        <v>-377986</v>
      </c>
      <c r="AG57" s="123">
        <f t="shared" si="44"/>
        <v>668057</v>
      </c>
      <c r="AH57" s="124">
        <f t="shared" si="44"/>
        <v>812</v>
      </c>
      <c r="AI57" s="124">
        <f t="shared" si="44"/>
        <v>241</v>
      </c>
      <c r="AJ57" s="124">
        <f t="shared" si="44"/>
        <v>0</v>
      </c>
      <c r="AK57" s="124">
        <f t="shared" si="44"/>
        <v>14</v>
      </c>
      <c r="AL57" s="123">
        <f t="shared" si="44"/>
        <v>141247</v>
      </c>
      <c r="AM57" s="123">
        <f t="shared" si="44"/>
        <v>0</v>
      </c>
      <c r="AN57" s="124">
        <f t="shared" si="44"/>
        <v>39</v>
      </c>
      <c r="AO57" s="124">
        <f t="shared" si="44"/>
        <v>57</v>
      </c>
      <c r="AP57" s="123">
        <f t="shared" si="44"/>
        <v>445338</v>
      </c>
      <c r="AQ57" s="123">
        <f t="shared" si="44"/>
        <v>286810</v>
      </c>
      <c r="AR57" s="124">
        <f t="shared" si="44"/>
        <v>0</v>
      </c>
      <c r="AS57" s="124">
        <f t="shared" si="44"/>
        <v>0</v>
      </c>
      <c r="AT57" s="123">
        <f t="shared" si="44"/>
        <v>0</v>
      </c>
      <c r="AU57" s="123">
        <f t="shared" si="44"/>
        <v>0</v>
      </c>
      <c r="AV57" s="124">
        <f t="shared" si="44"/>
        <v>0</v>
      </c>
      <c r="AW57" s="124">
        <f t="shared" si="44"/>
        <v>0</v>
      </c>
      <c r="AX57" s="123">
        <f t="shared" si="44"/>
        <v>0</v>
      </c>
      <c r="AY57" s="123">
        <f t="shared" si="44"/>
        <v>0</v>
      </c>
      <c r="AZ57" s="124">
        <f t="shared" si="44"/>
        <v>0</v>
      </c>
      <c r="BA57" s="124">
        <f t="shared" si="44"/>
        <v>0</v>
      </c>
      <c r="BB57" s="123">
        <f t="shared" si="44"/>
        <v>0</v>
      </c>
      <c r="BC57" s="123">
        <f t="shared" si="44"/>
        <v>0</v>
      </c>
      <c r="BD57" s="124">
        <f t="shared" si="44"/>
        <v>29</v>
      </c>
      <c r="BE57" s="124">
        <f t="shared" si="44"/>
        <v>0</v>
      </c>
      <c r="BF57" s="123">
        <f t="shared" si="44"/>
        <v>171140</v>
      </c>
      <c r="BG57" s="123">
        <f t="shared" si="44"/>
        <v>0</v>
      </c>
      <c r="BH57" s="124">
        <f t="shared" si="44"/>
        <v>0</v>
      </c>
      <c r="BI57" s="124">
        <f t="shared" si="44"/>
        <v>0</v>
      </c>
      <c r="BJ57" s="123">
        <f t="shared" si="44"/>
        <v>3034</v>
      </c>
      <c r="BK57" s="123">
        <f t="shared" si="44"/>
        <v>0</v>
      </c>
      <c r="BL57" s="124">
        <f t="shared" si="44"/>
        <v>0</v>
      </c>
      <c r="BM57" s="124">
        <f t="shared" si="44"/>
        <v>0</v>
      </c>
      <c r="BN57" s="123">
        <f t="shared" si="44"/>
        <v>0</v>
      </c>
      <c r="BO57" s="123">
        <f t="shared" si="44"/>
        <v>0</v>
      </c>
      <c r="BP57" s="124">
        <f t="shared" si="44"/>
        <v>7</v>
      </c>
      <c r="BQ57" s="124">
        <f t="shared" si="44"/>
        <v>31</v>
      </c>
      <c r="BR57" s="123">
        <f t="shared" si="44"/>
        <v>63020</v>
      </c>
      <c r="BS57" s="123">
        <f t="shared" si="44"/>
        <v>0</v>
      </c>
      <c r="BT57" s="124">
        <f t="shared" si="44"/>
        <v>0</v>
      </c>
      <c r="BU57" s="124">
        <f t="shared" si="44"/>
        <v>0</v>
      </c>
      <c r="BV57" s="123">
        <f t="shared" si="44"/>
        <v>0</v>
      </c>
      <c r="BW57" s="123">
        <f t="shared" si="44"/>
        <v>0</v>
      </c>
      <c r="BX57" s="124">
        <f t="shared" si="44"/>
        <v>0</v>
      </c>
      <c r="BY57" s="124">
        <f t="shared" si="44"/>
        <v>0</v>
      </c>
      <c r="BZ57" s="123">
        <f t="shared" si="44"/>
        <v>0</v>
      </c>
      <c r="CA57" s="123">
        <f t="shared" si="44"/>
        <v>0</v>
      </c>
      <c r="CB57" s="124">
        <f t="shared" si="44"/>
        <v>0</v>
      </c>
      <c r="CC57" s="124">
        <f t="shared" si="44"/>
        <v>0</v>
      </c>
      <c r="CD57" s="123">
        <f t="shared" si="44"/>
        <v>0</v>
      </c>
      <c r="CE57" s="123">
        <f t="shared" si="44"/>
        <v>0</v>
      </c>
      <c r="CF57" s="124">
        <f t="shared" si="44"/>
        <v>0</v>
      </c>
      <c r="CG57" s="124">
        <f t="shared" si="44"/>
        <v>0</v>
      </c>
      <c r="CH57" s="123">
        <f t="shared" si="44"/>
        <v>-199187</v>
      </c>
      <c r="CI57" s="123">
        <f t="shared" si="44"/>
        <v>0</v>
      </c>
      <c r="CJ57" s="124">
        <f t="shared" si="44"/>
        <v>75</v>
      </c>
      <c r="CK57" s="124">
        <f t="shared" si="44"/>
        <v>102</v>
      </c>
      <c r="CL57" s="123">
        <f t="shared" si="44"/>
        <v>624590</v>
      </c>
      <c r="CM57" s="123">
        <f t="shared" si="44"/>
        <v>286810</v>
      </c>
      <c r="CN57" s="125"/>
      <c r="CO57" s="125"/>
      <c r="CP57" s="125"/>
      <c r="CQ57" s="125"/>
      <c r="CR57" s="125"/>
      <c r="CS57" s="125"/>
      <c r="CT57" s="119"/>
      <c r="CU57" s="120"/>
      <c r="CV57" s="120"/>
      <c r="CW57" s="119"/>
      <c r="CX57" s="119"/>
      <c r="CY57" s="120"/>
      <c r="CZ57" s="120"/>
      <c r="DA57" s="120"/>
      <c r="DB57" s="123"/>
      <c r="DC57" s="125"/>
      <c r="DD57" s="125"/>
    </row>
    <row r="58" spans="1:1477" s="73" customFormat="1">
      <c r="B58" s="71" t="s">
        <v>3</v>
      </c>
      <c r="C58" s="71" t="s">
        <v>213</v>
      </c>
      <c r="D58" s="71" t="s">
        <v>214</v>
      </c>
      <c r="E58" s="72">
        <v>40660</v>
      </c>
      <c r="F58" s="71" t="s">
        <v>475</v>
      </c>
      <c r="G58" s="71" t="s">
        <v>499</v>
      </c>
      <c r="H58" s="208">
        <v>1</v>
      </c>
      <c r="I58" s="73">
        <v>1</v>
      </c>
      <c r="J58" s="73">
        <v>180</v>
      </c>
      <c r="K58" s="73">
        <v>266</v>
      </c>
      <c r="L58" s="73">
        <v>319</v>
      </c>
      <c r="M58" s="206">
        <f>IF(J58 = 0,0,(L58-AH58-AI58)/J58)</f>
        <v>1.5055555555555555</v>
      </c>
      <c r="N58" s="73">
        <f>IF(G58&lt;&gt;"",IF(M58&lt;=1.2,1,0),0)</f>
        <v>0</v>
      </c>
      <c r="O58" s="73">
        <v>-53</v>
      </c>
      <c r="P58" s="73">
        <v>53</v>
      </c>
      <c r="Q58" s="73">
        <v>0</v>
      </c>
      <c r="R58" s="73">
        <v>48</v>
      </c>
      <c r="S58" s="73">
        <v>38</v>
      </c>
      <c r="T58" s="212">
        <v>3983113</v>
      </c>
      <c r="U58" s="212">
        <v>50000</v>
      </c>
      <c r="V58" s="212">
        <v>3933113</v>
      </c>
      <c r="W58" s="212">
        <v>4102286</v>
      </c>
      <c r="X58" s="212">
        <v>4023382</v>
      </c>
      <c r="Y58" s="212">
        <v>-101442</v>
      </c>
      <c r="Z58" s="212">
        <v>0</v>
      </c>
      <c r="AA58" s="212">
        <v>-101442</v>
      </c>
      <c r="AB58" s="212">
        <v>3921940</v>
      </c>
      <c r="AC58" s="212">
        <v>3920334</v>
      </c>
      <c r="AD58" s="206">
        <f>IF(V58=0,0,AC58/V58)</f>
        <v>0.99675091969134877</v>
      </c>
      <c r="AE58" s="73">
        <f>IF(AD58 &lt;=1.1,1,0)</f>
        <v>1</v>
      </c>
      <c r="AF58" s="212">
        <v>-1606</v>
      </c>
      <c r="AG58" s="212">
        <v>119174</v>
      </c>
      <c r="AH58" s="73">
        <v>36</v>
      </c>
      <c r="AI58" s="73">
        <v>12</v>
      </c>
      <c r="AJ58" s="73">
        <v>0</v>
      </c>
      <c r="AK58" s="73">
        <v>2</v>
      </c>
      <c r="AL58" s="85">
        <v>3257</v>
      </c>
      <c r="AM58" s="85">
        <v>0</v>
      </c>
      <c r="AN58" s="73">
        <v>0</v>
      </c>
      <c r="AO58" s="73">
        <v>33</v>
      </c>
      <c r="AP58" s="85">
        <v>132841</v>
      </c>
      <c r="AQ58" s="85">
        <v>0</v>
      </c>
      <c r="AR58" s="73">
        <v>0</v>
      </c>
      <c r="AS58" s="73">
        <v>0</v>
      </c>
      <c r="AT58" s="85">
        <v>0</v>
      </c>
      <c r="AU58" s="85">
        <v>0</v>
      </c>
      <c r="AV58" s="73">
        <v>0</v>
      </c>
      <c r="AW58" s="73">
        <v>0</v>
      </c>
      <c r="AX58" s="85">
        <v>0</v>
      </c>
      <c r="AY58" s="85">
        <v>0</v>
      </c>
      <c r="AZ58" s="73">
        <v>0</v>
      </c>
      <c r="BA58" s="73">
        <v>0</v>
      </c>
      <c r="BB58" s="85">
        <v>0</v>
      </c>
      <c r="BC58" s="85">
        <v>0</v>
      </c>
      <c r="BD58" s="73">
        <v>0</v>
      </c>
      <c r="BE58" s="73">
        <v>0</v>
      </c>
      <c r="BF58" s="85">
        <v>0</v>
      </c>
      <c r="BG58" s="85">
        <v>0</v>
      </c>
      <c r="BH58" s="73">
        <v>0</v>
      </c>
      <c r="BI58" s="73">
        <v>0</v>
      </c>
      <c r="BJ58" s="85">
        <v>0</v>
      </c>
      <c r="BK58" s="85">
        <v>0</v>
      </c>
      <c r="BL58" s="73">
        <v>0</v>
      </c>
      <c r="BM58" s="73">
        <v>0</v>
      </c>
      <c r="BN58" s="85">
        <v>0</v>
      </c>
      <c r="BO58" s="85">
        <v>0</v>
      </c>
      <c r="BP58" s="73">
        <v>0</v>
      </c>
      <c r="BQ58" s="73">
        <v>3</v>
      </c>
      <c r="BR58" s="85">
        <v>0</v>
      </c>
      <c r="BS58" s="85">
        <v>0</v>
      </c>
      <c r="BT58" s="73">
        <v>0</v>
      </c>
      <c r="BU58" s="73">
        <v>0</v>
      </c>
      <c r="BV58" s="85">
        <v>0</v>
      </c>
      <c r="BW58" s="85">
        <v>0</v>
      </c>
      <c r="BX58" s="73">
        <v>0</v>
      </c>
      <c r="BY58" s="73">
        <v>0</v>
      </c>
      <c r="BZ58" s="85">
        <v>0</v>
      </c>
      <c r="CA58" s="85">
        <v>0</v>
      </c>
      <c r="CB58" s="73">
        <v>0</v>
      </c>
      <c r="CC58" s="73">
        <v>0</v>
      </c>
      <c r="CD58" s="85">
        <v>0</v>
      </c>
      <c r="CE58" s="85">
        <v>0</v>
      </c>
      <c r="CF58" s="73">
        <v>0</v>
      </c>
      <c r="CG58" s="73">
        <v>0</v>
      </c>
      <c r="CH58" s="85">
        <v>0</v>
      </c>
      <c r="CI58" s="85">
        <v>0</v>
      </c>
      <c r="CJ58" s="73">
        <v>0</v>
      </c>
      <c r="CK58" s="73">
        <v>38</v>
      </c>
      <c r="CL58" s="85">
        <v>136098</v>
      </c>
      <c r="CM58" s="85">
        <v>0</v>
      </c>
      <c r="CN58" s="71" t="s">
        <v>409</v>
      </c>
      <c r="CO58" s="71" t="s">
        <v>410</v>
      </c>
      <c r="CP58" s="71" t="s">
        <v>321</v>
      </c>
      <c r="CQ58" s="71" t="s">
        <v>321</v>
      </c>
      <c r="CR58" s="71" t="s">
        <v>321</v>
      </c>
      <c r="CS58" s="71" t="s">
        <v>321</v>
      </c>
      <c r="CT58" s="72">
        <v>42236</v>
      </c>
      <c r="CU58" s="71" t="s">
        <v>473</v>
      </c>
      <c r="CV58" s="71" t="s">
        <v>474</v>
      </c>
      <c r="CW58" s="72" t="s">
        <v>168</v>
      </c>
      <c r="CX58" s="72">
        <v>41036</v>
      </c>
      <c r="CY58" s="71" t="s">
        <v>475</v>
      </c>
      <c r="CZ58" s="71" t="s">
        <v>472</v>
      </c>
      <c r="DA58" s="71" t="s">
        <v>500</v>
      </c>
      <c r="DB58" s="86">
        <v>3335896.13</v>
      </c>
      <c r="DC58" s="71"/>
      <c r="DD58" s="71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  <c r="IW58" s="205"/>
      <c r="IX58" s="205"/>
      <c r="IY58" s="205"/>
      <c r="IZ58" s="205"/>
      <c r="JA58" s="205"/>
      <c r="JB58" s="205"/>
      <c r="JC58" s="205"/>
      <c r="JD58" s="205"/>
      <c r="JE58" s="205"/>
      <c r="JF58" s="205"/>
      <c r="JG58" s="205"/>
      <c r="JH58" s="205"/>
      <c r="JI58" s="205"/>
      <c r="JJ58" s="205"/>
      <c r="JK58" s="205"/>
      <c r="JL58" s="205"/>
      <c r="JM58" s="205"/>
      <c r="JN58" s="205"/>
      <c r="JO58" s="205"/>
      <c r="JP58" s="205"/>
      <c r="JQ58" s="205"/>
      <c r="JR58" s="205"/>
      <c r="JS58" s="205"/>
      <c r="JT58" s="205"/>
      <c r="JU58" s="205"/>
      <c r="JV58" s="205"/>
      <c r="JW58" s="205"/>
      <c r="JX58" s="205"/>
      <c r="JY58" s="205"/>
      <c r="JZ58" s="205"/>
      <c r="KA58" s="205"/>
      <c r="KB58" s="205"/>
      <c r="KC58" s="205"/>
      <c r="KD58" s="205"/>
      <c r="KE58" s="205"/>
      <c r="KF58" s="205"/>
      <c r="KG58" s="205"/>
      <c r="KH58" s="205"/>
      <c r="KI58" s="205"/>
      <c r="KJ58" s="205"/>
      <c r="KK58" s="205"/>
      <c r="KL58" s="205"/>
      <c r="KM58" s="205"/>
      <c r="KN58" s="205"/>
      <c r="KO58" s="205"/>
      <c r="KP58" s="205"/>
      <c r="KQ58" s="205"/>
      <c r="KR58" s="205"/>
      <c r="KS58" s="205"/>
      <c r="KT58" s="205"/>
      <c r="KU58" s="205"/>
      <c r="KV58" s="205"/>
      <c r="KW58" s="205"/>
      <c r="KX58" s="205"/>
      <c r="KY58" s="205"/>
      <c r="KZ58" s="205"/>
      <c r="LA58" s="205"/>
      <c r="LB58" s="205"/>
      <c r="LC58" s="205"/>
      <c r="LD58" s="205"/>
      <c r="LE58" s="205"/>
      <c r="LF58" s="205"/>
      <c r="LG58" s="205"/>
      <c r="LH58" s="205"/>
      <c r="LI58" s="205"/>
      <c r="LJ58" s="205"/>
      <c r="LK58" s="205"/>
      <c r="LL58" s="205"/>
      <c r="LM58" s="205"/>
      <c r="LN58" s="205"/>
      <c r="LO58" s="205"/>
      <c r="LP58" s="205"/>
      <c r="LQ58" s="205"/>
      <c r="LR58" s="205"/>
      <c r="LS58" s="205"/>
      <c r="LT58" s="205"/>
      <c r="LU58" s="205"/>
      <c r="LV58" s="205"/>
      <c r="LW58" s="205"/>
      <c r="LX58" s="205"/>
      <c r="LY58" s="205"/>
      <c r="LZ58" s="205"/>
      <c r="MA58" s="205"/>
      <c r="MB58" s="205"/>
      <c r="MC58" s="205"/>
      <c r="MD58" s="205"/>
      <c r="ME58" s="205"/>
      <c r="MF58" s="205"/>
      <c r="MG58" s="205"/>
      <c r="MH58" s="205"/>
      <c r="MI58" s="205"/>
      <c r="MJ58" s="205"/>
      <c r="MK58" s="205"/>
      <c r="ML58" s="205"/>
      <c r="MM58" s="205"/>
      <c r="MN58" s="205"/>
      <c r="MO58" s="205"/>
      <c r="MP58" s="205"/>
      <c r="MQ58" s="205"/>
      <c r="MR58" s="205"/>
      <c r="MS58" s="205"/>
      <c r="MT58" s="205"/>
      <c r="MU58" s="205"/>
      <c r="MV58" s="205"/>
      <c r="MW58" s="205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205"/>
      <c r="NO58" s="205"/>
      <c r="NP58" s="205"/>
      <c r="NQ58" s="205"/>
      <c r="NR58" s="205"/>
      <c r="NS58" s="205"/>
      <c r="NT58" s="205"/>
      <c r="NU58" s="205"/>
      <c r="NV58" s="205"/>
      <c r="NW58" s="205"/>
      <c r="NX58" s="205"/>
      <c r="NY58" s="205"/>
      <c r="NZ58" s="205"/>
      <c r="OA58" s="205"/>
      <c r="OB58" s="205"/>
      <c r="OC58" s="205"/>
      <c r="OD58" s="205"/>
      <c r="OE58" s="205"/>
      <c r="OF58" s="205"/>
      <c r="OG58" s="205"/>
      <c r="OH58" s="205"/>
      <c r="OI58" s="205"/>
      <c r="OJ58" s="205"/>
      <c r="OK58" s="205"/>
      <c r="OL58" s="205"/>
      <c r="OM58" s="205"/>
      <c r="ON58" s="205"/>
      <c r="OO58" s="205"/>
      <c r="OP58" s="205"/>
      <c r="OQ58" s="205"/>
      <c r="OR58" s="205"/>
      <c r="OS58" s="205"/>
      <c r="OT58" s="205"/>
      <c r="OU58" s="205"/>
      <c r="OV58" s="205"/>
      <c r="OW58" s="205"/>
      <c r="OX58" s="205"/>
      <c r="OY58" s="205"/>
      <c r="OZ58" s="205"/>
      <c r="PA58" s="205"/>
      <c r="PB58" s="205"/>
      <c r="PC58" s="205"/>
      <c r="PD58" s="205"/>
      <c r="PE58" s="205"/>
      <c r="PF58" s="205"/>
      <c r="PG58" s="205"/>
      <c r="PH58" s="205"/>
      <c r="PI58" s="205"/>
      <c r="PJ58" s="205"/>
      <c r="PK58" s="205"/>
      <c r="PL58" s="205"/>
      <c r="PM58" s="205"/>
      <c r="PN58" s="205"/>
      <c r="PO58" s="205"/>
      <c r="PP58" s="205"/>
      <c r="PQ58" s="205"/>
      <c r="PR58" s="205"/>
      <c r="PS58" s="205"/>
      <c r="PT58" s="205"/>
      <c r="PU58" s="205"/>
      <c r="PV58" s="205"/>
      <c r="PW58" s="205"/>
      <c r="PX58" s="205"/>
      <c r="PY58" s="205"/>
      <c r="PZ58" s="205"/>
      <c r="QA58" s="205"/>
      <c r="QB58" s="205"/>
      <c r="QC58" s="205"/>
      <c r="QD58" s="205"/>
      <c r="QE58" s="205"/>
      <c r="QF58" s="205"/>
      <c r="QG58" s="205"/>
      <c r="QH58" s="205"/>
      <c r="QI58" s="205"/>
      <c r="QJ58" s="205"/>
      <c r="QK58" s="205"/>
      <c r="QL58" s="205"/>
      <c r="QM58" s="205"/>
      <c r="QN58" s="205"/>
      <c r="QO58" s="205"/>
      <c r="QP58" s="205"/>
      <c r="QQ58" s="205"/>
      <c r="QR58" s="205"/>
      <c r="QS58" s="205"/>
      <c r="QT58" s="205"/>
      <c r="QU58" s="205"/>
      <c r="QV58" s="205"/>
      <c r="QW58" s="205"/>
      <c r="QX58" s="205"/>
      <c r="QY58" s="205"/>
      <c r="QZ58" s="205"/>
      <c r="RA58" s="205"/>
      <c r="RB58" s="205"/>
      <c r="RC58" s="205"/>
      <c r="RD58" s="205"/>
      <c r="RE58" s="205"/>
      <c r="RF58" s="205"/>
      <c r="RG58" s="205"/>
      <c r="RH58" s="205"/>
      <c r="RI58" s="205"/>
      <c r="RJ58" s="205"/>
      <c r="RK58" s="205"/>
      <c r="RL58" s="205"/>
      <c r="RM58" s="205"/>
      <c r="RN58" s="205"/>
      <c r="RO58" s="205"/>
      <c r="RP58" s="205"/>
      <c r="RQ58" s="205"/>
      <c r="RR58" s="205"/>
      <c r="RS58" s="205"/>
      <c r="RT58" s="205"/>
      <c r="RU58" s="205"/>
      <c r="RV58" s="205"/>
      <c r="RW58" s="205"/>
      <c r="RX58" s="205"/>
      <c r="RY58" s="205"/>
      <c r="RZ58" s="205"/>
      <c r="SA58" s="205"/>
      <c r="SB58" s="205"/>
      <c r="SC58" s="205"/>
      <c r="SD58" s="205"/>
      <c r="SE58" s="205"/>
      <c r="SF58" s="205"/>
      <c r="SG58" s="205"/>
      <c r="SH58" s="205"/>
      <c r="SI58" s="205"/>
      <c r="SJ58" s="205"/>
      <c r="SK58" s="205"/>
      <c r="SL58" s="205"/>
      <c r="SM58" s="205"/>
      <c r="SN58" s="205"/>
      <c r="SO58" s="205"/>
      <c r="SP58" s="205"/>
      <c r="SQ58" s="205"/>
      <c r="SR58" s="205"/>
      <c r="SS58" s="205"/>
      <c r="ST58" s="205"/>
      <c r="SU58" s="205"/>
      <c r="SV58" s="205"/>
      <c r="SW58" s="205"/>
      <c r="SX58" s="205"/>
      <c r="SY58" s="205"/>
      <c r="SZ58" s="205"/>
      <c r="TA58" s="205"/>
      <c r="TB58" s="205"/>
      <c r="TC58" s="205"/>
      <c r="TD58" s="205"/>
      <c r="TE58" s="205"/>
      <c r="TF58" s="205"/>
      <c r="TG58" s="205"/>
      <c r="TH58" s="205"/>
      <c r="TI58" s="205"/>
      <c r="TJ58" s="205"/>
      <c r="TK58" s="205"/>
      <c r="TL58" s="205"/>
      <c r="TM58" s="205"/>
      <c r="TN58" s="205"/>
      <c r="TO58" s="205"/>
      <c r="TP58" s="205"/>
      <c r="TQ58" s="205"/>
      <c r="TR58" s="205"/>
      <c r="TS58" s="205"/>
      <c r="TT58" s="205"/>
      <c r="TU58" s="205"/>
      <c r="TV58" s="205"/>
      <c r="TW58" s="205"/>
      <c r="TX58" s="205"/>
      <c r="TY58" s="205"/>
      <c r="TZ58" s="205"/>
      <c r="UA58" s="205"/>
      <c r="UB58" s="205"/>
      <c r="UC58" s="205"/>
      <c r="UD58" s="205"/>
      <c r="UE58" s="205"/>
      <c r="UF58" s="205"/>
      <c r="UG58" s="205"/>
      <c r="UH58" s="205"/>
      <c r="UI58" s="205"/>
      <c r="UJ58" s="205"/>
      <c r="UK58" s="205"/>
      <c r="UL58" s="205"/>
      <c r="UM58" s="205"/>
      <c r="UN58" s="205"/>
      <c r="UO58" s="205"/>
      <c r="UP58" s="205"/>
      <c r="UQ58" s="205"/>
      <c r="UR58" s="205"/>
      <c r="US58" s="205"/>
      <c r="UT58" s="205"/>
      <c r="UU58" s="205"/>
      <c r="UV58" s="205"/>
      <c r="UW58" s="205"/>
      <c r="UX58" s="205"/>
      <c r="UY58" s="205"/>
      <c r="UZ58" s="205"/>
      <c r="VA58" s="205"/>
      <c r="VB58" s="205"/>
      <c r="VC58" s="205"/>
      <c r="VD58" s="205"/>
      <c r="VE58" s="205"/>
      <c r="VF58" s="205"/>
      <c r="VG58" s="205"/>
      <c r="VH58" s="205"/>
      <c r="VI58" s="205"/>
      <c r="VJ58" s="205"/>
      <c r="VK58" s="205"/>
      <c r="VL58" s="205"/>
      <c r="VM58" s="205"/>
      <c r="VN58" s="205"/>
      <c r="VO58" s="205"/>
      <c r="VP58" s="205"/>
      <c r="VQ58" s="205"/>
      <c r="VR58" s="205"/>
      <c r="VS58" s="205"/>
      <c r="VT58" s="205"/>
      <c r="VU58" s="205"/>
      <c r="VV58" s="205"/>
      <c r="VW58" s="205"/>
      <c r="VX58" s="205"/>
      <c r="VY58" s="205"/>
      <c r="VZ58" s="205"/>
      <c r="WA58" s="205"/>
      <c r="WB58" s="205"/>
      <c r="WC58" s="205"/>
      <c r="WD58" s="205"/>
      <c r="WE58" s="205"/>
      <c r="WF58" s="205"/>
      <c r="WG58" s="205"/>
      <c r="WH58" s="205"/>
      <c r="WI58" s="205"/>
      <c r="WJ58" s="205"/>
      <c r="WK58" s="205"/>
      <c r="WL58" s="205"/>
      <c r="WM58" s="205"/>
      <c r="WN58" s="205"/>
      <c r="WO58" s="205"/>
      <c r="WP58" s="205"/>
      <c r="WQ58" s="205"/>
      <c r="WR58" s="205"/>
      <c r="WS58" s="205"/>
      <c r="WT58" s="205"/>
      <c r="WU58" s="205"/>
      <c r="WV58" s="205"/>
      <c r="WW58" s="205"/>
      <c r="WX58" s="205"/>
      <c r="WY58" s="205"/>
      <c r="WZ58" s="205"/>
      <c r="XA58" s="205"/>
      <c r="XB58" s="205"/>
      <c r="XC58" s="205"/>
      <c r="XD58" s="205"/>
      <c r="XE58" s="205"/>
      <c r="XF58" s="205"/>
      <c r="XG58" s="205"/>
      <c r="XH58" s="205"/>
      <c r="XI58" s="205"/>
      <c r="XJ58" s="205"/>
      <c r="XK58" s="205"/>
      <c r="XL58" s="205"/>
      <c r="XM58" s="205"/>
      <c r="XN58" s="205"/>
      <c r="XO58" s="205"/>
      <c r="XP58" s="205"/>
      <c r="XQ58" s="205"/>
      <c r="XR58" s="205"/>
      <c r="XS58" s="205"/>
      <c r="XT58" s="205"/>
      <c r="XU58" s="205"/>
      <c r="XV58" s="205"/>
      <c r="XW58" s="205"/>
      <c r="XX58" s="205"/>
      <c r="XY58" s="205"/>
      <c r="XZ58" s="205"/>
      <c r="YA58" s="205"/>
      <c r="YB58" s="205"/>
      <c r="YC58" s="205"/>
      <c r="YD58" s="205"/>
      <c r="YE58" s="205"/>
      <c r="YF58" s="205"/>
      <c r="YG58" s="205"/>
      <c r="YH58" s="205"/>
      <c r="YI58" s="205"/>
      <c r="YJ58" s="205"/>
      <c r="YK58" s="205"/>
      <c r="YL58" s="205"/>
      <c r="YM58" s="205"/>
      <c r="YN58" s="205"/>
      <c r="YO58" s="205"/>
      <c r="YP58" s="205"/>
      <c r="YQ58" s="205"/>
      <c r="YR58" s="205"/>
      <c r="YS58" s="205"/>
      <c r="YT58" s="205"/>
      <c r="YU58" s="205"/>
      <c r="YV58" s="205"/>
      <c r="YW58" s="205"/>
      <c r="YX58" s="205"/>
      <c r="YY58" s="205"/>
      <c r="YZ58" s="205"/>
      <c r="ZA58" s="205"/>
      <c r="ZB58" s="205"/>
      <c r="ZC58" s="205"/>
      <c r="ZD58" s="205"/>
      <c r="ZE58" s="205"/>
      <c r="ZF58" s="205"/>
      <c r="ZG58" s="205"/>
      <c r="ZH58" s="205"/>
      <c r="ZI58" s="205"/>
      <c r="ZJ58" s="205"/>
      <c r="ZK58" s="205"/>
      <c r="ZL58" s="205"/>
      <c r="ZM58" s="205"/>
      <c r="ZN58" s="205"/>
      <c r="ZO58" s="205"/>
      <c r="ZP58" s="205"/>
      <c r="ZQ58" s="205"/>
      <c r="ZR58" s="205"/>
      <c r="ZS58" s="205"/>
      <c r="ZT58" s="205"/>
      <c r="ZU58" s="205"/>
      <c r="ZV58" s="205"/>
      <c r="ZW58" s="205"/>
      <c r="ZX58" s="205"/>
      <c r="ZY58" s="205"/>
      <c r="ZZ58" s="205"/>
      <c r="AAA58" s="205"/>
      <c r="AAB58" s="205"/>
      <c r="AAC58" s="205"/>
      <c r="AAD58" s="205"/>
      <c r="AAE58" s="205"/>
      <c r="AAF58" s="205"/>
      <c r="AAG58" s="205"/>
      <c r="AAH58" s="205"/>
      <c r="AAI58" s="205"/>
      <c r="AAJ58" s="205"/>
      <c r="AAK58" s="205"/>
      <c r="AAL58" s="205"/>
      <c r="AAM58" s="205"/>
      <c r="AAN58" s="205"/>
      <c r="AAO58" s="205"/>
      <c r="AAP58" s="205"/>
      <c r="AAQ58" s="205"/>
      <c r="AAR58" s="205"/>
      <c r="AAS58" s="205"/>
      <c r="AAT58" s="205"/>
      <c r="AAU58" s="205"/>
      <c r="AAV58" s="205"/>
      <c r="AAW58" s="205"/>
      <c r="AAX58" s="205"/>
      <c r="AAY58" s="205"/>
      <c r="AAZ58" s="205"/>
      <c r="ABA58" s="205"/>
      <c r="ABB58" s="205"/>
      <c r="ABC58" s="205"/>
      <c r="ABD58" s="205"/>
      <c r="ABE58" s="205"/>
      <c r="ABF58" s="205"/>
      <c r="ABG58" s="205"/>
      <c r="ABH58" s="205"/>
      <c r="ABI58" s="205"/>
      <c r="ABJ58" s="205"/>
      <c r="ABK58" s="205"/>
      <c r="ABL58" s="205"/>
      <c r="ABM58" s="205"/>
      <c r="ABN58" s="205"/>
      <c r="ABO58" s="205"/>
      <c r="ABP58" s="205"/>
      <c r="ABQ58" s="205"/>
      <c r="ABR58" s="205"/>
      <c r="ABS58" s="205"/>
      <c r="ABT58" s="205"/>
      <c r="ABU58" s="205"/>
      <c r="ABV58" s="205"/>
      <c r="ABW58" s="205"/>
      <c r="ABX58" s="205"/>
      <c r="ABY58" s="205"/>
      <c r="ABZ58" s="205"/>
      <c r="ACA58" s="205"/>
      <c r="ACB58" s="205"/>
      <c r="ACC58" s="205"/>
      <c r="ACD58" s="205"/>
      <c r="ACE58" s="205"/>
      <c r="ACF58" s="205"/>
      <c r="ACG58" s="205"/>
      <c r="ACH58" s="205"/>
      <c r="ACI58" s="205"/>
      <c r="ACJ58" s="205"/>
      <c r="ACK58" s="205"/>
      <c r="ACL58" s="205"/>
      <c r="ACM58" s="205"/>
      <c r="ACN58" s="205"/>
      <c r="ACO58" s="205"/>
      <c r="ACP58" s="205"/>
      <c r="ACQ58" s="205"/>
      <c r="ACR58" s="205"/>
      <c r="ACS58" s="205"/>
      <c r="ACT58" s="205"/>
      <c r="ACU58" s="205"/>
      <c r="ACV58" s="205"/>
      <c r="ACW58" s="205"/>
      <c r="ACX58" s="205"/>
      <c r="ACY58" s="205"/>
      <c r="ACZ58" s="205"/>
      <c r="ADA58" s="205"/>
      <c r="ADB58" s="205"/>
      <c r="ADC58" s="205"/>
      <c r="ADD58" s="205"/>
      <c r="ADE58" s="205"/>
      <c r="ADF58" s="205"/>
      <c r="ADG58" s="205"/>
      <c r="ADH58" s="205"/>
      <c r="ADI58" s="205"/>
      <c r="ADJ58" s="205"/>
      <c r="ADK58" s="205"/>
      <c r="ADL58" s="205"/>
      <c r="ADM58" s="205"/>
      <c r="ADN58" s="205"/>
      <c r="ADO58" s="205"/>
      <c r="ADP58" s="205"/>
      <c r="ADQ58" s="205"/>
      <c r="ADR58" s="205"/>
      <c r="ADS58" s="205"/>
      <c r="ADT58" s="205"/>
      <c r="ADU58" s="205"/>
      <c r="ADV58" s="205"/>
      <c r="ADW58" s="205"/>
      <c r="ADX58" s="205"/>
      <c r="ADY58" s="205"/>
      <c r="ADZ58" s="205"/>
      <c r="AEA58" s="205"/>
      <c r="AEB58" s="205"/>
      <c r="AEC58" s="205"/>
      <c r="AED58" s="205"/>
      <c r="AEE58" s="205"/>
      <c r="AEF58" s="205"/>
      <c r="AEG58" s="205"/>
      <c r="AEH58" s="205"/>
      <c r="AEI58" s="205"/>
      <c r="AEJ58" s="205"/>
      <c r="AEK58" s="205"/>
      <c r="AEL58" s="205"/>
      <c r="AEM58" s="205"/>
      <c r="AEN58" s="205"/>
      <c r="AEO58" s="205"/>
      <c r="AEP58" s="205"/>
      <c r="AEQ58" s="205"/>
      <c r="AER58" s="205"/>
      <c r="AES58" s="205"/>
      <c r="AET58" s="205"/>
      <c r="AEU58" s="205"/>
      <c r="AEV58" s="205"/>
      <c r="AEW58" s="205"/>
      <c r="AEX58" s="205"/>
      <c r="AEY58" s="205"/>
      <c r="AEZ58" s="205"/>
      <c r="AFA58" s="205"/>
      <c r="AFB58" s="205"/>
      <c r="AFC58" s="205"/>
      <c r="AFD58" s="205"/>
      <c r="AFE58" s="205"/>
      <c r="AFF58" s="205"/>
      <c r="AFG58" s="205"/>
      <c r="AFH58" s="205"/>
      <c r="AFI58" s="205"/>
      <c r="AFJ58" s="205"/>
      <c r="AFK58" s="205"/>
      <c r="AFL58" s="205"/>
      <c r="AFM58" s="205"/>
      <c r="AFN58" s="205"/>
      <c r="AFO58" s="205"/>
      <c r="AFP58" s="205"/>
      <c r="AFQ58" s="205"/>
      <c r="AFR58" s="205"/>
      <c r="AFS58" s="205"/>
      <c r="AFT58" s="205"/>
      <c r="AFU58" s="205"/>
      <c r="AFV58" s="205"/>
      <c r="AFW58" s="205"/>
      <c r="AFX58" s="205"/>
      <c r="AFY58" s="205"/>
      <c r="AFZ58" s="205"/>
      <c r="AGA58" s="205"/>
      <c r="AGB58" s="205"/>
      <c r="AGC58" s="205"/>
      <c r="AGD58" s="205"/>
      <c r="AGE58" s="205"/>
      <c r="AGF58" s="205"/>
      <c r="AGG58" s="205"/>
      <c r="AGH58" s="205"/>
      <c r="AGI58" s="205"/>
      <c r="AGJ58" s="205"/>
      <c r="AGK58" s="205"/>
      <c r="AGL58" s="205"/>
      <c r="AGM58" s="205"/>
      <c r="AGN58" s="205"/>
      <c r="AGO58" s="205"/>
      <c r="AGP58" s="205"/>
      <c r="AGQ58" s="205"/>
      <c r="AGR58" s="205"/>
      <c r="AGS58" s="205"/>
      <c r="AGT58" s="205"/>
      <c r="AGU58" s="205"/>
      <c r="AGV58" s="205"/>
      <c r="AGW58" s="205"/>
      <c r="AGX58" s="205"/>
      <c r="AGY58" s="205"/>
      <c r="AGZ58" s="205"/>
      <c r="AHA58" s="205"/>
      <c r="AHB58" s="205"/>
      <c r="AHC58" s="205"/>
      <c r="AHD58" s="205"/>
      <c r="AHE58" s="205"/>
      <c r="AHF58" s="205"/>
      <c r="AHG58" s="205"/>
      <c r="AHH58" s="205"/>
      <c r="AHI58" s="205"/>
      <c r="AHJ58" s="205"/>
      <c r="AHK58" s="205"/>
      <c r="AHL58" s="205"/>
      <c r="AHM58" s="205"/>
      <c r="AHN58" s="205"/>
      <c r="AHO58" s="205"/>
      <c r="AHP58" s="205"/>
      <c r="AHQ58" s="205"/>
      <c r="AHR58" s="205"/>
      <c r="AHS58" s="205"/>
      <c r="AHT58" s="205"/>
      <c r="AHU58" s="205"/>
      <c r="AHV58" s="205"/>
      <c r="AHW58" s="205"/>
      <c r="AHX58" s="205"/>
      <c r="AHY58" s="205"/>
      <c r="AHZ58" s="205"/>
      <c r="AIA58" s="205"/>
      <c r="AIB58" s="205"/>
      <c r="AIC58" s="205"/>
      <c r="AID58" s="205"/>
      <c r="AIE58" s="205"/>
      <c r="AIF58" s="205"/>
      <c r="AIG58" s="205"/>
      <c r="AIH58" s="205"/>
      <c r="AII58" s="205"/>
      <c r="AIJ58" s="205"/>
      <c r="AIK58" s="205"/>
      <c r="AIL58" s="205"/>
      <c r="AIM58" s="205"/>
      <c r="AIN58" s="205"/>
      <c r="AIO58" s="205"/>
      <c r="AIP58" s="205"/>
      <c r="AIQ58" s="205"/>
      <c r="AIR58" s="205"/>
      <c r="AIS58" s="205"/>
      <c r="AIT58" s="205"/>
      <c r="AIU58" s="205"/>
      <c r="AIV58" s="205"/>
      <c r="AIW58" s="205"/>
      <c r="AIX58" s="205"/>
      <c r="AIY58" s="205"/>
      <c r="AIZ58" s="205"/>
      <c r="AJA58" s="205"/>
      <c r="AJB58" s="205"/>
      <c r="AJC58" s="205"/>
      <c r="AJD58" s="205"/>
      <c r="AJE58" s="205"/>
      <c r="AJF58" s="205"/>
      <c r="AJG58" s="205"/>
      <c r="AJH58" s="205"/>
      <c r="AJI58" s="205"/>
      <c r="AJJ58" s="205"/>
      <c r="AJK58" s="205"/>
      <c r="AJL58" s="205"/>
      <c r="AJM58" s="205"/>
      <c r="AJN58" s="205"/>
      <c r="AJO58" s="205"/>
      <c r="AJP58" s="205"/>
      <c r="AJQ58" s="205"/>
      <c r="AJR58" s="205"/>
      <c r="AJS58" s="205"/>
      <c r="AJT58" s="205"/>
      <c r="AJU58" s="205"/>
      <c r="AJV58" s="205"/>
      <c r="AJW58" s="205"/>
      <c r="AJX58" s="205"/>
      <c r="AJY58" s="205"/>
      <c r="AJZ58" s="205"/>
      <c r="AKA58" s="205"/>
      <c r="AKB58" s="205"/>
      <c r="AKC58" s="205"/>
      <c r="AKD58" s="205"/>
      <c r="AKE58" s="205"/>
      <c r="AKF58" s="205"/>
      <c r="AKG58" s="205"/>
      <c r="AKH58" s="205"/>
      <c r="AKI58" s="205"/>
      <c r="AKJ58" s="205"/>
      <c r="AKK58" s="205"/>
      <c r="AKL58" s="205"/>
      <c r="AKM58" s="205"/>
      <c r="AKN58" s="205"/>
      <c r="AKO58" s="205"/>
      <c r="AKP58" s="205"/>
      <c r="AKQ58" s="205"/>
      <c r="AKR58" s="205"/>
      <c r="AKS58" s="205"/>
      <c r="AKT58" s="205"/>
      <c r="AKU58" s="205"/>
      <c r="AKV58" s="205"/>
      <c r="AKW58" s="205"/>
      <c r="AKX58" s="205"/>
      <c r="AKY58" s="205"/>
      <c r="AKZ58" s="205"/>
      <c r="ALA58" s="205"/>
      <c r="ALB58" s="205"/>
      <c r="ALC58" s="205"/>
      <c r="ALD58" s="205"/>
      <c r="ALE58" s="205"/>
      <c r="ALF58" s="205"/>
      <c r="ALG58" s="205"/>
      <c r="ALH58" s="205"/>
      <c r="ALI58" s="205"/>
      <c r="ALJ58" s="205"/>
      <c r="ALK58" s="205"/>
      <c r="ALL58" s="205"/>
      <c r="ALM58" s="205"/>
      <c r="ALN58" s="205"/>
      <c r="ALO58" s="205"/>
      <c r="ALP58" s="205"/>
      <c r="ALQ58" s="205"/>
      <c r="ALR58" s="205"/>
      <c r="ALS58" s="205"/>
      <c r="ALT58" s="205"/>
      <c r="ALU58" s="205"/>
      <c r="ALV58" s="205"/>
      <c r="ALW58" s="205"/>
      <c r="ALX58" s="205"/>
      <c r="ALY58" s="205"/>
      <c r="ALZ58" s="205"/>
      <c r="AMA58" s="205"/>
      <c r="AMB58" s="205"/>
      <c r="AMC58" s="205"/>
      <c r="AMD58" s="205"/>
      <c r="AME58" s="205"/>
      <c r="AMF58" s="205"/>
      <c r="AMG58" s="205"/>
      <c r="AMH58" s="205"/>
      <c r="AMI58" s="205"/>
      <c r="AMJ58" s="205"/>
      <c r="AMK58" s="205"/>
      <c r="AML58" s="205"/>
      <c r="AMM58" s="205"/>
      <c r="AMN58" s="205"/>
      <c r="AMO58" s="205"/>
      <c r="AMP58" s="205"/>
      <c r="AMQ58" s="205"/>
      <c r="AMR58" s="205"/>
      <c r="AMS58" s="205"/>
      <c r="AMT58" s="205"/>
      <c r="AMU58" s="205"/>
      <c r="AMV58" s="205"/>
      <c r="AMW58" s="205"/>
      <c r="AMX58" s="205"/>
      <c r="AMY58" s="205"/>
      <c r="AMZ58" s="205"/>
      <c r="ANA58" s="205"/>
      <c r="ANB58" s="205"/>
      <c r="ANC58" s="205"/>
      <c r="AND58" s="205"/>
      <c r="ANE58" s="205"/>
      <c r="ANF58" s="205"/>
      <c r="ANG58" s="205"/>
      <c r="ANH58" s="205"/>
      <c r="ANI58" s="205"/>
      <c r="ANJ58" s="205"/>
      <c r="ANK58" s="205"/>
      <c r="ANL58" s="205"/>
      <c r="ANM58" s="205"/>
      <c r="ANN58" s="205"/>
      <c r="ANO58" s="205"/>
      <c r="ANP58" s="205"/>
      <c r="ANQ58" s="205"/>
      <c r="ANR58" s="205"/>
      <c r="ANS58" s="205"/>
      <c r="ANT58" s="205"/>
      <c r="ANU58" s="205"/>
      <c r="ANV58" s="205"/>
      <c r="ANW58" s="205"/>
      <c r="ANX58" s="205"/>
      <c r="ANY58" s="205"/>
      <c r="ANZ58" s="205"/>
      <c r="AOA58" s="205"/>
      <c r="AOB58" s="205"/>
      <c r="AOC58" s="205"/>
      <c r="AOD58" s="205"/>
      <c r="AOE58" s="205"/>
      <c r="AOF58" s="205"/>
      <c r="AOG58" s="205"/>
      <c r="AOH58" s="205"/>
      <c r="AOI58" s="205"/>
      <c r="AOJ58" s="205"/>
      <c r="AOK58" s="205"/>
      <c r="AOL58" s="205"/>
      <c r="AOM58" s="205"/>
      <c r="AON58" s="205"/>
      <c r="AOO58" s="205"/>
      <c r="AOP58" s="205"/>
      <c r="AOQ58" s="205"/>
      <c r="AOR58" s="205"/>
      <c r="AOS58" s="205"/>
      <c r="AOT58" s="205"/>
      <c r="AOU58" s="205"/>
      <c r="AOV58" s="205"/>
      <c r="AOW58" s="205"/>
      <c r="AOX58" s="205"/>
      <c r="AOY58" s="205"/>
      <c r="AOZ58" s="205"/>
      <c r="APA58" s="205"/>
      <c r="APB58" s="205"/>
      <c r="APC58" s="205"/>
      <c r="APD58" s="205"/>
      <c r="APE58" s="205"/>
      <c r="APF58" s="205"/>
      <c r="APG58" s="205"/>
      <c r="APH58" s="205"/>
      <c r="API58" s="205"/>
      <c r="APJ58" s="205"/>
      <c r="APK58" s="205"/>
      <c r="APL58" s="205"/>
      <c r="APM58" s="205"/>
      <c r="APN58" s="205"/>
      <c r="APO58" s="205"/>
      <c r="APP58" s="205"/>
      <c r="APQ58" s="205"/>
      <c r="APR58" s="205"/>
      <c r="APS58" s="205"/>
      <c r="APT58" s="205"/>
      <c r="APU58" s="205"/>
      <c r="APV58" s="205"/>
      <c r="APW58" s="205"/>
      <c r="APX58" s="205"/>
      <c r="APY58" s="205"/>
      <c r="APZ58" s="205"/>
      <c r="AQA58" s="205"/>
      <c r="AQB58" s="205"/>
      <c r="AQC58" s="205"/>
      <c r="AQD58" s="205"/>
      <c r="AQE58" s="205"/>
      <c r="AQF58" s="205"/>
      <c r="AQG58" s="205"/>
      <c r="AQH58" s="205"/>
      <c r="AQI58" s="205"/>
      <c r="AQJ58" s="205"/>
      <c r="AQK58" s="205"/>
      <c r="AQL58" s="205"/>
      <c r="AQM58" s="205"/>
      <c r="AQN58" s="205"/>
      <c r="AQO58" s="205"/>
      <c r="AQP58" s="205"/>
      <c r="AQQ58" s="205"/>
      <c r="AQR58" s="205"/>
      <c r="AQS58" s="205"/>
      <c r="AQT58" s="205"/>
      <c r="AQU58" s="205"/>
      <c r="AQV58" s="205"/>
      <c r="AQW58" s="205"/>
      <c r="AQX58" s="205"/>
      <c r="AQY58" s="205"/>
      <c r="AQZ58" s="205"/>
      <c r="ARA58" s="205"/>
      <c r="ARB58" s="205"/>
      <c r="ARC58" s="205"/>
      <c r="ARD58" s="205"/>
      <c r="ARE58" s="205"/>
      <c r="ARF58" s="205"/>
      <c r="ARG58" s="205"/>
      <c r="ARH58" s="205"/>
      <c r="ARI58" s="205"/>
      <c r="ARJ58" s="205"/>
      <c r="ARK58" s="205"/>
      <c r="ARL58" s="205"/>
      <c r="ARM58" s="205"/>
      <c r="ARN58" s="205"/>
      <c r="ARO58" s="205"/>
      <c r="ARP58" s="205"/>
      <c r="ARQ58" s="205"/>
      <c r="ARR58" s="205"/>
      <c r="ARS58" s="205"/>
      <c r="ART58" s="205"/>
      <c r="ARU58" s="205"/>
      <c r="ARV58" s="205"/>
      <c r="ARW58" s="205"/>
      <c r="ARX58" s="205"/>
      <c r="ARY58" s="205"/>
      <c r="ARZ58" s="205"/>
      <c r="ASA58" s="205"/>
      <c r="ASB58" s="205"/>
      <c r="ASC58" s="205"/>
      <c r="ASD58" s="205"/>
      <c r="ASE58" s="205"/>
      <c r="ASF58" s="205"/>
      <c r="ASG58" s="205"/>
      <c r="ASH58" s="205"/>
      <c r="ASI58" s="205"/>
      <c r="ASJ58" s="205"/>
      <c r="ASK58" s="205"/>
      <c r="ASL58" s="205"/>
      <c r="ASM58" s="205"/>
      <c r="ASN58" s="205"/>
      <c r="ASO58" s="205"/>
      <c r="ASP58" s="205"/>
      <c r="ASQ58" s="205"/>
      <c r="ASR58" s="205"/>
      <c r="ASS58" s="205"/>
      <c r="AST58" s="205"/>
      <c r="ASU58" s="205"/>
      <c r="ASV58" s="205"/>
      <c r="ASW58" s="205"/>
      <c r="ASX58" s="205"/>
      <c r="ASY58" s="205"/>
      <c r="ASZ58" s="205"/>
      <c r="ATA58" s="205"/>
      <c r="ATB58" s="205"/>
      <c r="ATC58" s="205"/>
      <c r="ATD58" s="205"/>
      <c r="ATE58" s="205"/>
      <c r="ATF58" s="205"/>
      <c r="ATG58" s="205"/>
      <c r="ATH58" s="205"/>
      <c r="ATI58" s="205"/>
      <c r="ATJ58" s="205"/>
      <c r="ATK58" s="205"/>
      <c r="ATL58" s="205"/>
      <c r="ATM58" s="205"/>
      <c r="ATN58" s="205"/>
      <c r="ATO58" s="205"/>
      <c r="ATP58" s="205"/>
      <c r="ATQ58" s="205"/>
      <c r="ATR58" s="205"/>
      <c r="ATS58" s="205"/>
      <c r="ATT58" s="205"/>
      <c r="ATU58" s="205"/>
      <c r="ATV58" s="205"/>
      <c r="ATW58" s="205"/>
      <c r="ATX58" s="205"/>
      <c r="ATY58" s="205"/>
      <c r="ATZ58" s="205"/>
      <c r="AUA58" s="205"/>
      <c r="AUB58" s="205"/>
      <c r="AUC58" s="205"/>
      <c r="AUD58" s="205"/>
      <c r="AUE58" s="205"/>
      <c r="AUF58" s="205"/>
      <c r="AUG58" s="205"/>
      <c r="AUH58" s="205"/>
      <c r="AUI58" s="205"/>
      <c r="AUJ58" s="205"/>
      <c r="AUK58" s="205"/>
      <c r="AUL58" s="205"/>
      <c r="AUM58" s="205"/>
      <c r="AUN58" s="205"/>
      <c r="AUO58" s="205"/>
      <c r="AUP58" s="205"/>
      <c r="AUQ58" s="205"/>
      <c r="AUR58" s="205"/>
      <c r="AUS58" s="205"/>
      <c r="AUT58" s="205"/>
      <c r="AUU58" s="205"/>
      <c r="AUV58" s="205"/>
      <c r="AUW58" s="205"/>
      <c r="AUX58" s="205"/>
      <c r="AUY58" s="205"/>
      <c r="AUZ58" s="205"/>
      <c r="AVA58" s="205"/>
      <c r="AVB58" s="205"/>
      <c r="AVC58" s="205"/>
      <c r="AVD58" s="205"/>
      <c r="AVE58" s="205"/>
      <c r="AVF58" s="205"/>
      <c r="AVG58" s="205"/>
      <c r="AVH58" s="205"/>
      <c r="AVI58" s="205"/>
      <c r="AVJ58" s="205"/>
      <c r="AVK58" s="205"/>
      <c r="AVL58" s="205"/>
      <c r="AVM58" s="205"/>
      <c r="AVN58" s="205"/>
      <c r="AVO58" s="205"/>
      <c r="AVP58" s="205"/>
      <c r="AVQ58" s="205"/>
      <c r="AVR58" s="205"/>
      <c r="AVS58" s="205"/>
      <c r="AVT58" s="205"/>
      <c r="AVU58" s="205"/>
      <c r="AVV58" s="205"/>
      <c r="AVW58" s="205"/>
      <c r="AVX58" s="205"/>
      <c r="AVY58" s="205"/>
      <c r="AVZ58" s="205"/>
      <c r="AWA58" s="205"/>
      <c r="AWB58" s="205"/>
      <c r="AWC58" s="205"/>
      <c r="AWD58" s="205"/>
      <c r="AWE58" s="205"/>
      <c r="AWF58" s="205"/>
      <c r="AWG58" s="205"/>
      <c r="AWH58" s="205"/>
      <c r="AWI58" s="205"/>
      <c r="AWJ58" s="205"/>
      <c r="AWK58" s="205"/>
      <c r="AWL58" s="205"/>
      <c r="AWM58" s="205"/>
      <c r="AWN58" s="205"/>
      <c r="AWO58" s="205"/>
      <c r="AWP58" s="205"/>
      <c r="AWQ58" s="205"/>
      <c r="AWR58" s="205"/>
      <c r="AWS58" s="205"/>
      <c r="AWT58" s="205"/>
      <c r="AWU58" s="205"/>
      <c r="AWV58" s="205"/>
      <c r="AWW58" s="205"/>
      <c r="AWX58" s="205"/>
      <c r="AWY58" s="205"/>
      <c r="AWZ58" s="205"/>
      <c r="AXA58" s="205"/>
      <c r="AXB58" s="205"/>
      <c r="AXC58" s="205"/>
      <c r="AXD58" s="205"/>
      <c r="AXE58" s="205"/>
      <c r="AXF58" s="205"/>
      <c r="AXG58" s="205"/>
      <c r="AXH58" s="205"/>
      <c r="AXI58" s="205"/>
      <c r="AXJ58" s="205"/>
      <c r="AXK58" s="205"/>
      <c r="AXL58" s="205"/>
      <c r="AXM58" s="205"/>
      <c r="AXN58" s="205"/>
      <c r="AXO58" s="205"/>
      <c r="AXP58" s="205"/>
      <c r="AXQ58" s="205"/>
      <c r="AXR58" s="205"/>
      <c r="AXS58" s="205"/>
      <c r="AXT58" s="205"/>
      <c r="AXU58" s="205"/>
      <c r="AXV58" s="205"/>
      <c r="AXW58" s="205"/>
      <c r="AXX58" s="205"/>
      <c r="AXY58" s="205"/>
      <c r="AXZ58" s="205"/>
      <c r="AYA58" s="205"/>
      <c r="AYB58" s="205"/>
      <c r="AYC58" s="205"/>
      <c r="AYD58" s="205"/>
      <c r="AYE58" s="205"/>
      <c r="AYF58" s="205"/>
      <c r="AYG58" s="205"/>
      <c r="AYH58" s="205"/>
      <c r="AYI58" s="205"/>
      <c r="AYJ58" s="205"/>
      <c r="AYK58" s="205"/>
      <c r="AYL58" s="205"/>
      <c r="AYM58" s="205"/>
      <c r="AYN58" s="205"/>
      <c r="AYO58" s="205"/>
      <c r="AYP58" s="205"/>
      <c r="AYQ58" s="205"/>
      <c r="AYR58" s="205"/>
      <c r="AYS58" s="205"/>
      <c r="AYT58" s="205"/>
      <c r="AYU58" s="205"/>
      <c r="AYV58" s="205"/>
      <c r="AYW58" s="205"/>
      <c r="AYX58" s="205"/>
      <c r="AYY58" s="205"/>
      <c r="AYZ58" s="205"/>
      <c r="AZA58" s="205"/>
      <c r="AZB58" s="205"/>
      <c r="AZC58" s="205"/>
      <c r="AZD58" s="205"/>
      <c r="AZE58" s="205"/>
      <c r="AZF58" s="205"/>
      <c r="AZG58" s="205"/>
      <c r="AZH58" s="205"/>
      <c r="AZI58" s="205"/>
      <c r="AZJ58" s="205"/>
      <c r="AZK58" s="205"/>
      <c r="AZL58" s="205"/>
      <c r="AZM58" s="205"/>
      <c r="AZN58" s="205"/>
      <c r="AZO58" s="205"/>
      <c r="AZP58" s="205"/>
      <c r="AZQ58" s="205"/>
      <c r="AZR58" s="205"/>
      <c r="AZS58" s="205"/>
      <c r="AZT58" s="205"/>
      <c r="AZU58" s="205"/>
      <c r="AZV58" s="205"/>
      <c r="AZW58" s="205"/>
      <c r="AZX58" s="205"/>
      <c r="AZY58" s="205"/>
      <c r="AZZ58" s="205"/>
      <c r="BAA58" s="205"/>
      <c r="BAB58" s="205"/>
      <c r="BAC58" s="205"/>
      <c r="BAD58" s="205"/>
      <c r="BAE58" s="205"/>
      <c r="BAF58" s="205"/>
      <c r="BAG58" s="205"/>
      <c r="BAH58" s="205"/>
      <c r="BAI58" s="205"/>
      <c r="BAJ58" s="205"/>
      <c r="BAK58" s="205"/>
      <c r="BAL58" s="205"/>
      <c r="BAM58" s="205"/>
      <c r="BAN58" s="205"/>
      <c r="BAO58" s="205"/>
      <c r="BAP58" s="205"/>
      <c r="BAQ58" s="205"/>
      <c r="BAR58" s="205"/>
      <c r="BAS58" s="205"/>
      <c r="BAT58" s="205"/>
      <c r="BAU58" s="205"/>
      <c r="BAV58" s="205"/>
      <c r="BAW58" s="205"/>
      <c r="BAX58" s="205"/>
      <c r="BAY58" s="205"/>
      <c r="BAZ58" s="205"/>
      <c r="BBA58" s="205"/>
      <c r="BBB58" s="205"/>
      <c r="BBC58" s="205"/>
      <c r="BBD58" s="205"/>
      <c r="BBE58" s="205"/>
      <c r="BBF58" s="205"/>
      <c r="BBG58" s="205"/>
      <c r="BBH58" s="205"/>
      <c r="BBI58" s="205"/>
      <c r="BBJ58" s="205"/>
      <c r="BBK58" s="205"/>
      <c r="BBL58" s="205"/>
      <c r="BBM58" s="205"/>
      <c r="BBN58" s="205"/>
      <c r="BBO58" s="205"/>
      <c r="BBP58" s="205"/>
      <c r="BBQ58" s="205"/>
      <c r="BBR58" s="205"/>
      <c r="BBS58" s="205"/>
      <c r="BBT58" s="205"/>
      <c r="BBU58" s="205"/>
      <c r="BBV58" s="205"/>
      <c r="BBW58" s="205"/>
      <c r="BBX58" s="205"/>
      <c r="BBY58" s="205"/>
      <c r="BBZ58" s="205"/>
      <c r="BCA58" s="205"/>
      <c r="BCB58" s="205"/>
      <c r="BCC58" s="205"/>
      <c r="BCD58" s="205"/>
      <c r="BCE58" s="205"/>
      <c r="BCF58" s="205"/>
      <c r="BCG58" s="205"/>
      <c r="BCH58" s="205"/>
      <c r="BCI58" s="205"/>
      <c r="BCJ58" s="205"/>
      <c r="BCK58" s="205"/>
      <c r="BCL58" s="205"/>
      <c r="BCM58" s="205"/>
      <c r="BCN58" s="205"/>
      <c r="BCO58" s="205"/>
      <c r="BCP58" s="205"/>
      <c r="BCQ58" s="205"/>
      <c r="BCR58" s="205"/>
      <c r="BCS58" s="205"/>
      <c r="BCT58" s="205"/>
      <c r="BCU58" s="205"/>
      <c r="BCV58" s="205"/>
      <c r="BCW58" s="205"/>
      <c r="BCX58" s="205"/>
      <c r="BCY58" s="205"/>
      <c r="BCZ58" s="205"/>
      <c r="BDA58" s="205"/>
      <c r="BDB58" s="205"/>
      <c r="BDC58" s="205"/>
      <c r="BDD58" s="205"/>
      <c r="BDE58" s="205"/>
      <c r="BDF58" s="205"/>
      <c r="BDG58" s="205"/>
      <c r="BDH58" s="205"/>
      <c r="BDI58" s="205"/>
      <c r="BDJ58" s="205"/>
      <c r="BDK58" s="205"/>
      <c r="BDL58" s="205"/>
      <c r="BDM58" s="205"/>
      <c r="BDN58" s="205"/>
      <c r="BDO58" s="205"/>
      <c r="BDP58" s="205"/>
      <c r="BDQ58" s="205"/>
      <c r="BDR58" s="205"/>
      <c r="BDS58" s="205"/>
      <c r="BDT58" s="205"/>
      <c r="BDU58" s="205"/>
    </row>
    <row r="59" spans="1:1477" s="73" customFormat="1">
      <c r="B59" s="71" t="s">
        <v>3</v>
      </c>
      <c r="C59" s="71" t="s">
        <v>215</v>
      </c>
      <c r="D59" s="71" t="s">
        <v>216</v>
      </c>
      <c r="E59" s="72">
        <v>41416</v>
      </c>
      <c r="F59" s="71" t="s">
        <v>475</v>
      </c>
      <c r="G59" s="71" t="s">
        <v>476</v>
      </c>
      <c r="H59" s="208">
        <v>1</v>
      </c>
      <c r="I59" s="73">
        <v>5</v>
      </c>
      <c r="J59" s="73">
        <v>266</v>
      </c>
      <c r="K59" s="73">
        <v>650</v>
      </c>
      <c r="L59" s="73">
        <v>650</v>
      </c>
      <c r="M59" s="206">
        <f t="shared" ref="M59:M63" si="45">IF(J59 = 0,0,(L59-AH59-AI59)/J59)</f>
        <v>2.1616541353383458</v>
      </c>
      <c r="N59" s="73">
        <f t="shared" ref="N59:N63" si="46">IF(G59&lt;&gt;"",IF(M59&lt;=1.2,1,0),0)</f>
        <v>0</v>
      </c>
      <c r="O59" s="73">
        <v>0</v>
      </c>
      <c r="P59" s="73">
        <v>0</v>
      </c>
      <c r="Q59" s="73">
        <v>0</v>
      </c>
      <c r="R59" s="73">
        <v>89</v>
      </c>
      <c r="S59" s="73">
        <v>295</v>
      </c>
      <c r="T59" s="212">
        <v>1202547</v>
      </c>
      <c r="U59" s="212">
        <v>50000</v>
      </c>
      <c r="V59" s="212">
        <v>1152547</v>
      </c>
      <c r="W59" s="212">
        <v>3085087</v>
      </c>
      <c r="X59" s="212">
        <v>3080524</v>
      </c>
      <c r="Y59" s="212">
        <v>0</v>
      </c>
      <c r="Z59" s="212">
        <v>0</v>
      </c>
      <c r="AA59" s="212">
        <v>0</v>
      </c>
      <c r="AB59" s="212">
        <v>3080524</v>
      </c>
      <c r="AC59" s="212">
        <v>3080524</v>
      </c>
      <c r="AD59" s="206">
        <f t="shared" ref="AD59:AD63" si="47">IF(V59=0,0,AC59/V59)</f>
        <v>2.6727968577420271</v>
      </c>
      <c r="AE59" s="73">
        <f t="shared" ref="AE59:AE63" si="48">IF(AD59 &lt;=1.1,1,0)</f>
        <v>0</v>
      </c>
      <c r="AF59" s="212">
        <v>0</v>
      </c>
      <c r="AG59" s="212">
        <v>1882539</v>
      </c>
      <c r="AH59" s="73">
        <v>48</v>
      </c>
      <c r="AI59" s="73">
        <v>27</v>
      </c>
      <c r="AJ59" s="73">
        <v>14</v>
      </c>
      <c r="AK59" s="73">
        <v>266</v>
      </c>
      <c r="AL59" s="85">
        <v>1575597</v>
      </c>
      <c r="AM59" s="85">
        <v>0</v>
      </c>
      <c r="AN59" s="73">
        <v>0</v>
      </c>
      <c r="AO59" s="73">
        <v>29</v>
      </c>
      <c r="AP59" s="85">
        <v>324673</v>
      </c>
      <c r="AQ59" s="85">
        <v>98769</v>
      </c>
      <c r="AR59" s="73">
        <v>0</v>
      </c>
      <c r="AS59" s="73">
        <v>0</v>
      </c>
      <c r="AT59" s="85">
        <v>0</v>
      </c>
      <c r="AU59" s="85">
        <v>0</v>
      </c>
      <c r="AV59" s="73">
        <v>0</v>
      </c>
      <c r="AW59" s="73">
        <v>0</v>
      </c>
      <c r="AX59" s="85">
        <v>0</v>
      </c>
      <c r="AY59" s="85">
        <v>0</v>
      </c>
      <c r="AZ59" s="73">
        <v>0</v>
      </c>
      <c r="BA59" s="73">
        <v>0</v>
      </c>
      <c r="BB59" s="85">
        <v>0</v>
      </c>
      <c r="BC59" s="85">
        <v>0</v>
      </c>
      <c r="BD59" s="73">
        <v>0</v>
      </c>
      <c r="BE59" s="73">
        <v>0</v>
      </c>
      <c r="BF59" s="85">
        <v>-142</v>
      </c>
      <c r="BG59" s="85">
        <v>0</v>
      </c>
      <c r="BH59" s="73">
        <v>0</v>
      </c>
      <c r="BI59" s="73">
        <v>0</v>
      </c>
      <c r="BJ59" s="85">
        <v>0</v>
      </c>
      <c r="BK59" s="85">
        <v>0</v>
      </c>
      <c r="BL59" s="73">
        <v>0</v>
      </c>
      <c r="BM59" s="73">
        <v>0</v>
      </c>
      <c r="BN59" s="85">
        <v>0</v>
      </c>
      <c r="BO59" s="85">
        <v>0</v>
      </c>
      <c r="BP59" s="73">
        <v>0</v>
      </c>
      <c r="BQ59" s="73">
        <v>0</v>
      </c>
      <c r="BR59" s="85">
        <v>0</v>
      </c>
      <c r="BS59" s="85">
        <v>0</v>
      </c>
      <c r="BT59" s="73">
        <v>0</v>
      </c>
      <c r="BU59" s="73">
        <v>0</v>
      </c>
      <c r="BV59" s="85">
        <v>0</v>
      </c>
      <c r="BW59" s="85">
        <v>0</v>
      </c>
      <c r="BX59" s="73">
        <v>0</v>
      </c>
      <c r="BY59" s="73">
        <v>0</v>
      </c>
      <c r="BZ59" s="85">
        <v>8860</v>
      </c>
      <c r="CA59" s="85">
        <v>8860</v>
      </c>
      <c r="CB59" s="73">
        <v>0</v>
      </c>
      <c r="CC59" s="73">
        <v>0</v>
      </c>
      <c r="CD59" s="85">
        <v>0</v>
      </c>
      <c r="CE59" s="85">
        <v>0</v>
      </c>
      <c r="CF59" s="73">
        <v>0</v>
      </c>
      <c r="CG59" s="73">
        <v>0</v>
      </c>
      <c r="CH59" s="85">
        <v>0</v>
      </c>
      <c r="CI59" s="85">
        <v>0</v>
      </c>
      <c r="CJ59" s="73">
        <v>14</v>
      </c>
      <c r="CK59" s="73">
        <v>295</v>
      </c>
      <c r="CL59" s="85">
        <v>1908989</v>
      </c>
      <c r="CM59" s="85">
        <v>107629</v>
      </c>
      <c r="CN59" s="71" t="s">
        <v>411</v>
      </c>
      <c r="CO59" s="71" t="s">
        <v>412</v>
      </c>
      <c r="CP59" s="71" t="s">
        <v>321</v>
      </c>
      <c r="CQ59" s="71" t="s">
        <v>321</v>
      </c>
      <c r="CR59" s="71" t="s">
        <v>321</v>
      </c>
      <c r="CS59" s="71" t="s">
        <v>321</v>
      </c>
      <c r="CT59" s="72">
        <v>42199</v>
      </c>
      <c r="CU59" s="71" t="s">
        <v>473</v>
      </c>
      <c r="CV59" s="71" t="s">
        <v>474</v>
      </c>
      <c r="CW59" s="72" t="s">
        <v>168</v>
      </c>
      <c r="CX59" s="72">
        <v>42145</v>
      </c>
      <c r="CY59" s="71" t="s">
        <v>475</v>
      </c>
      <c r="CZ59" s="71" t="s">
        <v>478</v>
      </c>
      <c r="DA59" s="71" t="s">
        <v>501</v>
      </c>
      <c r="DB59" s="86">
        <v>1238644.33</v>
      </c>
      <c r="DC59" s="71"/>
      <c r="DD59" s="71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  <c r="IU59" s="205"/>
      <c r="IV59" s="205"/>
      <c r="IW59" s="205"/>
      <c r="IX59" s="205"/>
      <c r="IY59" s="205"/>
      <c r="IZ59" s="205"/>
      <c r="JA59" s="205"/>
      <c r="JB59" s="205"/>
      <c r="JC59" s="205"/>
      <c r="JD59" s="205"/>
      <c r="JE59" s="205"/>
      <c r="JF59" s="205"/>
      <c r="JG59" s="205"/>
      <c r="JH59" s="205"/>
      <c r="JI59" s="205"/>
      <c r="JJ59" s="205"/>
      <c r="JK59" s="205"/>
      <c r="JL59" s="205"/>
      <c r="JM59" s="205"/>
      <c r="JN59" s="205"/>
      <c r="JO59" s="205"/>
      <c r="JP59" s="205"/>
      <c r="JQ59" s="205"/>
      <c r="JR59" s="205"/>
      <c r="JS59" s="205"/>
      <c r="JT59" s="205"/>
      <c r="JU59" s="205"/>
      <c r="JV59" s="205"/>
      <c r="JW59" s="205"/>
      <c r="JX59" s="205"/>
      <c r="JY59" s="205"/>
      <c r="JZ59" s="205"/>
      <c r="KA59" s="205"/>
      <c r="KB59" s="205"/>
      <c r="KC59" s="205"/>
      <c r="KD59" s="205"/>
      <c r="KE59" s="205"/>
      <c r="KF59" s="205"/>
      <c r="KG59" s="205"/>
      <c r="KH59" s="205"/>
      <c r="KI59" s="205"/>
      <c r="KJ59" s="205"/>
      <c r="KK59" s="205"/>
      <c r="KL59" s="205"/>
      <c r="KM59" s="205"/>
      <c r="KN59" s="205"/>
      <c r="KO59" s="205"/>
      <c r="KP59" s="205"/>
      <c r="KQ59" s="205"/>
      <c r="KR59" s="205"/>
      <c r="KS59" s="205"/>
      <c r="KT59" s="205"/>
      <c r="KU59" s="205"/>
      <c r="KV59" s="205"/>
      <c r="KW59" s="205"/>
      <c r="KX59" s="205"/>
      <c r="KY59" s="205"/>
      <c r="KZ59" s="205"/>
      <c r="LA59" s="205"/>
      <c r="LB59" s="205"/>
      <c r="LC59" s="205"/>
      <c r="LD59" s="205"/>
      <c r="LE59" s="205"/>
      <c r="LF59" s="205"/>
      <c r="LG59" s="205"/>
      <c r="LH59" s="205"/>
      <c r="LI59" s="205"/>
      <c r="LJ59" s="205"/>
      <c r="LK59" s="205"/>
      <c r="LL59" s="205"/>
      <c r="LM59" s="205"/>
      <c r="LN59" s="205"/>
      <c r="LO59" s="205"/>
      <c r="LP59" s="205"/>
      <c r="LQ59" s="205"/>
      <c r="LR59" s="205"/>
      <c r="LS59" s="205"/>
      <c r="LT59" s="205"/>
      <c r="LU59" s="205"/>
      <c r="LV59" s="205"/>
      <c r="LW59" s="205"/>
      <c r="LX59" s="205"/>
      <c r="LY59" s="205"/>
      <c r="LZ59" s="205"/>
      <c r="MA59" s="205"/>
      <c r="MB59" s="205"/>
      <c r="MC59" s="205"/>
      <c r="MD59" s="205"/>
      <c r="ME59" s="205"/>
      <c r="MF59" s="205"/>
      <c r="MG59" s="205"/>
      <c r="MH59" s="205"/>
      <c r="MI59" s="205"/>
      <c r="MJ59" s="205"/>
      <c r="MK59" s="205"/>
      <c r="ML59" s="205"/>
      <c r="MM59" s="205"/>
      <c r="MN59" s="205"/>
      <c r="MO59" s="205"/>
      <c r="MP59" s="205"/>
      <c r="MQ59" s="205"/>
      <c r="MR59" s="205"/>
      <c r="MS59" s="205"/>
      <c r="MT59" s="205"/>
      <c r="MU59" s="205"/>
      <c r="MV59" s="205"/>
      <c r="MW59" s="205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205"/>
      <c r="NO59" s="205"/>
      <c r="NP59" s="205"/>
      <c r="NQ59" s="205"/>
      <c r="NR59" s="205"/>
      <c r="NS59" s="205"/>
      <c r="NT59" s="205"/>
      <c r="NU59" s="205"/>
      <c r="NV59" s="205"/>
      <c r="NW59" s="205"/>
      <c r="NX59" s="205"/>
      <c r="NY59" s="205"/>
      <c r="NZ59" s="205"/>
      <c r="OA59" s="205"/>
      <c r="OB59" s="205"/>
      <c r="OC59" s="205"/>
      <c r="OD59" s="205"/>
      <c r="OE59" s="205"/>
      <c r="OF59" s="205"/>
      <c r="OG59" s="205"/>
      <c r="OH59" s="205"/>
      <c r="OI59" s="205"/>
      <c r="OJ59" s="205"/>
      <c r="OK59" s="205"/>
      <c r="OL59" s="205"/>
      <c r="OM59" s="205"/>
      <c r="ON59" s="205"/>
      <c r="OO59" s="205"/>
      <c r="OP59" s="205"/>
      <c r="OQ59" s="205"/>
      <c r="OR59" s="205"/>
      <c r="OS59" s="205"/>
      <c r="OT59" s="205"/>
      <c r="OU59" s="205"/>
      <c r="OV59" s="205"/>
      <c r="OW59" s="205"/>
      <c r="OX59" s="205"/>
      <c r="OY59" s="205"/>
      <c r="OZ59" s="205"/>
      <c r="PA59" s="205"/>
      <c r="PB59" s="205"/>
      <c r="PC59" s="205"/>
      <c r="PD59" s="205"/>
      <c r="PE59" s="205"/>
      <c r="PF59" s="205"/>
      <c r="PG59" s="205"/>
      <c r="PH59" s="205"/>
      <c r="PI59" s="205"/>
      <c r="PJ59" s="205"/>
      <c r="PK59" s="205"/>
      <c r="PL59" s="205"/>
      <c r="PM59" s="205"/>
      <c r="PN59" s="205"/>
      <c r="PO59" s="205"/>
      <c r="PP59" s="205"/>
      <c r="PQ59" s="205"/>
      <c r="PR59" s="205"/>
      <c r="PS59" s="205"/>
      <c r="PT59" s="205"/>
      <c r="PU59" s="205"/>
      <c r="PV59" s="205"/>
      <c r="PW59" s="205"/>
      <c r="PX59" s="205"/>
      <c r="PY59" s="205"/>
      <c r="PZ59" s="205"/>
      <c r="QA59" s="205"/>
      <c r="QB59" s="205"/>
      <c r="QC59" s="205"/>
      <c r="QD59" s="205"/>
      <c r="QE59" s="205"/>
      <c r="QF59" s="205"/>
      <c r="QG59" s="205"/>
      <c r="QH59" s="205"/>
      <c r="QI59" s="205"/>
      <c r="QJ59" s="205"/>
      <c r="QK59" s="205"/>
      <c r="QL59" s="205"/>
      <c r="QM59" s="205"/>
      <c r="QN59" s="205"/>
      <c r="QO59" s="205"/>
      <c r="QP59" s="205"/>
      <c r="QQ59" s="205"/>
      <c r="QR59" s="205"/>
      <c r="QS59" s="205"/>
      <c r="QT59" s="205"/>
      <c r="QU59" s="205"/>
      <c r="QV59" s="205"/>
      <c r="QW59" s="205"/>
      <c r="QX59" s="205"/>
      <c r="QY59" s="205"/>
      <c r="QZ59" s="205"/>
      <c r="RA59" s="205"/>
      <c r="RB59" s="205"/>
      <c r="RC59" s="205"/>
      <c r="RD59" s="205"/>
      <c r="RE59" s="205"/>
      <c r="RF59" s="205"/>
      <c r="RG59" s="205"/>
      <c r="RH59" s="205"/>
      <c r="RI59" s="205"/>
      <c r="RJ59" s="205"/>
      <c r="RK59" s="205"/>
      <c r="RL59" s="205"/>
      <c r="RM59" s="205"/>
      <c r="RN59" s="205"/>
      <c r="RO59" s="205"/>
      <c r="RP59" s="205"/>
      <c r="RQ59" s="205"/>
      <c r="RR59" s="205"/>
      <c r="RS59" s="205"/>
      <c r="RT59" s="205"/>
      <c r="RU59" s="205"/>
      <c r="RV59" s="205"/>
      <c r="RW59" s="205"/>
      <c r="RX59" s="205"/>
      <c r="RY59" s="205"/>
      <c r="RZ59" s="205"/>
      <c r="SA59" s="205"/>
      <c r="SB59" s="205"/>
      <c r="SC59" s="205"/>
      <c r="SD59" s="205"/>
      <c r="SE59" s="205"/>
      <c r="SF59" s="205"/>
      <c r="SG59" s="205"/>
      <c r="SH59" s="205"/>
      <c r="SI59" s="205"/>
      <c r="SJ59" s="205"/>
      <c r="SK59" s="205"/>
      <c r="SL59" s="205"/>
      <c r="SM59" s="205"/>
      <c r="SN59" s="205"/>
      <c r="SO59" s="205"/>
      <c r="SP59" s="205"/>
      <c r="SQ59" s="205"/>
      <c r="SR59" s="205"/>
      <c r="SS59" s="205"/>
      <c r="ST59" s="205"/>
      <c r="SU59" s="205"/>
      <c r="SV59" s="205"/>
      <c r="SW59" s="205"/>
      <c r="SX59" s="205"/>
      <c r="SY59" s="205"/>
      <c r="SZ59" s="205"/>
      <c r="TA59" s="205"/>
      <c r="TB59" s="205"/>
      <c r="TC59" s="205"/>
      <c r="TD59" s="205"/>
      <c r="TE59" s="205"/>
      <c r="TF59" s="205"/>
      <c r="TG59" s="205"/>
      <c r="TH59" s="205"/>
      <c r="TI59" s="205"/>
      <c r="TJ59" s="205"/>
      <c r="TK59" s="205"/>
      <c r="TL59" s="205"/>
      <c r="TM59" s="205"/>
      <c r="TN59" s="205"/>
      <c r="TO59" s="205"/>
      <c r="TP59" s="205"/>
      <c r="TQ59" s="205"/>
      <c r="TR59" s="205"/>
      <c r="TS59" s="205"/>
      <c r="TT59" s="205"/>
      <c r="TU59" s="205"/>
      <c r="TV59" s="205"/>
      <c r="TW59" s="205"/>
      <c r="TX59" s="205"/>
      <c r="TY59" s="205"/>
      <c r="TZ59" s="205"/>
      <c r="UA59" s="205"/>
      <c r="UB59" s="205"/>
      <c r="UC59" s="205"/>
      <c r="UD59" s="205"/>
      <c r="UE59" s="205"/>
      <c r="UF59" s="205"/>
      <c r="UG59" s="205"/>
      <c r="UH59" s="205"/>
      <c r="UI59" s="205"/>
      <c r="UJ59" s="205"/>
      <c r="UK59" s="205"/>
      <c r="UL59" s="205"/>
      <c r="UM59" s="205"/>
      <c r="UN59" s="205"/>
      <c r="UO59" s="205"/>
      <c r="UP59" s="205"/>
      <c r="UQ59" s="205"/>
      <c r="UR59" s="205"/>
      <c r="US59" s="205"/>
      <c r="UT59" s="205"/>
      <c r="UU59" s="205"/>
      <c r="UV59" s="205"/>
      <c r="UW59" s="205"/>
      <c r="UX59" s="205"/>
      <c r="UY59" s="205"/>
      <c r="UZ59" s="205"/>
      <c r="VA59" s="205"/>
      <c r="VB59" s="205"/>
      <c r="VC59" s="205"/>
      <c r="VD59" s="205"/>
      <c r="VE59" s="205"/>
      <c r="VF59" s="205"/>
      <c r="VG59" s="205"/>
      <c r="VH59" s="205"/>
      <c r="VI59" s="205"/>
      <c r="VJ59" s="205"/>
      <c r="VK59" s="205"/>
      <c r="VL59" s="205"/>
      <c r="VM59" s="205"/>
      <c r="VN59" s="205"/>
      <c r="VO59" s="205"/>
      <c r="VP59" s="205"/>
      <c r="VQ59" s="205"/>
      <c r="VR59" s="205"/>
      <c r="VS59" s="205"/>
      <c r="VT59" s="205"/>
      <c r="VU59" s="205"/>
      <c r="VV59" s="205"/>
      <c r="VW59" s="205"/>
      <c r="VX59" s="205"/>
      <c r="VY59" s="205"/>
      <c r="VZ59" s="205"/>
      <c r="WA59" s="205"/>
      <c r="WB59" s="205"/>
      <c r="WC59" s="205"/>
      <c r="WD59" s="205"/>
      <c r="WE59" s="205"/>
      <c r="WF59" s="205"/>
      <c r="WG59" s="205"/>
      <c r="WH59" s="205"/>
      <c r="WI59" s="205"/>
      <c r="WJ59" s="205"/>
      <c r="WK59" s="205"/>
      <c r="WL59" s="205"/>
      <c r="WM59" s="205"/>
      <c r="WN59" s="205"/>
      <c r="WO59" s="205"/>
      <c r="WP59" s="205"/>
      <c r="WQ59" s="205"/>
      <c r="WR59" s="205"/>
      <c r="WS59" s="205"/>
      <c r="WT59" s="205"/>
      <c r="WU59" s="205"/>
      <c r="WV59" s="205"/>
      <c r="WW59" s="205"/>
      <c r="WX59" s="205"/>
      <c r="WY59" s="205"/>
      <c r="WZ59" s="205"/>
      <c r="XA59" s="205"/>
      <c r="XB59" s="205"/>
      <c r="XC59" s="205"/>
      <c r="XD59" s="205"/>
      <c r="XE59" s="205"/>
      <c r="XF59" s="205"/>
      <c r="XG59" s="205"/>
      <c r="XH59" s="205"/>
      <c r="XI59" s="205"/>
      <c r="XJ59" s="205"/>
      <c r="XK59" s="205"/>
      <c r="XL59" s="205"/>
      <c r="XM59" s="205"/>
      <c r="XN59" s="205"/>
      <c r="XO59" s="205"/>
      <c r="XP59" s="205"/>
      <c r="XQ59" s="205"/>
      <c r="XR59" s="205"/>
      <c r="XS59" s="205"/>
      <c r="XT59" s="205"/>
      <c r="XU59" s="205"/>
      <c r="XV59" s="205"/>
      <c r="XW59" s="205"/>
      <c r="XX59" s="205"/>
      <c r="XY59" s="205"/>
      <c r="XZ59" s="205"/>
      <c r="YA59" s="205"/>
      <c r="YB59" s="205"/>
      <c r="YC59" s="205"/>
      <c r="YD59" s="205"/>
      <c r="YE59" s="205"/>
      <c r="YF59" s="205"/>
      <c r="YG59" s="205"/>
      <c r="YH59" s="205"/>
      <c r="YI59" s="205"/>
      <c r="YJ59" s="205"/>
      <c r="YK59" s="205"/>
      <c r="YL59" s="205"/>
      <c r="YM59" s="205"/>
      <c r="YN59" s="205"/>
      <c r="YO59" s="205"/>
      <c r="YP59" s="205"/>
      <c r="YQ59" s="205"/>
      <c r="YR59" s="205"/>
      <c r="YS59" s="205"/>
      <c r="YT59" s="205"/>
      <c r="YU59" s="205"/>
      <c r="YV59" s="205"/>
      <c r="YW59" s="205"/>
      <c r="YX59" s="205"/>
      <c r="YY59" s="205"/>
      <c r="YZ59" s="205"/>
      <c r="ZA59" s="205"/>
      <c r="ZB59" s="205"/>
      <c r="ZC59" s="205"/>
      <c r="ZD59" s="205"/>
      <c r="ZE59" s="205"/>
      <c r="ZF59" s="205"/>
      <c r="ZG59" s="205"/>
      <c r="ZH59" s="205"/>
      <c r="ZI59" s="205"/>
      <c r="ZJ59" s="205"/>
      <c r="ZK59" s="205"/>
      <c r="ZL59" s="205"/>
      <c r="ZM59" s="205"/>
      <c r="ZN59" s="205"/>
      <c r="ZO59" s="205"/>
      <c r="ZP59" s="205"/>
      <c r="ZQ59" s="205"/>
      <c r="ZR59" s="205"/>
      <c r="ZS59" s="205"/>
      <c r="ZT59" s="205"/>
      <c r="ZU59" s="205"/>
      <c r="ZV59" s="205"/>
      <c r="ZW59" s="205"/>
      <c r="ZX59" s="205"/>
      <c r="ZY59" s="205"/>
      <c r="ZZ59" s="205"/>
      <c r="AAA59" s="205"/>
      <c r="AAB59" s="205"/>
      <c r="AAC59" s="205"/>
      <c r="AAD59" s="205"/>
      <c r="AAE59" s="205"/>
      <c r="AAF59" s="205"/>
      <c r="AAG59" s="205"/>
      <c r="AAH59" s="205"/>
      <c r="AAI59" s="205"/>
      <c r="AAJ59" s="205"/>
      <c r="AAK59" s="205"/>
      <c r="AAL59" s="205"/>
      <c r="AAM59" s="205"/>
      <c r="AAN59" s="205"/>
      <c r="AAO59" s="205"/>
      <c r="AAP59" s="205"/>
      <c r="AAQ59" s="205"/>
      <c r="AAR59" s="205"/>
      <c r="AAS59" s="205"/>
      <c r="AAT59" s="205"/>
      <c r="AAU59" s="205"/>
      <c r="AAV59" s="205"/>
      <c r="AAW59" s="205"/>
      <c r="AAX59" s="205"/>
      <c r="AAY59" s="205"/>
      <c r="AAZ59" s="205"/>
      <c r="ABA59" s="205"/>
      <c r="ABB59" s="205"/>
      <c r="ABC59" s="205"/>
      <c r="ABD59" s="205"/>
      <c r="ABE59" s="205"/>
      <c r="ABF59" s="205"/>
      <c r="ABG59" s="205"/>
      <c r="ABH59" s="205"/>
      <c r="ABI59" s="205"/>
      <c r="ABJ59" s="205"/>
      <c r="ABK59" s="205"/>
      <c r="ABL59" s="205"/>
      <c r="ABM59" s="205"/>
      <c r="ABN59" s="205"/>
      <c r="ABO59" s="205"/>
      <c r="ABP59" s="205"/>
      <c r="ABQ59" s="205"/>
      <c r="ABR59" s="205"/>
      <c r="ABS59" s="205"/>
      <c r="ABT59" s="205"/>
      <c r="ABU59" s="205"/>
      <c r="ABV59" s="205"/>
      <c r="ABW59" s="205"/>
      <c r="ABX59" s="205"/>
      <c r="ABY59" s="205"/>
      <c r="ABZ59" s="205"/>
      <c r="ACA59" s="205"/>
      <c r="ACB59" s="205"/>
      <c r="ACC59" s="205"/>
      <c r="ACD59" s="205"/>
      <c r="ACE59" s="205"/>
      <c r="ACF59" s="205"/>
      <c r="ACG59" s="205"/>
      <c r="ACH59" s="205"/>
      <c r="ACI59" s="205"/>
      <c r="ACJ59" s="205"/>
      <c r="ACK59" s="205"/>
      <c r="ACL59" s="205"/>
      <c r="ACM59" s="205"/>
      <c r="ACN59" s="205"/>
      <c r="ACO59" s="205"/>
      <c r="ACP59" s="205"/>
      <c r="ACQ59" s="205"/>
      <c r="ACR59" s="205"/>
      <c r="ACS59" s="205"/>
      <c r="ACT59" s="205"/>
      <c r="ACU59" s="205"/>
      <c r="ACV59" s="205"/>
      <c r="ACW59" s="205"/>
      <c r="ACX59" s="205"/>
      <c r="ACY59" s="205"/>
      <c r="ACZ59" s="205"/>
      <c r="ADA59" s="205"/>
      <c r="ADB59" s="205"/>
      <c r="ADC59" s="205"/>
      <c r="ADD59" s="205"/>
      <c r="ADE59" s="205"/>
      <c r="ADF59" s="205"/>
      <c r="ADG59" s="205"/>
      <c r="ADH59" s="205"/>
      <c r="ADI59" s="205"/>
      <c r="ADJ59" s="205"/>
      <c r="ADK59" s="205"/>
      <c r="ADL59" s="205"/>
      <c r="ADM59" s="205"/>
      <c r="ADN59" s="205"/>
      <c r="ADO59" s="205"/>
      <c r="ADP59" s="205"/>
      <c r="ADQ59" s="205"/>
      <c r="ADR59" s="205"/>
      <c r="ADS59" s="205"/>
      <c r="ADT59" s="205"/>
      <c r="ADU59" s="205"/>
      <c r="ADV59" s="205"/>
      <c r="ADW59" s="205"/>
      <c r="ADX59" s="205"/>
      <c r="ADY59" s="205"/>
      <c r="ADZ59" s="205"/>
      <c r="AEA59" s="205"/>
      <c r="AEB59" s="205"/>
      <c r="AEC59" s="205"/>
      <c r="AED59" s="205"/>
      <c r="AEE59" s="205"/>
      <c r="AEF59" s="205"/>
      <c r="AEG59" s="205"/>
      <c r="AEH59" s="205"/>
      <c r="AEI59" s="205"/>
      <c r="AEJ59" s="205"/>
      <c r="AEK59" s="205"/>
      <c r="AEL59" s="205"/>
      <c r="AEM59" s="205"/>
      <c r="AEN59" s="205"/>
      <c r="AEO59" s="205"/>
      <c r="AEP59" s="205"/>
      <c r="AEQ59" s="205"/>
      <c r="AER59" s="205"/>
      <c r="AES59" s="205"/>
      <c r="AET59" s="205"/>
      <c r="AEU59" s="205"/>
      <c r="AEV59" s="205"/>
      <c r="AEW59" s="205"/>
      <c r="AEX59" s="205"/>
      <c r="AEY59" s="205"/>
      <c r="AEZ59" s="205"/>
      <c r="AFA59" s="205"/>
      <c r="AFB59" s="205"/>
      <c r="AFC59" s="205"/>
      <c r="AFD59" s="205"/>
      <c r="AFE59" s="205"/>
      <c r="AFF59" s="205"/>
      <c r="AFG59" s="205"/>
      <c r="AFH59" s="205"/>
      <c r="AFI59" s="205"/>
      <c r="AFJ59" s="205"/>
      <c r="AFK59" s="205"/>
      <c r="AFL59" s="205"/>
      <c r="AFM59" s="205"/>
      <c r="AFN59" s="205"/>
      <c r="AFO59" s="205"/>
      <c r="AFP59" s="205"/>
      <c r="AFQ59" s="205"/>
      <c r="AFR59" s="205"/>
      <c r="AFS59" s="205"/>
      <c r="AFT59" s="205"/>
      <c r="AFU59" s="205"/>
      <c r="AFV59" s="205"/>
      <c r="AFW59" s="205"/>
      <c r="AFX59" s="205"/>
      <c r="AFY59" s="205"/>
      <c r="AFZ59" s="205"/>
      <c r="AGA59" s="205"/>
      <c r="AGB59" s="205"/>
      <c r="AGC59" s="205"/>
      <c r="AGD59" s="205"/>
      <c r="AGE59" s="205"/>
      <c r="AGF59" s="205"/>
      <c r="AGG59" s="205"/>
      <c r="AGH59" s="205"/>
      <c r="AGI59" s="205"/>
      <c r="AGJ59" s="205"/>
      <c r="AGK59" s="205"/>
      <c r="AGL59" s="205"/>
      <c r="AGM59" s="205"/>
      <c r="AGN59" s="205"/>
      <c r="AGO59" s="205"/>
      <c r="AGP59" s="205"/>
      <c r="AGQ59" s="205"/>
      <c r="AGR59" s="205"/>
      <c r="AGS59" s="205"/>
      <c r="AGT59" s="205"/>
      <c r="AGU59" s="205"/>
      <c r="AGV59" s="205"/>
      <c r="AGW59" s="205"/>
      <c r="AGX59" s="205"/>
      <c r="AGY59" s="205"/>
      <c r="AGZ59" s="205"/>
      <c r="AHA59" s="205"/>
      <c r="AHB59" s="205"/>
      <c r="AHC59" s="205"/>
      <c r="AHD59" s="205"/>
      <c r="AHE59" s="205"/>
      <c r="AHF59" s="205"/>
      <c r="AHG59" s="205"/>
      <c r="AHH59" s="205"/>
      <c r="AHI59" s="205"/>
      <c r="AHJ59" s="205"/>
      <c r="AHK59" s="205"/>
      <c r="AHL59" s="205"/>
      <c r="AHM59" s="205"/>
      <c r="AHN59" s="205"/>
      <c r="AHO59" s="205"/>
      <c r="AHP59" s="205"/>
      <c r="AHQ59" s="205"/>
      <c r="AHR59" s="205"/>
      <c r="AHS59" s="205"/>
      <c r="AHT59" s="205"/>
      <c r="AHU59" s="205"/>
      <c r="AHV59" s="205"/>
      <c r="AHW59" s="205"/>
      <c r="AHX59" s="205"/>
      <c r="AHY59" s="205"/>
      <c r="AHZ59" s="205"/>
      <c r="AIA59" s="205"/>
      <c r="AIB59" s="205"/>
      <c r="AIC59" s="205"/>
      <c r="AID59" s="205"/>
      <c r="AIE59" s="205"/>
      <c r="AIF59" s="205"/>
      <c r="AIG59" s="205"/>
      <c r="AIH59" s="205"/>
      <c r="AII59" s="205"/>
      <c r="AIJ59" s="205"/>
      <c r="AIK59" s="205"/>
      <c r="AIL59" s="205"/>
      <c r="AIM59" s="205"/>
      <c r="AIN59" s="205"/>
      <c r="AIO59" s="205"/>
      <c r="AIP59" s="205"/>
      <c r="AIQ59" s="205"/>
      <c r="AIR59" s="205"/>
      <c r="AIS59" s="205"/>
      <c r="AIT59" s="205"/>
      <c r="AIU59" s="205"/>
      <c r="AIV59" s="205"/>
      <c r="AIW59" s="205"/>
      <c r="AIX59" s="205"/>
      <c r="AIY59" s="205"/>
      <c r="AIZ59" s="205"/>
      <c r="AJA59" s="205"/>
      <c r="AJB59" s="205"/>
      <c r="AJC59" s="205"/>
      <c r="AJD59" s="205"/>
      <c r="AJE59" s="205"/>
      <c r="AJF59" s="205"/>
      <c r="AJG59" s="205"/>
      <c r="AJH59" s="205"/>
      <c r="AJI59" s="205"/>
      <c r="AJJ59" s="205"/>
      <c r="AJK59" s="205"/>
      <c r="AJL59" s="205"/>
      <c r="AJM59" s="205"/>
      <c r="AJN59" s="205"/>
      <c r="AJO59" s="205"/>
      <c r="AJP59" s="205"/>
      <c r="AJQ59" s="205"/>
      <c r="AJR59" s="205"/>
      <c r="AJS59" s="205"/>
      <c r="AJT59" s="205"/>
      <c r="AJU59" s="205"/>
      <c r="AJV59" s="205"/>
      <c r="AJW59" s="205"/>
      <c r="AJX59" s="205"/>
      <c r="AJY59" s="205"/>
      <c r="AJZ59" s="205"/>
      <c r="AKA59" s="205"/>
      <c r="AKB59" s="205"/>
      <c r="AKC59" s="205"/>
      <c r="AKD59" s="205"/>
      <c r="AKE59" s="205"/>
      <c r="AKF59" s="205"/>
      <c r="AKG59" s="205"/>
      <c r="AKH59" s="205"/>
      <c r="AKI59" s="205"/>
      <c r="AKJ59" s="205"/>
      <c r="AKK59" s="205"/>
      <c r="AKL59" s="205"/>
      <c r="AKM59" s="205"/>
      <c r="AKN59" s="205"/>
      <c r="AKO59" s="205"/>
      <c r="AKP59" s="205"/>
      <c r="AKQ59" s="205"/>
      <c r="AKR59" s="205"/>
      <c r="AKS59" s="205"/>
      <c r="AKT59" s="205"/>
      <c r="AKU59" s="205"/>
      <c r="AKV59" s="205"/>
      <c r="AKW59" s="205"/>
      <c r="AKX59" s="205"/>
      <c r="AKY59" s="205"/>
      <c r="AKZ59" s="205"/>
      <c r="ALA59" s="205"/>
      <c r="ALB59" s="205"/>
      <c r="ALC59" s="205"/>
      <c r="ALD59" s="205"/>
      <c r="ALE59" s="205"/>
      <c r="ALF59" s="205"/>
      <c r="ALG59" s="205"/>
      <c r="ALH59" s="205"/>
      <c r="ALI59" s="205"/>
      <c r="ALJ59" s="205"/>
      <c r="ALK59" s="205"/>
      <c r="ALL59" s="205"/>
      <c r="ALM59" s="205"/>
      <c r="ALN59" s="205"/>
      <c r="ALO59" s="205"/>
      <c r="ALP59" s="205"/>
      <c r="ALQ59" s="205"/>
      <c r="ALR59" s="205"/>
      <c r="ALS59" s="205"/>
      <c r="ALT59" s="205"/>
      <c r="ALU59" s="205"/>
      <c r="ALV59" s="205"/>
      <c r="ALW59" s="205"/>
      <c r="ALX59" s="205"/>
      <c r="ALY59" s="205"/>
      <c r="ALZ59" s="205"/>
      <c r="AMA59" s="205"/>
      <c r="AMB59" s="205"/>
      <c r="AMC59" s="205"/>
      <c r="AMD59" s="205"/>
      <c r="AME59" s="205"/>
      <c r="AMF59" s="205"/>
      <c r="AMG59" s="205"/>
      <c r="AMH59" s="205"/>
      <c r="AMI59" s="205"/>
      <c r="AMJ59" s="205"/>
      <c r="AMK59" s="205"/>
      <c r="AML59" s="205"/>
      <c r="AMM59" s="205"/>
      <c r="AMN59" s="205"/>
      <c r="AMO59" s="205"/>
      <c r="AMP59" s="205"/>
      <c r="AMQ59" s="205"/>
      <c r="AMR59" s="205"/>
      <c r="AMS59" s="205"/>
      <c r="AMT59" s="205"/>
      <c r="AMU59" s="205"/>
      <c r="AMV59" s="205"/>
      <c r="AMW59" s="205"/>
      <c r="AMX59" s="205"/>
      <c r="AMY59" s="205"/>
      <c r="AMZ59" s="205"/>
      <c r="ANA59" s="205"/>
      <c r="ANB59" s="205"/>
      <c r="ANC59" s="205"/>
      <c r="AND59" s="205"/>
      <c r="ANE59" s="205"/>
      <c r="ANF59" s="205"/>
      <c r="ANG59" s="205"/>
      <c r="ANH59" s="205"/>
      <c r="ANI59" s="205"/>
      <c r="ANJ59" s="205"/>
      <c r="ANK59" s="205"/>
      <c r="ANL59" s="205"/>
      <c r="ANM59" s="205"/>
      <c r="ANN59" s="205"/>
      <c r="ANO59" s="205"/>
      <c r="ANP59" s="205"/>
      <c r="ANQ59" s="205"/>
      <c r="ANR59" s="205"/>
      <c r="ANS59" s="205"/>
      <c r="ANT59" s="205"/>
      <c r="ANU59" s="205"/>
      <c r="ANV59" s="205"/>
      <c r="ANW59" s="205"/>
      <c r="ANX59" s="205"/>
      <c r="ANY59" s="205"/>
      <c r="ANZ59" s="205"/>
      <c r="AOA59" s="205"/>
      <c r="AOB59" s="205"/>
      <c r="AOC59" s="205"/>
      <c r="AOD59" s="205"/>
      <c r="AOE59" s="205"/>
      <c r="AOF59" s="205"/>
      <c r="AOG59" s="205"/>
      <c r="AOH59" s="205"/>
      <c r="AOI59" s="205"/>
      <c r="AOJ59" s="205"/>
      <c r="AOK59" s="205"/>
      <c r="AOL59" s="205"/>
      <c r="AOM59" s="205"/>
      <c r="AON59" s="205"/>
      <c r="AOO59" s="205"/>
      <c r="AOP59" s="205"/>
      <c r="AOQ59" s="205"/>
      <c r="AOR59" s="205"/>
      <c r="AOS59" s="205"/>
      <c r="AOT59" s="205"/>
      <c r="AOU59" s="205"/>
      <c r="AOV59" s="205"/>
      <c r="AOW59" s="205"/>
      <c r="AOX59" s="205"/>
      <c r="AOY59" s="205"/>
      <c r="AOZ59" s="205"/>
      <c r="APA59" s="205"/>
      <c r="APB59" s="205"/>
      <c r="APC59" s="205"/>
      <c r="APD59" s="205"/>
      <c r="APE59" s="205"/>
      <c r="APF59" s="205"/>
      <c r="APG59" s="205"/>
      <c r="APH59" s="205"/>
      <c r="API59" s="205"/>
      <c r="APJ59" s="205"/>
      <c r="APK59" s="205"/>
      <c r="APL59" s="205"/>
      <c r="APM59" s="205"/>
      <c r="APN59" s="205"/>
      <c r="APO59" s="205"/>
      <c r="APP59" s="205"/>
      <c r="APQ59" s="205"/>
      <c r="APR59" s="205"/>
      <c r="APS59" s="205"/>
      <c r="APT59" s="205"/>
      <c r="APU59" s="205"/>
      <c r="APV59" s="205"/>
      <c r="APW59" s="205"/>
      <c r="APX59" s="205"/>
      <c r="APY59" s="205"/>
      <c r="APZ59" s="205"/>
      <c r="AQA59" s="205"/>
      <c r="AQB59" s="205"/>
      <c r="AQC59" s="205"/>
      <c r="AQD59" s="205"/>
      <c r="AQE59" s="205"/>
      <c r="AQF59" s="205"/>
      <c r="AQG59" s="205"/>
      <c r="AQH59" s="205"/>
      <c r="AQI59" s="205"/>
      <c r="AQJ59" s="205"/>
      <c r="AQK59" s="205"/>
      <c r="AQL59" s="205"/>
      <c r="AQM59" s="205"/>
      <c r="AQN59" s="205"/>
      <c r="AQO59" s="205"/>
      <c r="AQP59" s="205"/>
      <c r="AQQ59" s="205"/>
      <c r="AQR59" s="205"/>
      <c r="AQS59" s="205"/>
      <c r="AQT59" s="205"/>
      <c r="AQU59" s="205"/>
      <c r="AQV59" s="205"/>
      <c r="AQW59" s="205"/>
      <c r="AQX59" s="205"/>
      <c r="AQY59" s="205"/>
      <c r="AQZ59" s="205"/>
      <c r="ARA59" s="205"/>
      <c r="ARB59" s="205"/>
      <c r="ARC59" s="205"/>
      <c r="ARD59" s="205"/>
      <c r="ARE59" s="205"/>
      <c r="ARF59" s="205"/>
      <c r="ARG59" s="205"/>
      <c r="ARH59" s="205"/>
      <c r="ARI59" s="205"/>
      <c r="ARJ59" s="205"/>
      <c r="ARK59" s="205"/>
      <c r="ARL59" s="205"/>
      <c r="ARM59" s="205"/>
      <c r="ARN59" s="205"/>
      <c r="ARO59" s="205"/>
      <c r="ARP59" s="205"/>
      <c r="ARQ59" s="205"/>
      <c r="ARR59" s="205"/>
      <c r="ARS59" s="205"/>
      <c r="ART59" s="205"/>
      <c r="ARU59" s="205"/>
      <c r="ARV59" s="205"/>
      <c r="ARW59" s="205"/>
      <c r="ARX59" s="205"/>
      <c r="ARY59" s="205"/>
      <c r="ARZ59" s="205"/>
      <c r="ASA59" s="205"/>
      <c r="ASB59" s="205"/>
      <c r="ASC59" s="205"/>
      <c r="ASD59" s="205"/>
      <c r="ASE59" s="205"/>
      <c r="ASF59" s="205"/>
      <c r="ASG59" s="205"/>
      <c r="ASH59" s="205"/>
      <c r="ASI59" s="205"/>
      <c r="ASJ59" s="205"/>
      <c r="ASK59" s="205"/>
      <c r="ASL59" s="205"/>
      <c r="ASM59" s="205"/>
      <c r="ASN59" s="205"/>
      <c r="ASO59" s="205"/>
      <c r="ASP59" s="205"/>
      <c r="ASQ59" s="205"/>
      <c r="ASR59" s="205"/>
      <c r="ASS59" s="205"/>
      <c r="AST59" s="205"/>
      <c r="ASU59" s="205"/>
      <c r="ASV59" s="205"/>
      <c r="ASW59" s="205"/>
      <c r="ASX59" s="205"/>
      <c r="ASY59" s="205"/>
      <c r="ASZ59" s="205"/>
      <c r="ATA59" s="205"/>
      <c r="ATB59" s="205"/>
      <c r="ATC59" s="205"/>
      <c r="ATD59" s="205"/>
      <c r="ATE59" s="205"/>
      <c r="ATF59" s="205"/>
      <c r="ATG59" s="205"/>
      <c r="ATH59" s="205"/>
      <c r="ATI59" s="205"/>
      <c r="ATJ59" s="205"/>
      <c r="ATK59" s="205"/>
      <c r="ATL59" s="205"/>
      <c r="ATM59" s="205"/>
      <c r="ATN59" s="205"/>
      <c r="ATO59" s="205"/>
      <c r="ATP59" s="205"/>
      <c r="ATQ59" s="205"/>
      <c r="ATR59" s="205"/>
      <c r="ATS59" s="205"/>
      <c r="ATT59" s="205"/>
      <c r="ATU59" s="205"/>
      <c r="ATV59" s="205"/>
      <c r="ATW59" s="205"/>
      <c r="ATX59" s="205"/>
      <c r="ATY59" s="205"/>
      <c r="ATZ59" s="205"/>
      <c r="AUA59" s="205"/>
      <c r="AUB59" s="205"/>
      <c r="AUC59" s="205"/>
      <c r="AUD59" s="205"/>
      <c r="AUE59" s="205"/>
      <c r="AUF59" s="205"/>
      <c r="AUG59" s="205"/>
      <c r="AUH59" s="205"/>
      <c r="AUI59" s="205"/>
      <c r="AUJ59" s="205"/>
      <c r="AUK59" s="205"/>
      <c r="AUL59" s="205"/>
      <c r="AUM59" s="205"/>
      <c r="AUN59" s="205"/>
      <c r="AUO59" s="205"/>
      <c r="AUP59" s="205"/>
      <c r="AUQ59" s="205"/>
      <c r="AUR59" s="205"/>
      <c r="AUS59" s="205"/>
      <c r="AUT59" s="205"/>
      <c r="AUU59" s="205"/>
      <c r="AUV59" s="205"/>
      <c r="AUW59" s="205"/>
      <c r="AUX59" s="205"/>
      <c r="AUY59" s="205"/>
      <c r="AUZ59" s="205"/>
      <c r="AVA59" s="205"/>
      <c r="AVB59" s="205"/>
      <c r="AVC59" s="205"/>
      <c r="AVD59" s="205"/>
      <c r="AVE59" s="205"/>
      <c r="AVF59" s="205"/>
      <c r="AVG59" s="205"/>
      <c r="AVH59" s="205"/>
      <c r="AVI59" s="205"/>
      <c r="AVJ59" s="205"/>
      <c r="AVK59" s="205"/>
      <c r="AVL59" s="205"/>
      <c r="AVM59" s="205"/>
      <c r="AVN59" s="205"/>
      <c r="AVO59" s="205"/>
      <c r="AVP59" s="205"/>
      <c r="AVQ59" s="205"/>
      <c r="AVR59" s="205"/>
      <c r="AVS59" s="205"/>
      <c r="AVT59" s="205"/>
      <c r="AVU59" s="205"/>
      <c r="AVV59" s="205"/>
      <c r="AVW59" s="205"/>
      <c r="AVX59" s="205"/>
      <c r="AVY59" s="205"/>
      <c r="AVZ59" s="205"/>
      <c r="AWA59" s="205"/>
      <c r="AWB59" s="205"/>
      <c r="AWC59" s="205"/>
      <c r="AWD59" s="205"/>
      <c r="AWE59" s="205"/>
      <c r="AWF59" s="205"/>
      <c r="AWG59" s="205"/>
      <c r="AWH59" s="205"/>
      <c r="AWI59" s="205"/>
      <c r="AWJ59" s="205"/>
      <c r="AWK59" s="205"/>
      <c r="AWL59" s="205"/>
      <c r="AWM59" s="205"/>
      <c r="AWN59" s="205"/>
      <c r="AWO59" s="205"/>
      <c r="AWP59" s="205"/>
      <c r="AWQ59" s="205"/>
      <c r="AWR59" s="205"/>
      <c r="AWS59" s="205"/>
      <c r="AWT59" s="205"/>
      <c r="AWU59" s="205"/>
      <c r="AWV59" s="205"/>
      <c r="AWW59" s="205"/>
      <c r="AWX59" s="205"/>
      <c r="AWY59" s="205"/>
      <c r="AWZ59" s="205"/>
      <c r="AXA59" s="205"/>
      <c r="AXB59" s="205"/>
      <c r="AXC59" s="205"/>
      <c r="AXD59" s="205"/>
      <c r="AXE59" s="205"/>
      <c r="AXF59" s="205"/>
      <c r="AXG59" s="205"/>
      <c r="AXH59" s="205"/>
      <c r="AXI59" s="205"/>
      <c r="AXJ59" s="205"/>
      <c r="AXK59" s="205"/>
      <c r="AXL59" s="205"/>
      <c r="AXM59" s="205"/>
      <c r="AXN59" s="205"/>
      <c r="AXO59" s="205"/>
      <c r="AXP59" s="205"/>
      <c r="AXQ59" s="205"/>
      <c r="AXR59" s="205"/>
      <c r="AXS59" s="205"/>
      <c r="AXT59" s="205"/>
      <c r="AXU59" s="205"/>
      <c r="AXV59" s="205"/>
      <c r="AXW59" s="205"/>
      <c r="AXX59" s="205"/>
      <c r="AXY59" s="205"/>
      <c r="AXZ59" s="205"/>
      <c r="AYA59" s="205"/>
      <c r="AYB59" s="205"/>
      <c r="AYC59" s="205"/>
      <c r="AYD59" s="205"/>
      <c r="AYE59" s="205"/>
      <c r="AYF59" s="205"/>
      <c r="AYG59" s="205"/>
      <c r="AYH59" s="205"/>
      <c r="AYI59" s="205"/>
      <c r="AYJ59" s="205"/>
      <c r="AYK59" s="205"/>
      <c r="AYL59" s="205"/>
      <c r="AYM59" s="205"/>
      <c r="AYN59" s="205"/>
      <c r="AYO59" s="205"/>
      <c r="AYP59" s="205"/>
      <c r="AYQ59" s="205"/>
      <c r="AYR59" s="205"/>
      <c r="AYS59" s="205"/>
      <c r="AYT59" s="205"/>
      <c r="AYU59" s="205"/>
      <c r="AYV59" s="205"/>
      <c r="AYW59" s="205"/>
      <c r="AYX59" s="205"/>
      <c r="AYY59" s="205"/>
      <c r="AYZ59" s="205"/>
      <c r="AZA59" s="205"/>
      <c r="AZB59" s="205"/>
      <c r="AZC59" s="205"/>
      <c r="AZD59" s="205"/>
      <c r="AZE59" s="205"/>
      <c r="AZF59" s="205"/>
      <c r="AZG59" s="205"/>
      <c r="AZH59" s="205"/>
      <c r="AZI59" s="205"/>
      <c r="AZJ59" s="205"/>
      <c r="AZK59" s="205"/>
      <c r="AZL59" s="205"/>
      <c r="AZM59" s="205"/>
      <c r="AZN59" s="205"/>
      <c r="AZO59" s="205"/>
      <c r="AZP59" s="205"/>
      <c r="AZQ59" s="205"/>
      <c r="AZR59" s="205"/>
      <c r="AZS59" s="205"/>
      <c r="AZT59" s="205"/>
      <c r="AZU59" s="205"/>
      <c r="AZV59" s="205"/>
      <c r="AZW59" s="205"/>
      <c r="AZX59" s="205"/>
      <c r="AZY59" s="205"/>
      <c r="AZZ59" s="205"/>
      <c r="BAA59" s="205"/>
      <c r="BAB59" s="205"/>
      <c r="BAC59" s="205"/>
      <c r="BAD59" s="205"/>
      <c r="BAE59" s="205"/>
      <c r="BAF59" s="205"/>
      <c r="BAG59" s="205"/>
      <c r="BAH59" s="205"/>
      <c r="BAI59" s="205"/>
      <c r="BAJ59" s="205"/>
      <c r="BAK59" s="205"/>
      <c r="BAL59" s="205"/>
      <c r="BAM59" s="205"/>
      <c r="BAN59" s="205"/>
      <c r="BAO59" s="205"/>
      <c r="BAP59" s="205"/>
      <c r="BAQ59" s="205"/>
      <c r="BAR59" s="205"/>
      <c r="BAS59" s="205"/>
      <c r="BAT59" s="205"/>
      <c r="BAU59" s="205"/>
      <c r="BAV59" s="205"/>
      <c r="BAW59" s="205"/>
      <c r="BAX59" s="205"/>
      <c r="BAY59" s="205"/>
      <c r="BAZ59" s="205"/>
      <c r="BBA59" s="205"/>
      <c r="BBB59" s="205"/>
      <c r="BBC59" s="205"/>
      <c r="BBD59" s="205"/>
      <c r="BBE59" s="205"/>
      <c r="BBF59" s="205"/>
      <c r="BBG59" s="205"/>
      <c r="BBH59" s="205"/>
      <c r="BBI59" s="205"/>
      <c r="BBJ59" s="205"/>
      <c r="BBK59" s="205"/>
      <c r="BBL59" s="205"/>
      <c r="BBM59" s="205"/>
      <c r="BBN59" s="205"/>
      <c r="BBO59" s="205"/>
      <c r="BBP59" s="205"/>
      <c r="BBQ59" s="205"/>
      <c r="BBR59" s="205"/>
      <c r="BBS59" s="205"/>
      <c r="BBT59" s="205"/>
      <c r="BBU59" s="205"/>
      <c r="BBV59" s="205"/>
      <c r="BBW59" s="205"/>
      <c r="BBX59" s="205"/>
      <c r="BBY59" s="205"/>
      <c r="BBZ59" s="205"/>
      <c r="BCA59" s="205"/>
      <c r="BCB59" s="205"/>
      <c r="BCC59" s="205"/>
      <c r="BCD59" s="205"/>
      <c r="BCE59" s="205"/>
      <c r="BCF59" s="205"/>
      <c r="BCG59" s="205"/>
      <c r="BCH59" s="205"/>
      <c r="BCI59" s="205"/>
      <c r="BCJ59" s="205"/>
      <c r="BCK59" s="205"/>
      <c r="BCL59" s="205"/>
      <c r="BCM59" s="205"/>
      <c r="BCN59" s="205"/>
      <c r="BCO59" s="205"/>
      <c r="BCP59" s="205"/>
      <c r="BCQ59" s="205"/>
      <c r="BCR59" s="205"/>
      <c r="BCS59" s="205"/>
      <c r="BCT59" s="205"/>
      <c r="BCU59" s="205"/>
      <c r="BCV59" s="205"/>
      <c r="BCW59" s="205"/>
      <c r="BCX59" s="205"/>
      <c r="BCY59" s="205"/>
      <c r="BCZ59" s="205"/>
      <c r="BDA59" s="205"/>
      <c r="BDB59" s="205"/>
      <c r="BDC59" s="205"/>
      <c r="BDD59" s="205"/>
      <c r="BDE59" s="205"/>
      <c r="BDF59" s="205"/>
      <c r="BDG59" s="205"/>
      <c r="BDH59" s="205"/>
      <c r="BDI59" s="205"/>
      <c r="BDJ59" s="205"/>
      <c r="BDK59" s="205"/>
      <c r="BDL59" s="205"/>
      <c r="BDM59" s="205"/>
      <c r="BDN59" s="205"/>
      <c r="BDO59" s="205"/>
      <c r="BDP59" s="205"/>
      <c r="BDQ59" s="205"/>
      <c r="BDR59" s="205"/>
      <c r="BDS59" s="205"/>
      <c r="BDT59" s="205"/>
      <c r="BDU59" s="205"/>
    </row>
    <row r="60" spans="1:1477" s="73" customFormat="1">
      <c r="B60" s="71" t="s">
        <v>3</v>
      </c>
      <c r="C60" s="71" t="s">
        <v>281</v>
      </c>
      <c r="D60" s="71" t="s">
        <v>282</v>
      </c>
      <c r="E60" s="72">
        <v>41850</v>
      </c>
      <c r="F60" s="71" t="s">
        <v>473</v>
      </c>
      <c r="G60" s="71" t="s">
        <v>478</v>
      </c>
      <c r="H60" s="208">
        <v>1</v>
      </c>
      <c r="I60" s="73">
        <v>0</v>
      </c>
      <c r="J60" s="73">
        <v>102</v>
      </c>
      <c r="K60" s="73">
        <v>112</v>
      </c>
      <c r="L60" s="73">
        <v>110</v>
      </c>
      <c r="M60" s="206">
        <f t="shared" si="45"/>
        <v>0.98039215686274506</v>
      </c>
      <c r="N60" s="73">
        <f t="shared" si="46"/>
        <v>1</v>
      </c>
      <c r="O60" s="73">
        <v>2</v>
      </c>
      <c r="P60" s="73">
        <v>0</v>
      </c>
      <c r="Q60" s="73">
        <v>0</v>
      </c>
      <c r="R60" s="73">
        <v>10</v>
      </c>
      <c r="S60" s="73">
        <v>0</v>
      </c>
      <c r="T60" s="212">
        <v>348825</v>
      </c>
      <c r="U60" s="212">
        <v>18115</v>
      </c>
      <c r="V60" s="212">
        <v>330710</v>
      </c>
      <c r="W60" s="212">
        <v>348825</v>
      </c>
      <c r="X60" s="212">
        <v>339314</v>
      </c>
      <c r="Y60" s="212">
        <v>0</v>
      </c>
      <c r="Z60" s="212">
        <v>0</v>
      </c>
      <c r="AA60" s="212">
        <v>0</v>
      </c>
      <c r="AB60" s="212">
        <v>339314</v>
      </c>
      <c r="AC60" s="212">
        <v>339314</v>
      </c>
      <c r="AD60" s="206">
        <f t="shared" si="47"/>
        <v>1.026016751836957</v>
      </c>
      <c r="AE60" s="73">
        <f t="shared" si="48"/>
        <v>1</v>
      </c>
      <c r="AF60" s="212">
        <v>0</v>
      </c>
      <c r="AG60" s="212">
        <v>0</v>
      </c>
      <c r="AH60" s="73">
        <v>9</v>
      </c>
      <c r="AI60" s="73">
        <v>1</v>
      </c>
      <c r="AJ60" s="73">
        <v>0</v>
      </c>
      <c r="AK60" s="73">
        <v>0</v>
      </c>
      <c r="AL60" s="85">
        <v>3246</v>
      </c>
      <c r="AM60" s="85">
        <v>0</v>
      </c>
      <c r="AN60" s="73">
        <v>0</v>
      </c>
      <c r="AO60" s="73">
        <v>0</v>
      </c>
      <c r="AP60" s="85">
        <v>5358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0</v>
      </c>
      <c r="BF60" s="85">
        <v>0</v>
      </c>
      <c r="BG60" s="85">
        <v>0</v>
      </c>
      <c r="BH60" s="73">
        <v>0</v>
      </c>
      <c r="BI60" s="73">
        <v>0</v>
      </c>
      <c r="BJ60" s="85">
        <v>0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0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0</v>
      </c>
      <c r="CI60" s="85">
        <v>0</v>
      </c>
      <c r="CJ60" s="73">
        <v>0</v>
      </c>
      <c r="CK60" s="73">
        <v>0</v>
      </c>
      <c r="CL60" s="85">
        <v>8604</v>
      </c>
      <c r="CM60" s="85">
        <v>0</v>
      </c>
      <c r="CN60" s="71" t="s">
        <v>413</v>
      </c>
      <c r="CO60" s="71" t="s">
        <v>414</v>
      </c>
      <c r="CP60" s="71" t="s">
        <v>321</v>
      </c>
      <c r="CQ60" s="71" t="s">
        <v>321</v>
      </c>
      <c r="CR60" s="71" t="s">
        <v>321</v>
      </c>
      <c r="CS60" s="71" t="s">
        <v>321</v>
      </c>
      <c r="CT60" s="72">
        <v>42207</v>
      </c>
      <c r="CU60" s="71" t="s">
        <v>473</v>
      </c>
      <c r="CV60" s="71" t="s">
        <v>474</v>
      </c>
      <c r="CW60" s="72" t="s">
        <v>168</v>
      </c>
      <c r="CX60" s="72">
        <v>42165</v>
      </c>
      <c r="CY60" s="71" t="s">
        <v>475</v>
      </c>
      <c r="CZ60" s="71" t="s">
        <v>478</v>
      </c>
      <c r="DA60" s="71" t="s">
        <v>501</v>
      </c>
      <c r="DB60" s="86">
        <v>385157.48</v>
      </c>
      <c r="DC60" s="71"/>
      <c r="DD60" s="71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  <c r="IY60" s="205"/>
      <c r="IZ60" s="205"/>
      <c r="JA60" s="205"/>
      <c r="JB60" s="205"/>
      <c r="JC60" s="205"/>
      <c r="JD60" s="205"/>
      <c r="JE60" s="205"/>
      <c r="JF60" s="205"/>
      <c r="JG60" s="205"/>
      <c r="JH60" s="205"/>
      <c r="JI60" s="205"/>
      <c r="JJ60" s="205"/>
      <c r="JK60" s="205"/>
      <c r="JL60" s="205"/>
      <c r="JM60" s="205"/>
      <c r="JN60" s="205"/>
      <c r="JO60" s="205"/>
      <c r="JP60" s="205"/>
      <c r="JQ60" s="205"/>
      <c r="JR60" s="205"/>
      <c r="JS60" s="205"/>
      <c r="JT60" s="205"/>
      <c r="JU60" s="205"/>
      <c r="JV60" s="205"/>
      <c r="JW60" s="205"/>
      <c r="JX60" s="205"/>
      <c r="JY60" s="205"/>
      <c r="JZ60" s="205"/>
      <c r="KA60" s="205"/>
      <c r="KB60" s="205"/>
      <c r="KC60" s="205"/>
      <c r="KD60" s="205"/>
      <c r="KE60" s="205"/>
      <c r="KF60" s="205"/>
      <c r="KG60" s="205"/>
      <c r="KH60" s="205"/>
      <c r="KI60" s="205"/>
      <c r="KJ60" s="205"/>
      <c r="KK60" s="205"/>
      <c r="KL60" s="205"/>
      <c r="KM60" s="205"/>
      <c r="KN60" s="205"/>
      <c r="KO60" s="205"/>
      <c r="KP60" s="205"/>
      <c r="KQ60" s="205"/>
      <c r="KR60" s="205"/>
      <c r="KS60" s="205"/>
      <c r="KT60" s="205"/>
      <c r="KU60" s="205"/>
      <c r="KV60" s="205"/>
      <c r="KW60" s="205"/>
      <c r="KX60" s="205"/>
      <c r="KY60" s="205"/>
      <c r="KZ60" s="205"/>
      <c r="LA60" s="205"/>
      <c r="LB60" s="205"/>
      <c r="LC60" s="205"/>
      <c r="LD60" s="205"/>
      <c r="LE60" s="205"/>
      <c r="LF60" s="205"/>
      <c r="LG60" s="205"/>
      <c r="LH60" s="205"/>
      <c r="LI60" s="205"/>
      <c r="LJ60" s="205"/>
      <c r="LK60" s="205"/>
      <c r="LL60" s="205"/>
      <c r="LM60" s="205"/>
      <c r="LN60" s="205"/>
      <c r="LO60" s="205"/>
      <c r="LP60" s="205"/>
      <c r="LQ60" s="205"/>
      <c r="LR60" s="205"/>
      <c r="LS60" s="205"/>
      <c r="LT60" s="205"/>
      <c r="LU60" s="205"/>
      <c r="LV60" s="205"/>
      <c r="LW60" s="205"/>
      <c r="LX60" s="205"/>
      <c r="LY60" s="205"/>
      <c r="LZ60" s="205"/>
      <c r="MA60" s="205"/>
      <c r="MB60" s="205"/>
      <c r="MC60" s="205"/>
      <c r="MD60" s="205"/>
      <c r="ME60" s="205"/>
      <c r="MF60" s="205"/>
      <c r="MG60" s="205"/>
      <c r="MH60" s="205"/>
      <c r="MI60" s="205"/>
      <c r="MJ60" s="205"/>
      <c r="MK60" s="205"/>
      <c r="ML60" s="205"/>
      <c r="MM60" s="205"/>
      <c r="MN60" s="205"/>
      <c r="MO60" s="205"/>
      <c r="MP60" s="205"/>
      <c r="MQ60" s="205"/>
      <c r="MR60" s="205"/>
      <c r="MS60" s="205"/>
      <c r="MT60" s="205"/>
      <c r="MU60" s="205"/>
      <c r="MV60" s="205"/>
      <c r="MW60" s="205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205"/>
      <c r="NO60" s="205"/>
      <c r="NP60" s="205"/>
      <c r="NQ60" s="205"/>
      <c r="NR60" s="205"/>
      <c r="NS60" s="205"/>
      <c r="NT60" s="205"/>
      <c r="NU60" s="205"/>
      <c r="NV60" s="205"/>
      <c r="NW60" s="205"/>
      <c r="NX60" s="205"/>
      <c r="NY60" s="205"/>
      <c r="NZ60" s="205"/>
      <c r="OA60" s="205"/>
      <c r="OB60" s="205"/>
      <c r="OC60" s="205"/>
      <c r="OD60" s="205"/>
      <c r="OE60" s="205"/>
      <c r="OF60" s="205"/>
      <c r="OG60" s="205"/>
      <c r="OH60" s="205"/>
      <c r="OI60" s="205"/>
      <c r="OJ60" s="205"/>
      <c r="OK60" s="205"/>
      <c r="OL60" s="205"/>
      <c r="OM60" s="205"/>
      <c r="ON60" s="205"/>
      <c r="OO60" s="205"/>
      <c r="OP60" s="205"/>
      <c r="OQ60" s="205"/>
      <c r="OR60" s="205"/>
      <c r="OS60" s="205"/>
      <c r="OT60" s="205"/>
      <c r="OU60" s="205"/>
      <c r="OV60" s="205"/>
      <c r="OW60" s="205"/>
      <c r="OX60" s="205"/>
      <c r="OY60" s="205"/>
      <c r="OZ60" s="205"/>
      <c r="PA60" s="205"/>
      <c r="PB60" s="205"/>
      <c r="PC60" s="205"/>
      <c r="PD60" s="205"/>
      <c r="PE60" s="205"/>
      <c r="PF60" s="205"/>
      <c r="PG60" s="205"/>
      <c r="PH60" s="205"/>
      <c r="PI60" s="205"/>
      <c r="PJ60" s="205"/>
      <c r="PK60" s="205"/>
      <c r="PL60" s="205"/>
      <c r="PM60" s="205"/>
      <c r="PN60" s="205"/>
      <c r="PO60" s="205"/>
      <c r="PP60" s="205"/>
      <c r="PQ60" s="205"/>
      <c r="PR60" s="205"/>
      <c r="PS60" s="205"/>
      <c r="PT60" s="205"/>
      <c r="PU60" s="205"/>
      <c r="PV60" s="205"/>
      <c r="PW60" s="205"/>
      <c r="PX60" s="205"/>
      <c r="PY60" s="205"/>
      <c r="PZ60" s="205"/>
      <c r="QA60" s="205"/>
      <c r="QB60" s="205"/>
      <c r="QC60" s="205"/>
      <c r="QD60" s="205"/>
      <c r="QE60" s="205"/>
      <c r="QF60" s="205"/>
      <c r="QG60" s="205"/>
      <c r="QH60" s="205"/>
      <c r="QI60" s="205"/>
      <c r="QJ60" s="205"/>
      <c r="QK60" s="205"/>
      <c r="QL60" s="205"/>
      <c r="QM60" s="205"/>
      <c r="QN60" s="205"/>
      <c r="QO60" s="205"/>
      <c r="QP60" s="205"/>
      <c r="QQ60" s="205"/>
      <c r="QR60" s="205"/>
      <c r="QS60" s="205"/>
      <c r="QT60" s="205"/>
      <c r="QU60" s="205"/>
      <c r="QV60" s="205"/>
      <c r="QW60" s="205"/>
      <c r="QX60" s="205"/>
      <c r="QY60" s="205"/>
      <c r="QZ60" s="205"/>
      <c r="RA60" s="205"/>
      <c r="RB60" s="205"/>
      <c r="RC60" s="205"/>
      <c r="RD60" s="205"/>
      <c r="RE60" s="205"/>
      <c r="RF60" s="205"/>
      <c r="RG60" s="205"/>
      <c r="RH60" s="205"/>
      <c r="RI60" s="205"/>
      <c r="RJ60" s="205"/>
      <c r="RK60" s="205"/>
      <c r="RL60" s="205"/>
      <c r="RM60" s="205"/>
      <c r="RN60" s="205"/>
      <c r="RO60" s="205"/>
      <c r="RP60" s="205"/>
      <c r="RQ60" s="205"/>
      <c r="RR60" s="205"/>
      <c r="RS60" s="205"/>
      <c r="RT60" s="205"/>
      <c r="RU60" s="205"/>
      <c r="RV60" s="205"/>
      <c r="RW60" s="205"/>
      <c r="RX60" s="205"/>
      <c r="RY60" s="205"/>
      <c r="RZ60" s="205"/>
      <c r="SA60" s="205"/>
      <c r="SB60" s="205"/>
      <c r="SC60" s="205"/>
      <c r="SD60" s="205"/>
      <c r="SE60" s="205"/>
      <c r="SF60" s="205"/>
      <c r="SG60" s="205"/>
      <c r="SH60" s="205"/>
      <c r="SI60" s="205"/>
      <c r="SJ60" s="205"/>
      <c r="SK60" s="205"/>
      <c r="SL60" s="205"/>
      <c r="SM60" s="205"/>
      <c r="SN60" s="205"/>
      <c r="SO60" s="205"/>
      <c r="SP60" s="205"/>
      <c r="SQ60" s="205"/>
      <c r="SR60" s="205"/>
      <c r="SS60" s="205"/>
      <c r="ST60" s="205"/>
      <c r="SU60" s="205"/>
      <c r="SV60" s="205"/>
      <c r="SW60" s="205"/>
      <c r="SX60" s="205"/>
      <c r="SY60" s="205"/>
      <c r="SZ60" s="205"/>
      <c r="TA60" s="205"/>
      <c r="TB60" s="205"/>
      <c r="TC60" s="205"/>
      <c r="TD60" s="205"/>
      <c r="TE60" s="205"/>
      <c r="TF60" s="205"/>
      <c r="TG60" s="205"/>
      <c r="TH60" s="205"/>
      <c r="TI60" s="205"/>
      <c r="TJ60" s="205"/>
      <c r="TK60" s="205"/>
      <c r="TL60" s="205"/>
      <c r="TM60" s="205"/>
      <c r="TN60" s="205"/>
      <c r="TO60" s="205"/>
      <c r="TP60" s="205"/>
      <c r="TQ60" s="205"/>
      <c r="TR60" s="205"/>
      <c r="TS60" s="205"/>
      <c r="TT60" s="205"/>
      <c r="TU60" s="205"/>
      <c r="TV60" s="205"/>
      <c r="TW60" s="205"/>
      <c r="TX60" s="205"/>
      <c r="TY60" s="205"/>
      <c r="TZ60" s="205"/>
      <c r="UA60" s="205"/>
      <c r="UB60" s="205"/>
      <c r="UC60" s="205"/>
      <c r="UD60" s="205"/>
      <c r="UE60" s="205"/>
      <c r="UF60" s="205"/>
      <c r="UG60" s="205"/>
      <c r="UH60" s="205"/>
      <c r="UI60" s="205"/>
      <c r="UJ60" s="205"/>
      <c r="UK60" s="205"/>
      <c r="UL60" s="205"/>
      <c r="UM60" s="205"/>
      <c r="UN60" s="205"/>
      <c r="UO60" s="205"/>
      <c r="UP60" s="205"/>
      <c r="UQ60" s="205"/>
      <c r="UR60" s="205"/>
      <c r="US60" s="205"/>
      <c r="UT60" s="205"/>
      <c r="UU60" s="205"/>
      <c r="UV60" s="205"/>
      <c r="UW60" s="205"/>
      <c r="UX60" s="205"/>
      <c r="UY60" s="205"/>
      <c r="UZ60" s="205"/>
      <c r="VA60" s="205"/>
      <c r="VB60" s="205"/>
      <c r="VC60" s="205"/>
      <c r="VD60" s="205"/>
      <c r="VE60" s="205"/>
      <c r="VF60" s="205"/>
      <c r="VG60" s="205"/>
      <c r="VH60" s="205"/>
      <c r="VI60" s="205"/>
      <c r="VJ60" s="205"/>
      <c r="VK60" s="205"/>
      <c r="VL60" s="205"/>
      <c r="VM60" s="205"/>
      <c r="VN60" s="205"/>
      <c r="VO60" s="205"/>
      <c r="VP60" s="205"/>
      <c r="VQ60" s="205"/>
      <c r="VR60" s="205"/>
      <c r="VS60" s="205"/>
      <c r="VT60" s="205"/>
      <c r="VU60" s="205"/>
      <c r="VV60" s="205"/>
      <c r="VW60" s="205"/>
      <c r="VX60" s="205"/>
      <c r="VY60" s="205"/>
      <c r="VZ60" s="205"/>
      <c r="WA60" s="205"/>
      <c r="WB60" s="205"/>
      <c r="WC60" s="205"/>
      <c r="WD60" s="205"/>
      <c r="WE60" s="205"/>
      <c r="WF60" s="205"/>
      <c r="WG60" s="205"/>
      <c r="WH60" s="205"/>
      <c r="WI60" s="205"/>
      <c r="WJ60" s="205"/>
      <c r="WK60" s="205"/>
      <c r="WL60" s="205"/>
      <c r="WM60" s="205"/>
      <c r="WN60" s="205"/>
      <c r="WO60" s="205"/>
      <c r="WP60" s="205"/>
      <c r="WQ60" s="205"/>
      <c r="WR60" s="205"/>
      <c r="WS60" s="205"/>
      <c r="WT60" s="205"/>
      <c r="WU60" s="205"/>
      <c r="WV60" s="205"/>
      <c r="WW60" s="205"/>
      <c r="WX60" s="205"/>
      <c r="WY60" s="205"/>
      <c r="WZ60" s="205"/>
      <c r="XA60" s="205"/>
      <c r="XB60" s="205"/>
      <c r="XC60" s="205"/>
      <c r="XD60" s="205"/>
      <c r="XE60" s="205"/>
      <c r="XF60" s="205"/>
      <c r="XG60" s="205"/>
      <c r="XH60" s="205"/>
      <c r="XI60" s="205"/>
      <c r="XJ60" s="205"/>
      <c r="XK60" s="205"/>
      <c r="XL60" s="205"/>
      <c r="XM60" s="205"/>
      <c r="XN60" s="205"/>
      <c r="XO60" s="205"/>
      <c r="XP60" s="205"/>
      <c r="XQ60" s="205"/>
      <c r="XR60" s="205"/>
      <c r="XS60" s="205"/>
      <c r="XT60" s="205"/>
      <c r="XU60" s="205"/>
      <c r="XV60" s="205"/>
      <c r="XW60" s="205"/>
      <c r="XX60" s="205"/>
      <c r="XY60" s="205"/>
      <c r="XZ60" s="205"/>
      <c r="YA60" s="205"/>
      <c r="YB60" s="205"/>
      <c r="YC60" s="205"/>
      <c r="YD60" s="205"/>
      <c r="YE60" s="205"/>
      <c r="YF60" s="205"/>
      <c r="YG60" s="205"/>
      <c r="YH60" s="205"/>
      <c r="YI60" s="205"/>
      <c r="YJ60" s="205"/>
      <c r="YK60" s="205"/>
      <c r="YL60" s="205"/>
      <c r="YM60" s="205"/>
      <c r="YN60" s="205"/>
      <c r="YO60" s="205"/>
      <c r="YP60" s="205"/>
      <c r="YQ60" s="205"/>
      <c r="YR60" s="205"/>
      <c r="YS60" s="205"/>
      <c r="YT60" s="205"/>
      <c r="YU60" s="205"/>
      <c r="YV60" s="205"/>
      <c r="YW60" s="205"/>
      <c r="YX60" s="205"/>
      <c r="YY60" s="205"/>
      <c r="YZ60" s="205"/>
      <c r="ZA60" s="205"/>
      <c r="ZB60" s="205"/>
      <c r="ZC60" s="205"/>
      <c r="ZD60" s="205"/>
      <c r="ZE60" s="205"/>
      <c r="ZF60" s="205"/>
      <c r="ZG60" s="205"/>
      <c r="ZH60" s="205"/>
      <c r="ZI60" s="205"/>
      <c r="ZJ60" s="205"/>
      <c r="ZK60" s="205"/>
      <c r="ZL60" s="205"/>
      <c r="ZM60" s="205"/>
      <c r="ZN60" s="205"/>
      <c r="ZO60" s="205"/>
      <c r="ZP60" s="205"/>
      <c r="ZQ60" s="205"/>
      <c r="ZR60" s="205"/>
      <c r="ZS60" s="205"/>
      <c r="ZT60" s="205"/>
      <c r="ZU60" s="205"/>
      <c r="ZV60" s="205"/>
      <c r="ZW60" s="205"/>
      <c r="ZX60" s="205"/>
      <c r="ZY60" s="205"/>
      <c r="ZZ60" s="205"/>
      <c r="AAA60" s="205"/>
      <c r="AAB60" s="205"/>
      <c r="AAC60" s="205"/>
      <c r="AAD60" s="205"/>
      <c r="AAE60" s="205"/>
      <c r="AAF60" s="205"/>
      <c r="AAG60" s="205"/>
      <c r="AAH60" s="205"/>
      <c r="AAI60" s="205"/>
      <c r="AAJ60" s="205"/>
      <c r="AAK60" s="205"/>
      <c r="AAL60" s="205"/>
      <c r="AAM60" s="205"/>
      <c r="AAN60" s="205"/>
      <c r="AAO60" s="205"/>
      <c r="AAP60" s="205"/>
      <c r="AAQ60" s="205"/>
      <c r="AAR60" s="205"/>
      <c r="AAS60" s="205"/>
      <c r="AAT60" s="205"/>
      <c r="AAU60" s="205"/>
      <c r="AAV60" s="205"/>
      <c r="AAW60" s="205"/>
      <c r="AAX60" s="205"/>
      <c r="AAY60" s="205"/>
      <c r="AAZ60" s="205"/>
      <c r="ABA60" s="205"/>
      <c r="ABB60" s="205"/>
      <c r="ABC60" s="205"/>
      <c r="ABD60" s="205"/>
      <c r="ABE60" s="205"/>
      <c r="ABF60" s="205"/>
      <c r="ABG60" s="205"/>
      <c r="ABH60" s="205"/>
      <c r="ABI60" s="205"/>
      <c r="ABJ60" s="205"/>
      <c r="ABK60" s="205"/>
      <c r="ABL60" s="205"/>
      <c r="ABM60" s="205"/>
      <c r="ABN60" s="205"/>
      <c r="ABO60" s="205"/>
      <c r="ABP60" s="205"/>
      <c r="ABQ60" s="205"/>
      <c r="ABR60" s="205"/>
      <c r="ABS60" s="205"/>
      <c r="ABT60" s="205"/>
      <c r="ABU60" s="205"/>
      <c r="ABV60" s="205"/>
      <c r="ABW60" s="205"/>
      <c r="ABX60" s="205"/>
      <c r="ABY60" s="205"/>
      <c r="ABZ60" s="205"/>
      <c r="ACA60" s="205"/>
      <c r="ACB60" s="205"/>
      <c r="ACC60" s="205"/>
      <c r="ACD60" s="205"/>
      <c r="ACE60" s="205"/>
      <c r="ACF60" s="205"/>
      <c r="ACG60" s="205"/>
      <c r="ACH60" s="205"/>
      <c r="ACI60" s="205"/>
      <c r="ACJ60" s="205"/>
      <c r="ACK60" s="205"/>
      <c r="ACL60" s="205"/>
      <c r="ACM60" s="205"/>
      <c r="ACN60" s="205"/>
      <c r="ACO60" s="205"/>
      <c r="ACP60" s="205"/>
      <c r="ACQ60" s="205"/>
      <c r="ACR60" s="205"/>
      <c r="ACS60" s="205"/>
      <c r="ACT60" s="205"/>
      <c r="ACU60" s="205"/>
      <c r="ACV60" s="205"/>
      <c r="ACW60" s="205"/>
      <c r="ACX60" s="205"/>
      <c r="ACY60" s="205"/>
      <c r="ACZ60" s="205"/>
      <c r="ADA60" s="205"/>
      <c r="ADB60" s="205"/>
      <c r="ADC60" s="205"/>
      <c r="ADD60" s="205"/>
      <c r="ADE60" s="205"/>
      <c r="ADF60" s="205"/>
      <c r="ADG60" s="205"/>
      <c r="ADH60" s="205"/>
      <c r="ADI60" s="205"/>
      <c r="ADJ60" s="205"/>
      <c r="ADK60" s="205"/>
      <c r="ADL60" s="205"/>
      <c r="ADM60" s="205"/>
      <c r="ADN60" s="205"/>
      <c r="ADO60" s="205"/>
      <c r="ADP60" s="205"/>
      <c r="ADQ60" s="205"/>
      <c r="ADR60" s="205"/>
      <c r="ADS60" s="205"/>
      <c r="ADT60" s="205"/>
      <c r="ADU60" s="205"/>
      <c r="ADV60" s="205"/>
      <c r="ADW60" s="205"/>
      <c r="ADX60" s="205"/>
      <c r="ADY60" s="205"/>
      <c r="ADZ60" s="205"/>
      <c r="AEA60" s="205"/>
      <c r="AEB60" s="205"/>
      <c r="AEC60" s="205"/>
      <c r="AED60" s="205"/>
      <c r="AEE60" s="205"/>
      <c r="AEF60" s="205"/>
      <c r="AEG60" s="205"/>
      <c r="AEH60" s="205"/>
      <c r="AEI60" s="205"/>
      <c r="AEJ60" s="205"/>
      <c r="AEK60" s="205"/>
      <c r="AEL60" s="205"/>
      <c r="AEM60" s="205"/>
      <c r="AEN60" s="205"/>
      <c r="AEO60" s="205"/>
      <c r="AEP60" s="205"/>
      <c r="AEQ60" s="205"/>
      <c r="AER60" s="205"/>
      <c r="AES60" s="205"/>
      <c r="AET60" s="205"/>
      <c r="AEU60" s="205"/>
      <c r="AEV60" s="205"/>
      <c r="AEW60" s="205"/>
      <c r="AEX60" s="205"/>
      <c r="AEY60" s="205"/>
      <c r="AEZ60" s="205"/>
      <c r="AFA60" s="205"/>
      <c r="AFB60" s="205"/>
      <c r="AFC60" s="205"/>
      <c r="AFD60" s="205"/>
      <c r="AFE60" s="205"/>
      <c r="AFF60" s="205"/>
      <c r="AFG60" s="205"/>
      <c r="AFH60" s="205"/>
      <c r="AFI60" s="205"/>
      <c r="AFJ60" s="205"/>
      <c r="AFK60" s="205"/>
      <c r="AFL60" s="205"/>
      <c r="AFM60" s="205"/>
      <c r="AFN60" s="205"/>
      <c r="AFO60" s="205"/>
      <c r="AFP60" s="205"/>
      <c r="AFQ60" s="205"/>
      <c r="AFR60" s="205"/>
      <c r="AFS60" s="205"/>
      <c r="AFT60" s="205"/>
      <c r="AFU60" s="205"/>
      <c r="AFV60" s="205"/>
      <c r="AFW60" s="205"/>
      <c r="AFX60" s="205"/>
      <c r="AFY60" s="205"/>
      <c r="AFZ60" s="205"/>
      <c r="AGA60" s="205"/>
      <c r="AGB60" s="205"/>
      <c r="AGC60" s="205"/>
      <c r="AGD60" s="205"/>
      <c r="AGE60" s="205"/>
      <c r="AGF60" s="205"/>
      <c r="AGG60" s="205"/>
      <c r="AGH60" s="205"/>
      <c r="AGI60" s="205"/>
      <c r="AGJ60" s="205"/>
      <c r="AGK60" s="205"/>
      <c r="AGL60" s="205"/>
      <c r="AGM60" s="205"/>
      <c r="AGN60" s="205"/>
      <c r="AGO60" s="205"/>
      <c r="AGP60" s="205"/>
      <c r="AGQ60" s="205"/>
      <c r="AGR60" s="205"/>
      <c r="AGS60" s="205"/>
      <c r="AGT60" s="205"/>
      <c r="AGU60" s="205"/>
      <c r="AGV60" s="205"/>
      <c r="AGW60" s="205"/>
      <c r="AGX60" s="205"/>
      <c r="AGY60" s="205"/>
      <c r="AGZ60" s="205"/>
      <c r="AHA60" s="205"/>
      <c r="AHB60" s="205"/>
      <c r="AHC60" s="205"/>
      <c r="AHD60" s="205"/>
      <c r="AHE60" s="205"/>
      <c r="AHF60" s="205"/>
      <c r="AHG60" s="205"/>
      <c r="AHH60" s="205"/>
      <c r="AHI60" s="205"/>
      <c r="AHJ60" s="205"/>
      <c r="AHK60" s="205"/>
      <c r="AHL60" s="205"/>
      <c r="AHM60" s="205"/>
      <c r="AHN60" s="205"/>
      <c r="AHO60" s="205"/>
      <c r="AHP60" s="205"/>
      <c r="AHQ60" s="205"/>
      <c r="AHR60" s="205"/>
      <c r="AHS60" s="205"/>
      <c r="AHT60" s="205"/>
      <c r="AHU60" s="205"/>
      <c r="AHV60" s="205"/>
      <c r="AHW60" s="205"/>
      <c r="AHX60" s="205"/>
      <c r="AHY60" s="205"/>
      <c r="AHZ60" s="205"/>
      <c r="AIA60" s="205"/>
      <c r="AIB60" s="205"/>
      <c r="AIC60" s="205"/>
      <c r="AID60" s="205"/>
      <c r="AIE60" s="205"/>
      <c r="AIF60" s="205"/>
      <c r="AIG60" s="205"/>
      <c r="AIH60" s="205"/>
      <c r="AII60" s="205"/>
      <c r="AIJ60" s="205"/>
      <c r="AIK60" s="205"/>
      <c r="AIL60" s="205"/>
      <c r="AIM60" s="205"/>
      <c r="AIN60" s="205"/>
      <c r="AIO60" s="205"/>
      <c r="AIP60" s="205"/>
      <c r="AIQ60" s="205"/>
      <c r="AIR60" s="205"/>
      <c r="AIS60" s="205"/>
      <c r="AIT60" s="205"/>
      <c r="AIU60" s="205"/>
      <c r="AIV60" s="205"/>
      <c r="AIW60" s="205"/>
      <c r="AIX60" s="205"/>
      <c r="AIY60" s="205"/>
      <c r="AIZ60" s="205"/>
      <c r="AJA60" s="205"/>
      <c r="AJB60" s="205"/>
      <c r="AJC60" s="205"/>
      <c r="AJD60" s="205"/>
      <c r="AJE60" s="205"/>
      <c r="AJF60" s="205"/>
      <c r="AJG60" s="205"/>
      <c r="AJH60" s="205"/>
      <c r="AJI60" s="205"/>
      <c r="AJJ60" s="205"/>
      <c r="AJK60" s="205"/>
      <c r="AJL60" s="205"/>
      <c r="AJM60" s="205"/>
      <c r="AJN60" s="205"/>
      <c r="AJO60" s="205"/>
      <c r="AJP60" s="205"/>
      <c r="AJQ60" s="205"/>
      <c r="AJR60" s="205"/>
      <c r="AJS60" s="205"/>
      <c r="AJT60" s="205"/>
      <c r="AJU60" s="205"/>
      <c r="AJV60" s="205"/>
      <c r="AJW60" s="205"/>
      <c r="AJX60" s="205"/>
      <c r="AJY60" s="205"/>
      <c r="AJZ60" s="205"/>
      <c r="AKA60" s="205"/>
      <c r="AKB60" s="205"/>
      <c r="AKC60" s="205"/>
      <c r="AKD60" s="205"/>
      <c r="AKE60" s="205"/>
      <c r="AKF60" s="205"/>
      <c r="AKG60" s="205"/>
      <c r="AKH60" s="205"/>
      <c r="AKI60" s="205"/>
      <c r="AKJ60" s="205"/>
      <c r="AKK60" s="205"/>
      <c r="AKL60" s="205"/>
      <c r="AKM60" s="205"/>
      <c r="AKN60" s="205"/>
      <c r="AKO60" s="205"/>
      <c r="AKP60" s="205"/>
      <c r="AKQ60" s="205"/>
      <c r="AKR60" s="205"/>
      <c r="AKS60" s="205"/>
      <c r="AKT60" s="205"/>
      <c r="AKU60" s="205"/>
      <c r="AKV60" s="205"/>
      <c r="AKW60" s="205"/>
      <c r="AKX60" s="205"/>
      <c r="AKY60" s="205"/>
      <c r="AKZ60" s="205"/>
      <c r="ALA60" s="205"/>
      <c r="ALB60" s="205"/>
      <c r="ALC60" s="205"/>
      <c r="ALD60" s="205"/>
      <c r="ALE60" s="205"/>
      <c r="ALF60" s="205"/>
      <c r="ALG60" s="205"/>
      <c r="ALH60" s="205"/>
      <c r="ALI60" s="205"/>
      <c r="ALJ60" s="205"/>
      <c r="ALK60" s="205"/>
      <c r="ALL60" s="205"/>
      <c r="ALM60" s="205"/>
      <c r="ALN60" s="205"/>
      <c r="ALO60" s="205"/>
      <c r="ALP60" s="205"/>
      <c r="ALQ60" s="205"/>
      <c r="ALR60" s="205"/>
      <c r="ALS60" s="205"/>
      <c r="ALT60" s="205"/>
      <c r="ALU60" s="205"/>
      <c r="ALV60" s="205"/>
      <c r="ALW60" s="205"/>
      <c r="ALX60" s="205"/>
      <c r="ALY60" s="205"/>
      <c r="ALZ60" s="205"/>
      <c r="AMA60" s="205"/>
      <c r="AMB60" s="205"/>
      <c r="AMC60" s="205"/>
      <c r="AMD60" s="205"/>
      <c r="AME60" s="205"/>
      <c r="AMF60" s="205"/>
      <c r="AMG60" s="205"/>
      <c r="AMH60" s="205"/>
      <c r="AMI60" s="205"/>
      <c r="AMJ60" s="205"/>
      <c r="AMK60" s="205"/>
      <c r="AML60" s="205"/>
      <c r="AMM60" s="205"/>
      <c r="AMN60" s="205"/>
      <c r="AMO60" s="205"/>
      <c r="AMP60" s="205"/>
      <c r="AMQ60" s="205"/>
      <c r="AMR60" s="205"/>
      <c r="AMS60" s="205"/>
      <c r="AMT60" s="205"/>
      <c r="AMU60" s="205"/>
      <c r="AMV60" s="205"/>
      <c r="AMW60" s="205"/>
      <c r="AMX60" s="205"/>
      <c r="AMY60" s="205"/>
      <c r="AMZ60" s="205"/>
      <c r="ANA60" s="205"/>
      <c r="ANB60" s="205"/>
      <c r="ANC60" s="205"/>
      <c r="AND60" s="205"/>
      <c r="ANE60" s="205"/>
      <c r="ANF60" s="205"/>
      <c r="ANG60" s="205"/>
      <c r="ANH60" s="205"/>
      <c r="ANI60" s="205"/>
      <c r="ANJ60" s="205"/>
      <c r="ANK60" s="205"/>
      <c r="ANL60" s="205"/>
      <c r="ANM60" s="205"/>
      <c r="ANN60" s="205"/>
      <c r="ANO60" s="205"/>
      <c r="ANP60" s="205"/>
      <c r="ANQ60" s="205"/>
      <c r="ANR60" s="205"/>
      <c r="ANS60" s="205"/>
      <c r="ANT60" s="205"/>
      <c r="ANU60" s="205"/>
      <c r="ANV60" s="205"/>
      <c r="ANW60" s="205"/>
      <c r="ANX60" s="205"/>
      <c r="ANY60" s="205"/>
      <c r="ANZ60" s="205"/>
      <c r="AOA60" s="205"/>
      <c r="AOB60" s="205"/>
      <c r="AOC60" s="205"/>
      <c r="AOD60" s="205"/>
      <c r="AOE60" s="205"/>
      <c r="AOF60" s="205"/>
      <c r="AOG60" s="205"/>
      <c r="AOH60" s="205"/>
      <c r="AOI60" s="205"/>
      <c r="AOJ60" s="205"/>
      <c r="AOK60" s="205"/>
      <c r="AOL60" s="205"/>
      <c r="AOM60" s="205"/>
      <c r="AON60" s="205"/>
      <c r="AOO60" s="205"/>
      <c r="AOP60" s="205"/>
      <c r="AOQ60" s="205"/>
      <c r="AOR60" s="205"/>
      <c r="AOS60" s="205"/>
      <c r="AOT60" s="205"/>
      <c r="AOU60" s="205"/>
      <c r="AOV60" s="205"/>
      <c r="AOW60" s="205"/>
      <c r="AOX60" s="205"/>
      <c r="AOY60" s="205"/>
      <c r="AOZ60" s="205"/>
      <c r="APA60" s="205"/>
      <c r="APB60" s="205"/>
      <c r="APC60" s="205"/>
      <c r="APD60" s="205"/>
      <c r="APE60" s="205"/>
      <c r="APF60" s="205"/>
      <c r="APG60" s="205"/>
      <c r="APH60" s="205"/>
      <c r="API60" s="205"/>
      <c r="APJ60" s="205"/>
      <c r="APK60" s="205"/>
      <c r="APL60" s="205"/>
      <c r="APM60" s="205"/>
      <c r="APN60" s="205"/>
      <c r="APO60" s="205"/>
      <c r="APP60" s="205"/>
      <c r="APQ60" s="205"/>
      <c r="APR60" s="205"/>
      <c r="APS60" s="205"/>
      <c r="APT60" s="205"/>
      <c r="APU60" s="205"/>
      <c r="APV60" s="205"/>
      <c r="APW60" s="205"/>
      <c r="APX60" s="205"/>
      <c r="APY60" s="205"/>
      <c r="APZ60" s="205"/>
      <c r="AQA60" s="205"/>
      <c r="AQB60" s="205"/>
      <c r="AQC60" s="205"/>
      <c r="AQD60" s="205"/>
      <c r="AQE60" s="205"/>
      <c r="AQF60" s="205"/>
      <c r="AQG60" s="205"/>
      <c r="AQH60" s="205"/>
      <c r="AQI60" s="205"/>
      <c r="AQJ60" s="205"/>
      <c r="AQK60" s="205"/>
      <c r="AQL60" s="205"/>
      <c r="AQM60" s="205"/>
      <c r="AQN60" s="205"/>
      <c r="AQO60" s="205"/>
      <c r="AQP60" s="205"/>
      <c r="AQQ60" s="205"/>
      <c r="AQR60" s="205"/>
      <c r="AQS60" s="205"/>
      <c r="AQT60" s="205"/>
      <c r="AQU60" s="205"/>
      <c r="AQV60" s="205"/>
      <c r="AQW60" s="205"/>
      <c r="AQX60" s="205"/>
      <c r="AQY60" s="205"/>
      <c r="AQZ60" s="205"/>
      <c r="ARA60" s="205"/>
      <c r="ARB60" s="205"/>
      <c r="ARC60" s="205"/>
      <c r="ARD60" s="205"/>
      <c r="ARE60" s="205"/>
      <c r="ARF60" s="205"/>
      <c r="ARG60" s="205"/>
      <c r="ARH60" s="205"/>
      <c r="ARI60" s="205"/>
      <c r="ARJ60" s="205"/>
      <c r="ARK60" s="205"/>
      <c r="ARL60" s="205"/>
      <c r="ARM60" s="205"/>
      <c r="ARN60" s="205"/>
      <c r="ARO60" s="205"/>
      <c r="ARP60" s="205"/>
      <c r="ARQ60" s="205"/>
      <c r="ARR60" s="205"/>
      <c r="ARS60" s="205"/>
      <c r="ART60" s="205"/>
      <c r="ARU60" s="205"/>
      <c r="ARV60" s="205"/>
      <c r="ARW60" s="205"/>
      <c r="ARX60" s="205"/>
      <c r="ARY60" s="205"/>
      <c r="ARZ60" s="205"/>
      <c r="ASA60" s="205"/>
      <c r="ASB60" s="205"/>
      <c r="ASC60" s="205"/>
      <c r="ASD60" s="205"/>
      <c r="ASE60" s="205"/>
      <c r="ASF60" s="205"/>
      <c r="ASG60" s="205"/>
      <c r="ASH60" s="205"/>
      <c r="ASI60" s="205"/>
      <c r="ASJ60" s="205"/>
      <c r="ASK60" s="205"/>
      <c r="ASL60" s="205"/>
      <c r="ASM60" s="205"/>
      <c r="ASN60" s="205"/>
      <c r="ASO60" s="205"/>
      <c r="ASP60" s="205"/>
      <c r="ASQ60" s="205"/>
      <c r="ASR60" s="205"/>
      <c r="ASS60" s="205"/>
      <c r="AST60" s="205"/>
      <c r="ASU60" s="205"/>
      <c r="ASV60" s="205"/>
      <c r="ASW60" s="205"/>
      <c r="ASX60" s="205"/>
      <c r="ASY60" s="205"/>
      <c r="ASZ60" s="205"/>
      <c r="ATA60" s="205"/>
      <c r="ATB60" s="205"/>
      <c r="ATC60" s="205"/>
      <c r="ATD60" s="205"/>
      <c r="ATE60" s="205"/>
      <c r="ATF60" s="205"/>
      <c r="ATG60" s="205"/>
      <c r="ATH60" s="205"/>
      <c r="ATI60" s="205"/>
      <c r="ATJ60" s="205"/>
      <c r="ATK60" s="205"/>
      <c r="ATL60" s="205"/>
      <c r="ATM60" s="205"/>
      <c r="ATN60" s="205"/>
      <c r="ATO60" s="205"/>
      <c r="ATP60" s="205"/>
      <c r="ATQ60" s="205"/>
      <c r="ATR60" s="205"/>
      <c r="ATS60" s="205"/>
      <c r="ATT60" s="205"/>
      <c r="ATU60" s="205"/>
      <c r="ATV60" s="205"/>
      <c r="ATW60" s="205"/>
      <c r="ATX60" s="205"/>
      <c r="ATY60" s="205"/>
      <c r="ATZ60" s="205"/>
      <c r="AUA60" s="205"/>
      <c r="AUB60" s="205"/>
      <c r="AUC60" s="205"/>
      <c r="AUD60" s="205"/>
      <c r="AUE60" s="205"/>
      <c r="AUF60" s="205"/>
      <c r="AUG60" s="205"/>
      <c r="AUH60" s="205"/>
      <c r="AUI60" s="205"/>
      <c r="AUJ60" s="205"/>
      <c r="AUK60" s="205"/>
      <c r="AUL60" s="205"/>
      <c r="AUM60" s="205"/>
      <c r="AUN60" s="205"/>
      <c r="AUO60" s="205"/>
      <c r="AUP60" s="205"/>
      <c r="AUQ60" s="205"/>
      <c r="AUR60" s="205"/>
      <c r="AUS60" s="205"/>
      <c r="AUT60" s="205"/>
      <c r="AUU60" s="205"/>
      <c r="AUV60" s="205"/>
      <c r="AUW60" s="205"/>
      <c r="AUX60" s="205"/>
      <c r="AUY60" s="205"/>
      <c r="AUZ60" s="205"/>
      <c r="AVA60" s="205"/>
      <c r="AVB60" s="205"/>
      <c r="AVC60" s="205"/>
      <c r="AVD60" s="205"/>
      <c r="AVE60" s="205"/>
      <c r="AVF60" s="205"/>
      <c r="AVG60" s="205"/>
      <c r="AVH60" s="205"/>
      <c r="AVI60" s="205"/>
      <c r="AVJ60" s="205"/>
      <c r="AVK60" s="205"/>
      <c r="AVL60" s="205"/>
      <c r="AVM60" s="205"/>
      <c r="AVN60" s="205"/>
      <c r="AVO60" s="205"/>
      <c r="AVP60" s="205"/>
      <c r="AVQ60" s="205"/>
      <c r="AVR60" s="205"/>
      <c r="AVS60" s="205"/>
      <c r="AVT60" s="205"/>
      <c r="AVU60" s="205"/>
      <c r="AVV60" s="205"/>
      <c r="AVW60" s="205"/>
      <c r="AVX60" s="205"/>
      <c r="AVY60" s="205"/>
      <c r="AVZ60" s="205"/>
      <c r="AWA60" s="205"/>
      <c r="AWB60" s="205"/>
      <c r="AWC60" s="205"/>
      <c r="AWD60" s="205"/>
      <c r="AWE60" s="205"/>
      <c r="AWF60" s="205"/>
      <c r="AWG60" s="205"/>
      <c r="AWH60" s="205"/>
      <c r="AWI60" s="205"/>
      <c r="AWJ60" s="205"/>
      <c r="AWK60" s="205"/>
      <c r="AWL60" s="205"/>
      <c r="AWM60" s="205"/>
      <c r="AWN60" s="205"/>
      <c r="AWO60" s="205"/>
      <c r="AWP60" s="205"/>
      <c r="AWQ60" s="205"/>
      <c r="AWR60" s="205"/>
      <c r="AWS60" s="205"/>
      <c r="AWT60" s="205"/>
      <c r="AWU60" s="205"/>
      <c r="AWV60" s="205"/>
      <c r="AWW60" s="205"/>
      <c r="AWX60" s="205"/>
      <c r="AWY60" s="205"/>
      <c r="AWZ60" s="205"/>
      <c r="AXA60" s="205"/>
      <c r="AXB60" s="205"/>
      <c r="AXC60" s="205"/>
      <c r="AXD60" s="205"/>
      <c r="AXE60" s="205"/>
      <c r="AXF60" s="205"/>
      <c r="AXG60" s="205"/>
      <c r="AXH60" s="205"/>
      <c r="AXI60" s="205"/>
      <c r="AXJ60" s="205"/>
      <c r="AXK60" s="205"/>
      <c r="AXL60" s="205"/>
      <c r="AXM60" s="205"/>
      <c r="AXN60" s="205"/>
      <c r="AXO60" s="205"/>
      <c r="AXP60" s="205"/>
      <c r="AXQ60" s="205"/>
      <c r="AXR60" s="205"/>
      <c r="AXS60" s="205"/>
      <c r="AXT60" s="205"/>
      <c r="AXU60" s="205"/>
      <c r="AXV60" s="205"/>
      <c r="AXW60" s="205"/>
      <c r="AXX60" s="205"/>
      <c r="AXY60" s="205"/>
      <c r="AXZ60" s="205"/>
      <c r="AYA60" s="205"/>
      <c r="AYB60" s="205"/>
      <c r="AYC60" s="205"/>
      <c r="AYD60" s="205"/>
      <c r="AYE60" s="205"/>
      <c r="AYF60" s="205"/>
      <c r="AYG60" s="205"/>
      <c r="AYH60" s="205"/>
      <c r="AYI60" s="205"/>
      <c r="AYJ60" s="205"/>
      <c r="AYK60" s="205"/>
      <c r="AYL60" s="205"/>
      <c r="AYM60" s="205"/>
      <c r="AYN60" s="205"/>
      <c r="AYO60" s="205"/>
      <c r="AYP60" s="205"/>
      <c r="AYQ60" s="205"/>
      <c r="AYR60" s="205"/>
      <c r="AYS60" s="205"/>
      <c r="AYT60" s="205"/>
      <c r="AYU60" s="205"/>
      <c r="AYV60" s="205"/>
      <c r="AYW60" s="205"/>
      <c r="AYX60" s="205"/>
      <c r="AYY60" s="205"/>
      <c r="AYZ60" s="205"/>
      <c r="AZA60" s="205"/>
      <c r="AZB60" s="205"/>
      <c r="AZC60" s="205"/>
      <c r="AZD60" s="205"/>
      <c r="AZE60" s="205"/>
      <c r="AZF60" s="205"/>
      <c r="AZG60" s="205"/>
      <c r="AZH60" s="205"/>
      <c r="AZI60" s="205"/>
      <c r="AZJ60" s="205"/>
      <c r="AZK60" s="205"/>
      <c r="AZL60" s="205"/>
      <c r="AZM60" s="205"/>
      <c r="AZN60" s="205"/>
      <c r="AZO60" s="205"/>
      <c r="AZP60" s="205"/>
      <c r="AZQ60" s="205"/>
      <c r="AZR60" s="205"/>
      <c r="AZS60" s="205"/>
      <c r="AZT60" s="205"/>
      <c r="AZU60" s="205"/>
      <c r="AZV60" s="205"/>
      <c r="AZW60" s="205"/>
      <c r="AZX60" s="205"/>
      <c r="AZY60" s="205"/>
      <c r="AZZ60" s="205"/>
      <c r="BAA60" s="205"/>
      <c r="BAB60" s="205"/>
      <c r="BAC60" s="205"/>
      <c r="BAD60" s="205"/>
      <c r="BAE60" s="205"/>
      <c r="BAF60" s="205"/>
      <c r="BAG60" s="205"/>
      <c r="BAH60" s="205"/>
      <c r="BAI60" s="205"/>
      <c r="BAJ60" s="205"/>
      <c r="BAK60" s="205"/>
      <c r="BAL60" s="205"/>
      <c r="BAM60" s="205"/>
      <c r="BAN60" s="205"/>
      <c r="BAO60" s="205"/>
      <c r="BAP60" s="205"/>
      <c r="BAQ60" s="205"/>
      <c r="BAR60" s="205"/>
      <c r="BAS60" s="205"/>
      <c r="BAT60" s="205"/>
      <c r="BAU60" s="205"/>
      <c r="BAV60" s="205"/>
      <c r="BAW60" s="205"/>
      <c r="BAX60" s="205"/>
      <c r="BAY60" s="205"/>
      <c r="BAZ60" s="205"/>
      <c r="BBA60" s="205"/>
      <c r="BBB60" s="205"/>
      <c r="BBC60" s="205"/>
      <c r="BBD60" s="205"/>
      <c r="BBE60" s="205"/>
      <c r="BBF60" s="205"/>
      <c r="BBG60" s="205"/>
      <c r="BBH60" s="205"/>
      <c r="BBI60" s="205"/>
      <c r="BBJ60" s="205"/>
      <c r="BBK60" s="205"/>
      <c r="BBL60" s="205"/>
      <c r="BBM60" s="205"/>
      <c r="BBN60" s="205"/>
      <c r="BBO60" s="205"/>
      <c r="BBP60" s="205"/>
      <c r="BBQ60" s="205"/>
      <c r="BBR60" s="205"/>
      <c r="BBS60" s="205"/>
      <c r="BBT60" s="205"/>
      <c r="BBU60" s="205"/>
      <c r="BBV60" s="205"/>
      <c r="BBW60" s="205"/>
      <c r="BBX60" s="205"/>
      <c r="BBY60" s="205"/>
      <c r="BBZ60" s="205"/>
      <c r="BCA60" s="205"/>
      <c r="BCB60" s="205"/>
      <c r="BCC60" s="205"/>
      <c r="BCD60" s="205"/>
      <c r="BCE60" s="205"/>
      <c r="BCF60" s="205"/>
      <c r="BCG60" s="205"/>
      <c r="BCH60" s="205"/>
      <c r="BCI60" s="205"/>
      <c r="BCJ60" s="205"/>
      <c r="BCK60" s="205"/>
      <c r="BCL60" s="205"/>
      <c r="BCM60" s="205"/>
      <c r="BCN60" s="205"/>
      <c r="BCO60" s="205"/>
      <c r="BCP60" s="205"/>
      <c r="BCQ60" s="205"/>
      <c r="BCR60" s="205"/>
      <c r="BCS60" s="205"/>
      <c r="BCT60" s="205"/>
      <c r="BCU60" s="205"/>
      <c r="BCV60" s="205"/>
      <c r="BCW60" s="205"/>
      <c r="BCX60" s="205"/>
      <c r="BCY60" s="205"/>
      <c r="BCZ60" s="205"/>
      <c r="BDA60" s="205"/>
      <c r="BDB60" s="205"/>
      <c r="BDC60" s="205"/>
      <c r="BDD60" s="205"/>
      <c r="BDE60" s="205"/>
      <c r="BDF60" s="205"/>
      <c r="BDG60" s="205"/>
      <c r="BDH60" s="205"/>
      <c r="BDI60" s="205"/>
      <c r="BDJ60" s="205"/>
      <c r="BDK60" s="205"/>
      <c r="BDL60" s="205"/>
      <c r="BDM60" s="205"/>
      <c r="BDN60" s="205"/>
      <c r="BDO60" s="205"/>
      <c r="BDP60" s="205"/>
      <c r="BDQ60" s="205"/>
      <c r="BDR60" s="205"/>
      <c r="BDS60" s="205"/>
      <c r="BDT60" s="205"/>
      <c r="BDU60" s="205"/>
    </row>
    <row r="61" spans="1:1477" s="73" customFormat="1">
      <c r="B61" s="71" t="s">
        <v>3</v>
      </c>
      <c r="C61" s="71" t="s">
        <v>283</v>
      </c>
      <c r="D61" s="71" t="s">
        <v>284</v>
      </c>
      <c r="E61" s="72">
        <v>41906</v>
      </c>
      <c r="F61" s="71" t="s">
        <v>473</v>
      </c>
      <c r="G61" s="71" t="s">
        <v>478</v>
      </c>
      <c r="H61" s="208">
        <v>1</v>
      </c>
      <c r="I61" s="73">
        <v>0</v>
      </c>
      <c r="J61" s="73">
        <v>100</v>
      </c>
      <c r="K61" s="73">
        <v>118</v>
      </c>
      <c r="L61" s="73">
        <v>117</v>
      </c>
      <c r="M61" s="206">
        <f t="shared" si="45"/>
        <v>0.99</v>
      </c>
      <c r="N61" s="73">
        <f t="shared" si="46"/>
        <v>1</v>
      </c>
      <c r="O61" s="73">
        <v>1</v>
      </c>
      <c r="P61" s="73">
        <v>0</v>
      </c>
      <c r="Q61" s="73">
        <v>0</v>
      </c>
      <c r="R61" s="73">
        <v>18</v>
      </c>
      <c r="S61" s="73">
        <v>0</v>
      </c>
      <c r="T61" s="212">
        <v>480024</v>
      </c>
      <c r="U61" s="212">
        <v>22736</v>
      </c>
      <c r="V61" s="212">
        <v>457288</v>
      </c>
      <c r="W61" s="212">
        <v>480024</v>
      </c>
      <c r="X61" s="212">
        <v>456013</v>
      </c>
      <c r="Y61" s="212">
        <v>0</v>
      </c>
      <c r="Z61" s="212">
        <v>0</v>
      </c>
      <c r="AA61" s="212">
        <v>0</v>
      </c>
      <c r="AB61" s="212">
        <v>456013</v>
      </c>
      <c r="AC61" s="212">
        <v>456013</v>
      </c>
      <c r="AD61" s="206">
        <f t="shared" si="47"/>
        <v>0.99721182274627806</v>
      </c>
      <c r="AE61" s="73">
        <f t="shared" si="48"/>
        <v>1</v>
      </c>
      <c r="AF61" s="212">
        <v>0</v>
      </c>
      <c r="AG61" s="212">
        <v>0</v>
      </c>
      <c r="AH61" s="73">
        <v>16</v>
      </c>
      <c r="AI61" s="73">
        <v>2</v>
      </c>
      <c r="AJ61" s="73">
        <v>0</v>
      </c>
      <c r="AK61" s="73">
        <v>0</v>
      </c>
      <c r="AL61" s="85">
        <v>2267</v>
      </c>
      <c r="AM61" s="85">
        <v>0</v>
      </c>
      <c r="AN61" s="73">
        <v>0</v>
      </c>
      <c r="AO61" s="73">
        <v>0</v>
      </c>
      <c r="AP61" s="85">
        <v>0</v>
      </c>
      <c r="AQ61" s="85">
        <v>0</v>
      </c>
      <c r="AR61" s="73">
        <v>0</v>
      </c>
      <c r="AS61" s="73">
        <v>0</v>
      </c>
      <c r="AT61" s="85">
        <v>0</v>
      </c>
      <c r="AU61" s="85">
        <v>0</v>
      </c>
      <c r="AV61" s="73">
        <v>0</v>
      </c>
      <c r="AW61" s="73">
        <v>0</v>
      </c>
      <c r="AX61" s="85">
        <v>0</v>
      </c>
      <c r="AY61" s="85">
        <v>0</v>
      </c>
      <c r="AZ61" s="73">
        <v>0</v>
      </c>
      <c r="BA61" s="73">
        <v>0</v>
      </c>
      <c r="BB61" s="85">
        <v>0</v>
      </c>
      <c r="BC61" s="85">
        <v>0</v>
      </c>
      <c r="BD61" s="73">
        <v>0</v>
      </c>
      <c r="BE61" s="73">
        <v>0</v>
      </c>
      <c r="BF61" s="85">
        <v>0</v>
      </c>
      <c r="BG61" s="85">
        <v>0</v>
      </c>
      <c r="BH61" s="73">
        <v>0</v>
      </c>
      <c r="BI61" s="73">
        <v>0</v>
      </c>
      <c r="BJ61" s="85">
        <v>0</v>
      </c>
      <c r="BK61" s="85">
        <v>0</v>
      </c>
      <c r="BL61" s="73">
        <v>0</v>
      </c>
      <c r="BM61" s="73">
        <v>0</v>
      </c>
      <c r="BN61" s="85">
        <v>0</v>
      </c>
      <c r="BO61" s="85">
        <v>0</v>
      </c>
      <c r="BP61" s="73">
        <v>0</v>
      </c>
      <c r="BQ61" s="73">
        <v>0</v>
      </c>
      <c r="BR61" s="85">
        <v>0</v>
      </c>
      <c r="BS61" s="85">
        <v>0</v>
      </c>
      <c r="BT61" s="73">
        <v>0</v>
      </c>
      <c r="BU61" s="73">
        <v>0</v>
      </c>
      <c r="BV61" s="85">
        <v>0</v>
      </c>
      <c r="BW61" s="85">
        <v>0</v>
      </c>
      <c r="BX61" s="73">
        <v>0</v>
      </c>
      <c r="BY61" s="73">
        <v>0</v>
      </c>
      <c r="BZ61" s="85">
        <v>0</v>
      </c>
      <c r="CA61" s="85">
        <v>0</v>
      </c>
      <c r="CB61" s="73">
        <v>0</v>
      </c>
      <c r="CC61" s="73">
        <v>0</v>
      </c>
      <c r="CD61" s="85">
        <v>0</v>
      </c>
      <c r="CE61" s="85">
        <v>0</v>
      </c>
      <c r="CF61" s="73">
        <v>0</v>
      </c>
      <c r="CG61" s="73">
        <v>0</v>
      </c>
      <c r="CH61" s="85">
        <v>0</v>
      </c>
      <c r="CI61" s="85">
        <v>0</v>
      </c>
      <c r="CJ61" s="73">
        <v>0</v>
      </c>
      <c r="CK61" s="73">
        <v>0</v>
      </c>
      <c r="CL61" s="85">
        <v>2267</v>
      </c>
      <c r="CM61" s="85">
        <v>0</v>
      </c>
      <c r="CN61" s="71" t="s">
        <v>415</v>
      </c>
      <c r="CO61" s="71" t="s">
        <v>416</v>
      </c>
      <c r="CP61" s="71" t="s">
        <v>321</v>
      </c>
      <c r="CQ61" s="71" t="s">
        <v>321</v>
      </c>
      <c r="CR61" s="71" t="s">
        <v>321</v>
      </c>
      <c r="CS61" s="71" t="s">
        <v>321</v>
      </c>
      <c r="CT61" s="72">
        <v>42244</v>
      </c>
      <c r="CU61" s="71" t="s">
        <v>473</v>
      </c>
      <c r="CV61" s="71" t="s">
        <v>474</v>
      </c>
      <c r="CW61" s="72" t="s">
        <v>168</v>
      </c>
      <c r="CX61" s="72">
        <v>42195</v>
      </c>
      <c r="CY61" s="71" t="s">
        <v>473</v>
      </c>
      <c r="CZ61" s="71" t="s">
        <v>474</v>
      </c>
      <c r="DA61" s="71" t="s">
        <v>501</v>
      </c>
      <c r="DB61" s="86">
        <v>486438.28</v>
      </c>
      <c r="DC61" s="71"/>
      <c r="DD61" s="71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  <c r="IU61" s="205"/>
      <c r="IV61" s="205"/>
      <c r="IW61" s="205"/>
      <c r="IX61" s="205"/>
      <c r="IY61" s="205"/>
      <c r="IZ61" s="205"/>
      <c r="JA61" s="205"/>
      <c r="JB61" s="205"/>
      <c r="JC61" s="205"/>
      <c r="JD61" s="205"/>
      <c r="JE61" s="205"/>
      <c r="JF61" s="205"/>
      <c r="JG61" s="205"/>
      <c r="JH61" s="205"/>
      <c r="JI61" s="205"/>
      <c r="JJ61" s="205"/>
      <c r="JK61" s="205"/>
      <c r="JL61" s="205"/>
      <c r="JM61" s="205"/>
      <c r="JN61" s="205"/>
      <c r="JO61" s="205"/>
      <c r="JP61" s="205"/>
      <c r="JQ61" s="205"/>
      <c r="JR61" s="205"/>
      <c r="JS61" s="205"/>
      <c r="JT61" s="205"/>
      <c r="JU61" s="205"/>
      <c r="JV61" s="205"/>
      <c r="JW61" s="205"/>
      <c r="JX61" s="205"/>
      <c r="JY61" s="205"/>
      <c r="JZ61" s="205"/>
      <c r="KA61" s="205"/>
      <c r="KB61" s="205"/>
      <c r="KC61" s="205"/>
      <c r="KD61" s="205"/>
      <c r="KE61" s="205"/>
      <c r="KF61" s="205"/>
      <c r="KG61" s="205"/>
      <c r="KH61" s="205"/>
      <c r="KI61" s="205"/>
      <c r="KJ61" s="205"/>
      <c r="KK61" s="205"/>
      <c r="KL61" s="205"/>
      <c r="KM61" s="205"/>
      <c r="KN61" s="205"/>
      <c r="KO61" s="205"/>
      <c r="KP61" s="205"/>
      <c r="KQ61" s="205"/>
      <c r="KR61" s="205"/>
      <c r="KS61" s="205"/>
      <c r="KT61" s="205"/>
      <c r="KU61" s="205"/>
      <c r="KV61" s="205"/>
      <c r="KW61" s="205"/>
      <c r="KX61" s="205"/>
      <c r="KY61" s="205"/>
      <c r="KZ61" s="205"/>
      <c r="LA61" s="205"/>
      <c r="LB61" s="205"/>
      <c r="LC61" s="205"/>
      <c r="LD61" s="205"/>
      <c r="LE61" s="205"/>
      <c r="LF61" s="205"/>
      <c r="LG61" s="205"/>
      <c r="LH61" s="205"/>
      <c r="LI61" s="205"/>
      <c r="LJ61" s="205"/>
      <c r="LK61" s="205"/>
      <c r="LL61" s="205"/>
      <c r="LM61" s="205"/>
      <c r="LN61" s="205"/>
      <c r="LO61" s="205"/>
      <c r="LP61" s="205"/>
      <c r="LQ61" s="205"/>
      <c r="LR61" s="205"/>
      <c r="LS61" s="205"/>
      <c r="LT61" s="205"/>
      <c r="LU61" s="205"/>
      <c r="LV61" s="205"/>
      <c r="LW61" s="205"/>
      <c r="LX61" s="205"/>
      <c r="LY61" s="205"/>
      <c r="LZ61" s="205"/>
      <c r="MA61" s="205"/>
      <c r="MB61" s="205"/>
      <c r="MC61" s="205"/>
      <c r="MD61" s="205"/>
      <c r="ME61" s="205"/>
      <c r="MF61" s="205"/>
      <c r="MG61" s="205"/>
      <c r="MH61" s="205"/>
      <c r="MI61" s="205"/>
      <c r="MJ61" s="205"/>
      <c r="MK61" s="205"/>
      <c r="ML61" s="205"/>
      <c r="MM61" s="205"/>
      <c r="MN61" s="205"/>
      <c r="MO61" s="205"/>
      <c r="MP61" s="205"/>
      <c r="MQ61" s="205"/>
      <c r="MR61" s="205"/>
      <c r="MS61" s="205"/>
      <c r="MT61" s="205"/>
      <c r="MU61" s="205"/>
      <c r="MV61" s="205"/>
      <c r="MW61" s="205"/>
      <c r="MX61" s="205"/>
      <c r="MY61" s="205"/>
      <c r="MZ61" s="205"/>
      <c r="NA61" s="205"/>
      <c r="NB61" s="205"/>
      <c r="NC61" s="205"/>
      <c r="ND61" s="205"/>
      <c r="NE61" s="205"/>
      <c r="NF61" s="205"/>
      <c r="NG61" s="205"/>
      <c r="NH61" s="205"/>
      <c r="NI61" s="205"/>
      <c r="NJ61" s="205"/>
      <c r="NK61" s="205"/>
      <c r="NL61" s="205"/>
      <c r="NM61" s="205"/>
      <c r="NN61" s="205"/>
      <c r="NO61" s="205"/>
      <c r="NP61" s="205"/>
      <c r="NQ61" s="205"/>
      <c r="NR61" s="205"/>
      <c r="NS61" s="205"/>
      <c r="NT61" s="205"/>
      <c r="NU61" s="205"/>
      <c r="NV61" s="205"/>
      <c r="NW61" s="205"/>
      <c r="NX61" s="205"/>
      <c r="NY61" s="205"/>
      <c r="NZ61" s="205"/>
      <c r="OA61" s="205"/>
      <c r="OB61" s="205"/>
      <c r="OC61" s="205"/>
      <c r="OD61" s="205"/>
      <c r="OE61" s="205"/>
      <c r="OF61" s="205"/>
      <c r="OG61" s="205"/>
      <c r="OH61" s="205"/>
      <c r="OI61" s="205"/>
      <c r="OJ61" s="205"/>
      <c r="OK61" s="205"/>
      <c r="OL61" s="205"/>
      <c r="OM61" s="205"/>
      <c r="ON61" s="205"/>
      <c r="OO61" s="205"/>
      <c r="OP61" s="205"/>
      <c r="OQ61" s="205"/>
      <c r="OR61" s="205"/>
      <c r="OS61" s="205"/>
      <c r="OT61" s="205"/>
      <c r="OU61" s="205"/>
      <c r="OV61" s="205"/>
      <c r="OW61" s="205"/>
      <c r="OX61" s="205"/>
      <c r="OY61" s="205"/>
      <c r="OZ61" s="205"/>
      <c r="PA61" s="205"/>
      <c r="PB61" s="205"/>
      <c r="PC61" s="205"/>
      <c r="PD61" s="205"/>
      <c r="PE61" s="205"/>
      <c r="PF61" s="205"/>
      <c r="PG61" s="205"/>
      <c r="PH61" s="205"/>
      <c r="PI61" s="205"/>
      <c r="PJ61" s="205"/>
      <c r="PK61" s="205"/>
      <c r="PL61" s="205"/>
      <c r="PM61" s="205"/>
      <c r="PN61" s="205"/>
      <c r="PO61" s="205"/>
      <c r="PP61" s="205"/>
      <c r="PQ61" s="205"/>
      <c r="PR61" s="205"/>
      <c r="PS61" s="205"/>
      <c r="PT61" s="205"/>
      <c r="PU61" s="205"/>
      <c r="PV61" s="205"/>
      <c r="PW61" s="205"/>
      <c r="PX61" s="205"/>
      <c r="PY61" s="205"/>
      <c r="PZ61" s="205"/>
      <c r="QA61" s="205"/>
      <c r="QB61" s="205"/>
      <c r="QC61" s="205"/>
      <c r="QD61" s="205"/>
      <c r="QE61" s="205"/>
      <c r="QF61" s="205"/>
      <c r="QG61" s="205"/>
      <c r="QH61" s="205"/>
      <c r="QI61" s="205"/>
      <c r="QJ61" s="205"/>
      <c r="QK61" s="205"/>
      <c r="QL61" s="205"/>
      <c r="QM61" s="205"/>
      <c r="QN61" s="205"/>
      <c r="QO61" s="205"/>
      <c r="QP61" s="205"/>
      <c r="QQ61" s="205"/>
      <c r="QR61" s="205"/>
      <c r="QS61" s="205"/>
      <c r="QT61" s="205"/>
      <c r="QU61" s="205"/>
      <c r="QV61" s="205"/>
      <c r="QW61" s="205"/>
      <c r="QX61" s="205"/>
      <c r="QY61" s="205"/>
      <c r="QZ61" s="205"/>
      <c r="RA61" s="205"/>
      <c r="RB61" s="205"/>
      <c r="RC61" s="205"/>
      <c r="RD61" s="205"/>
      <c r="RE61" s="205"/>
      <c r="RF61" s="205"/>
      <c r="RG61" s="205"/>
      <c r="RH61" s="205"/>
      <c r="RI61" s="205"/>
      <c r="RJ61" s="205"/>
      <c r="RK61" s="205"/>
      <c r="RL61" s="205"/>
      <c r="RM61" s="205"/>
      <c r="RN61" s="205"/>
      <c r="RO61" s="205"/>
      <c r="RP61" s="205"/>
      <c r="RQ61" s="205"/>
      <c r="RR61" s="205"/>
      <c r="RS61" s="205"/>
      <c r="RT61" s="205"/>
      <c r="RU61" s="205"/>
      <c r="RV61" s="205"/>
      <c r="RW61" s="205"/>
      <c r="RX61" s="205"/>
      <c r="RY61" s="205"/>
      <c r="RZ61" s="205"/>
      <c r="SA61" s="205"/>
      <c r="SB61" s="205"/>
      <c r="SC61" s="205"/>
      <c r="SD61" s="205"/>
      <c r="SE61" s="205"/>
      <c r="SF61" s="205"/>
      <c r="SG61" s="205"/>
      <c r="SH61" s="205"/>
      <c r="SI61" s="205"/>
      <c r="SJ61" s="205"/>
      <c r="SK61" s="205"/>
      <c r="SL61" s="205"/>
      <c r="SM61" s="205"/>
      <c r="SN61" s="205"/>
      <c r="SO61" s="205"/>
      <c r="SP61" s="205"/>
      <c r="SQ61" s="205"/>
      <c r="SR61" s="205"/>
      <c r="SS61" s="205"/>
      <c r="ST61" s="205"/>
      <c r="SU61" s="205"/>
      <c r="SV61" s="205"/>
      <c r="SW61" s="205"/>
      <c r="SX61" s="205"/>
      <c r="SY61" s="205"/>
      <c r="SZ61" s="205"/>
      <c r="TA61" s="205"/>
      <c r="TB61" s="205"/>
      <c r="TC61" s="205"/>
      <c r="TD61" s="205"/>
      <c r="TE61" s="205"/>
      <c r="TF61" s="205"/>
      <c r="TG61" s="205"/>
      <c r="TH61" s="205"/>
      <c r="TI61" s="205"/>
      <c r="TJ61" s="205"/>
      <c r="TK61" s="205"/>
      <c r="TL61" s="205"/>
      <c r="TM61" s="205"/>
      <c r="TN61" s="205"/>
      <c r="TO61" s="205"/>
      <c r="TP61" s="205"/>
      <c r="TQ61" s="205"/>
      <c r="TR61" s="205"/>
      <c r="TS61" s="205"/>
      <c r="TT61" s="205"/>
      <c r="TU61" s="205"/>
      <c r="TV61" s="205"/>
      <c r="TW61" s="205"/>
      <c r="TX61" s="205"/>
      <c r="TY61" s="205"/>
      <c r="TZ61" s="205"/>
      <c r="UA61" s="205"/>
      <c r="UB61" s="205"/>
      <c r="UC61" s="205"/>
      <c r="UD61" s="205"/>
      <c r="UE61" s="205"/>
      <c r="UF61" s="205"/>
      <c r="UG61" s="205"/>
      <c r="UH61" s="205"/>
      <c r="UI61" s="205"/>
      <c r="UJ61" s="205"/>
      <c r="UK61" s="205"/>
      <c r="UL61" s="205"/>
      <c r="UM61" s="205"/>
      <c r="UN61" s="205"/>
      <c r="UO61" s="205"/>
      <c r="UP61" s="205"/>
      <c r="UQ61" s="205"/>
      <c r="UR61" s="205"/>
      <c r="US61" s="205"/>
      <c r="UT61" s="205"/>
      <c r="UU61" s="205"/>
      <c r="UV61" s="205"/>
      <c r="UW61" s="205"/>
      <c r="UX61" s="205"/>
      <c r="UY61" s="205"/>
      <c r="UZ61" s="205"/>
      <c r="VA61" s="205"/>
      <c r="VB61" s="205"/>
      <c r="VC61" s="205"/>
      <c r="VD61" s="205"/>
      <c r="VE61" s="205"/>
      <c r="VF61" s="205"/>
      <c r="VG61" s="205"/>
      <c r="VH61" s="205"/>
      <c r="VI61" s="205"/>
      <c r="VJ61" s="205"/>
      <c r="VK61" s="205"/>
      <c r="VL61" s="205"/>
      <c r="VM61" s="205"/>
      <c r="VN61" s="205"/>
      <c r="VO61" s="205"/>
      <c r="VP61" s="205"/>
      <c r="VQ61" s="205"/>
      <c r="VR61" s="205"/>
      <c r="VS61" s="205"/>
      <c r="VT61" s="205"/>
      <c r="VU61" s="205"/>
      <c r="VV61" s="205"/>
      <c r="VW61" s="205"/>
      <c r="VX61" s="205"/>
      <c r="VY61" s="205"/>
      <c r="VZ61" s="205"/>
      <c r="WA61" s="205"/>
      <c r="WB61" s="205"/>
      <c r="WC61" s="205"/>
      <c r="WD61" s="205"/>
      <c r="WE61" s="205"/>
      <c r="WF61" s="205"/>
      <c r="WG61" s="205"/>
      <c r="WH61" s="205"/>
      <c r="WI61" s="205"/>
      <c r="WJ61" s="205"/>
      <c r="WK61" s="205"/>
      <c r="WL61" s="205"/>
      <c r="WM61" s="205"/>
      <c r="WN61" s="205"/>
      <c r="WO61" s="205"/>
      <c r="WP61" s="205"/>
      <c r="WQ61" s="205"/>
      <c r="WR61" s="205"/>
      <c r="WS61" s="205"/>
      <c r="WT61" s="205"/>
      <c r="WU61" s="205"/>
      <c r="WV61" s="205"/>
      <c r="WW61" s="205"/>
      <c r="WX61" s="205"/>
      <c r="WY61" s="205"/>
      <c r="WZ61" s="205"/>
      <c r="XA61" s="205"/>
      <c r="XB61" s="205"/>
      <c r="XC61" s="205"/>
      <c r="XD61" s="205"/>
      <c r="XE61" s="205"/>
      <c r="XF61" s="205"/>
      <c r="XG61" s="205"/>
      <c r="XH61" s="205"/>
      <c r="XI61" s="205"/>
      <c r="XJ61" s="205"/>
      <c r="XK61" s="205"/>
      <c r="XL61" s="205"/>
      <c r="XM61" s="205"/>
      <c r="XN61" s="205"/>
      <c r="XO61" s="205"/>
      <c r="XP61" s="205"/>
      <c r="XQ61" s="205"/>
      <c r="XR61" s="205"/>
      <c r="XS61" s="205"/>
      <c r="XT61" s="205"/>
      <c r="XU61" s="205"/>
      <c r="XV61" s="205"/>
      <c r="XW61" s="205"/>
      <c r="XX61" s="205"/>
      <c r="XY61" s="205"/>
      <c r="XZ61" s="205"/>
      <c r="YA61" s="205"/>
      <c r="YB61" s="205"/>
      <c r="YC61" s="205"/>
      <c r="YD61" s="205"/>
      <c r="YE61" s="205"/>
      <c r="YF61" s="205"/>
      <c r="YG61" s="205"/>
      <c r="YH61" s="205"/>
      <c r="YI61" s="205"/>
      <c r="YJ61" s="205"/>
      <c r="YK61" s="205"/>
      <c r="YL61" s="205"/>
      <c r="YM61" s="205"/>
      <c r="YN61" s="205"/>
      <c r="YO61" s="205"/>
      <c r="YP61" s="205"/>
      <c r="YQ61" s="205"/>
      <c r="YR61" s="205"/>
      <c r="YS61" s="205"/>
      <c r="YT61" s="205"/>
      <c r="YU61" s="205"/>
      <c r="YV61" s="205"/>
      <c r="YW61" s="205"/>
      <c r="YX61" s="205"/>
      <c r="YY61" s="205"/>
      <c r="YZ61" s="205"/>
      <c r="ZA61" s="205"/>
      <c r="ZB61" s="205"/>
      <c r="ZC61" s="205"/>
      <c r="ZD61" s="205"/>
      <c r="ZE61" s="205"/>
      <c r="ZF61" s="205"/>
      <c r="ZG61" s="205"/>
      <c r="ZH61" s="205"/>
      <c r="ZI61" s="205"/>
      <c r="ZJ61" s="205"/>
      <c r="ZK61" s="205"/>
      <c r="ZL61" s="205"/>
      <c r="ZM61" s="205"/>
      <c r="ZN61" s="205"/>
      <c r="ZO61" s="205"/>
      <c r="ZP61" s="205"/>
      <c r="ZQ61" s="205"/>
      <c r="ZR61" s="205"/>
      <c r="ZS61" s="205"/>
      <c r="ZT61" s="205"/>
      <c r="ZU61" s="205"/>
      <c r="ZV61" s="205"/>
      <c r="ZW61" s="205"/>
      <c r="ZX61" s="205"/>
      <c r="ZY61" s="205"/>
      <c r="ZZ61" s="205"/>
      <c r="AAA61" s="205"/>
      <c r="AAB61" s="205"/>
      <c r="AAC61" s="205"/>
      <c r="AAD61" s="205"/>
      <c r="AAE61" s="205"/>
      <c r="AAF61" s="205"/>
      <c r="AAG61" s="205"/>
      <c r="AAH61" s="205"/>
      <c r="AAI61" s="205"/>
      <c r="AAJ61" s="205"/>
      <c r="AAK61" s="205"/>
      <c r="AAL61" s="205"/>
      <c r="AAM61" s="205"/>
      <c r="AAN61" s="205"/>
      <c r="AAO61" s="205"/>
      <c r="AAP61" s="205"/>
      <c r="AAQ61" s="205"/>
      <c r="AAR61" s="205"/>
      <c r="AAS61" s="205"/>
      <c r="AAT61" s="205"/>
      <c r="AAU61" s="205"/>
      <c r="AAV61" s="205"/>
      <c r="AAW61" s="205"/>
      <c r="AAX61" s="205"/>
      <c r="AAY61" s="205"/>
      <c r="AAZ61" s="205"/>
      <c r="ABA61" s="205"/>
      <c r="ABB61" s="205"/>
      <c r="ABC61" s="205"/>
      <c r="ABD61" s="205"/>
      <c r="ABE61" s="205"/>
      <c r="ABF61" s="205"/>
      <c r="ABG61" s="205"/>
      <c r="ABH61" s="205"/>
      <c r="ABI61" s="205"/>
      <c r="ABJ61" s="205"/>
      <c r="ABK61" s="205"/>
      <c r="ABL61" s="205"/>
      <c r="ABM61" s="205"/>
      <c r="ABN61" s="205"/>
      <c r="ABO61" s="205"/>
      <c r="ABP61" s="205"/>
      <c r="ABQ61" s="205"/>
      <c r="ABR61" s="205"/>
      <c r="ABS61" s="205"/>
      <c r="ABT61" s="205"/>
      <c r="ABU61" s="205"/>
      <c r="ABV61" s="205"/>
      <c r="ABW61" s="205"/>
      <c r="ABX61" s="205"/>
      <c r="ABY61" s="205"/>
      <c r="ABZ61" s="205"/>
      <c r="ACA61" s="205"/>
      <c r="ACB61" s="205"/>
      <c r="ACC61" s="205"/>
      <c r="ACD61" s="205"/>
      <c r="ACE61" s="205"/>
      <c r="ACF61" s="205"/>
      <c r="ACG61" s="205"/>
      <c r="ACH61" s="205"/>
      <c r="ACI61" s="205"/>
      <c r="ACJ61" s="205"/>
      <c r="ACK61" s="205"/>
      <c r="ACL61" s="205"/>
      <c r="ACM61" s="205"/>
      <c r="ACN61" s="205"/>
      <c r="ACO61" s="205"/>
      <c r="ACP61" s="205"/>
      <c r="ACQ61" s="205"/>
      <c r="ACR61" s="205"/>
      <c r="ACS61" s="205"/>
      <c r="ACT61" s="205"/>
      <c r="ACU61" s="205"/>
      <c r="ACV61" s="205"/>
      <c r="ACW61" s="205"/>
      <c r="ACX61" s="205"/>
      <c r="ACY61" s="205"/>
      <c r="ACZ61" s="205"/>
      <c r="ADA61" s="205"/>
      <c r="ADB61" s="205"/>
      <c r="ADC61" s="205"/>
      <c r="ADD61" s="205"/>
      <c r="ADE61" s="205"/>
      <c r="ADF61" s="205"/>
      <c r="ADG61" s="205"/>
      <c r="ADH61" s="205"/>
      <c r="ADI61" s="205"/>
      <c r="ADJ61" s="205"/>
      <c r="ADK61" s="205"/>
      <c r="ADL61" s="205"/>
      <c r="ADM61" s="205"/>
      <c r="ADN61" s="205"/>
      <c r="ADO61" s="205"/>
      <c r="ADP61" s="205"/>
      <c r="ADQ61" s="205"/>
      <c r="ADR61" s="205"/>
      <c r="ADS61" s="205"/>
      <c r="ADT61" s="205"/>
      <c r="ADU61" s="205"/>
      <c r="ADV61" s="205"/>
      <c r="ADW61" s="205"/>
      <c r="ADX61" s="205"/>
      <c r="ADY61" s="205"/>
      <c r="ADZ61" s="205"/>
      <c r="AEA61" s="205"/>
      <c r="AEB61" s="205"/>
      <c r="AEC61" s="205"/>
      <c r="AED61" s="205"/>
      <c r="AEE61" s="205"/>
      <c r="AEF61" s="205"/>
      <c r="AEG61" s="205"/>
      <c r="AEH61" s="205"/>
      <c r="AEI61" s="205"/>
      <c r="AEJ61" s="205"/>
      <c r="AEK61" s="205"/>
      <c r="AEL61" s="205"/>
      <c r="AEM61" s="205"/>
      <c r="AEN61" s="205"/>
      <c r="AEO61" s="205"/>
      <c r="AEP61" s="205"/>
      <c r="AEQ61" s="205"/>
      <c r="AER61" s="205"/>
      <c r="AES61" s="205"/>
      <c r="AET61" s="205"/>
      <c r="AEU61" s="205"/>
      <c r="AEV61" s="205"/>
      <c r="AEW61" s="205"/>
      <c r="AEX61" s="205"/>
      <c r="AEY61" s="205"/>
      <c r="AEZ61" s="205"/>
      <c r="AFA61" s="205"/>
      <c r="AFB61" s="205"/>
      <c r="AFC61" s="205"/>
      <c r="AFD61" s="205"/>
      <c r="AFE61" s="205"/>
      <c r="AFF61" s="205"/>
      <c r="AFG61" s="205"/>
      <c r="AFH61" s="205"/>
      <c r="AFI61" s="205"/>
      <c r="AFJ61" s="205"/>
      <c r="AFK61" s="205"/>
      <c r="AFL61" s="205"/>
      <c r="AFM61" s="205"/>
      <c r="AFN61" s="205"/>
      <c r="AFO61" s="205"/>
      <c r="AFP61" s="205"/>
      <c r="AFQ61" s="205"/>
      <c r="AFR61" s="205"/>
      <c r="AFS61" s="205"/>
      <c r="AFT61" s="205"/>
      <c r="AFU61" s="205"/>
      <c r="AFV61" s="205"/>
      <c r="AFW61" s="205"/>
      <c r="AFX61" s="205"/>
      <c r="AFY61" s="205"/>
      <c r="AFZ61" s="205"/>
      <c r="AGA61" s="205"/>
      <c r="AGB61" s="205"/>
      <c r="AGC61" s="205"/>
      <c r="AGD61" s="205"/>
      <c r="AGE61" s="205"/>
      <c r="AGF61" s="205"/>
      <c r="AGG61" s="205"/>
      <c r="AGH61" s="205"/>
      <c r="AGI61" s="205"/>
      <c r="AGJ61" s="205"/>
      <c r="AGK61" s="205"/>
      <c r="AGL61" s="205"/>
      <c r="AGM61" s="205"/>
      <c r="AGN61" s="205"/>
      <c r="AGO61" s="205"/>
      <c r="AGP61" s="205"/>
      <c r="AGQ61" s="205"/>
      <c r="AGR61" s="205"/>
      <c r="AGS61" s="205"/>
      <c r="AGT61" s="205"/>
      <c r="AGU61" s="205"/>
      <c r="AGV61" s="205"/>
      <c r="AGW61" s="205"/>
      <c r="AGX61" s="205"/>
      <c r="AGY61" s="205"/>
      <c r="AGZ61" s="205"/>
      <c r="AHA61" s="205"/>
      <c r="AHB61" s="205"/>
      <c r="AHC61" s="205"/>
      <c r="AHD61" s="205"/>
      <c r="AHE61" s="205"/>
      <c r="AHF61" s="205"/>
      <c r="AHG61" s="205"/>
      <c r="AHH61" s="205"/>
      <c r="AHI61" s="205"/>
      <c r="AHJ61" s="205"/>
      <c r="AHK61" s="205"/>
      <c r="AHL61" s="205"/>
      <c r="AHM61" s="205"/>
      <c r="AHN61" s="205"/>
      <c r="AHO61" s="205"/>
      <c r="AHP61" s="205"/>
      <c r="AHQ61" s="205"/>
      <c r="AHR61" s="205"/>
      <c r="AHS61" s="205"/>
      <c r="AHT61" s="205"/>
      <c r="AHU61" s="205"/>
      <c r="AHV61" s="205"/>
      <c r="AHW61" s="205"/>
      <c r="AHX61" s="205"/>
      <c r="AHY61" s="205"/>
      <c r="AHZ61" s="205"/>
      <c r="AIA61" s="205"/>
      <c r="AIB61" s="205"/>
      <c r="AIC61" s="205"/>
      <c r="AID61" s="205"/>
      <c r="AIE61" s="205"/>
      <c r="AIF61" s="205"/>
      <c r="AIG61" s="205"/>
      <c r="AIH61" s="205"/>
      <c r="AII61" s="205"/>
      <c r="AIJ61" s="205"/>
      <c r="AIK61" s="205"/>
      <c r="AIL61" s="205"/>
      <c r="AIM61" s="205"/>
      <c r="AIN61" s="205"/>
      <c r="AIO61" s="205"/>
      <c r="AIP61" s="205"/>
      <c r="AIQ61" s="205"/>
      <c r="AIR61" s="205"/>
      <c r="AIS61" s="205"/>
      <c r="AIT61" s="205"/>
      <c r="AIU61" s="205"/>
      <c r="AIV61" s="205"/>
      <c r="AIW61" s="205"/>
      <c r="AIX61" s="205"/>
      <c r="AIY61" s="205"/>
      <c r="AIZ61" s="205"/>
      <c r="AJA61" s="205"/>
      <c r="AJB61" s="205"/>
      <c r="AJC61" s="205"/>
      <c r="AJD61" s="205"/>
      <c r="AJE61" s="205"/>
      <c r="AJF61" s="205"/>
      <c r="AJG61" s="205"/>
      <c r="AJH61" s="205"/>
      <c r="AJI61" s="205"/>
      <c r="AJJ61" s="205"/>
      <c r="AJK61" s="205"/>
      <c r="AJL61" s="205"/>
      <c r="AJM61" s="205"/>
      <c r="AJN61" s="205"/>
      <c r="AJO61" s="205"/>
      <c r="AJP61" s="205"/>
      <c r="AJQ61" s="205"/>
      <c r="AJR61" s="205"/>
      <c r="AJS61" s="205"/>
      <c r="AJT61" s="205"/>
      <c r="AJU61" s="205"/>
      <c r="AJV61" s="205"/>
      <c r="AJW61" s="205"/>
      <c r="AJX61" s="205"/>
      <c r="AJY61" s="205"/>
      <c r="AJZ61" s="205"/>
      <c r="AKA61" s="205"/>
      <c r="AKB61" s="205"/>
      <c r="AKC61" s="205"/>
      <c r="AKD61" s="205"/>
      <c r="AKE61" s="205"/>
      <c r="AKF61" s="205"/>
      <c r="AKG61" s="205"/>
      <c r="AKH61" s="205"/>
      <c r="AKI61" s="205"/>
      <c r="AKJ61" s="205"/>
      <c r="AKK61" s="205"/>
      <c r="AKL61" s="205"/>
      <c r="AKM61" s="205"/>
      <c r="AKN61" s="205"/>
      <c r="AKO61" s="205"/>
      <c r="AKP61" s="205"/>
      <c r="AKQ61" s="205"/>
      <c r="AKR61" s="205"/>
      <c r="AKS61" s="205"/>
      <c r="AKT61" s="205"/>
      <c r="AKU61" s="205"/>
      <c r="AKV61" s="205"/>
      <c r="AKW61" s="205"/>
      <c r="AKX61" s="205"/>
      <c r="AKY61" s="205"/>
      <c r="AKZ61" s="205"/>
      <c r="ALA61" s="205"/>
      <c r="ALB61" s="205"/>
      <c r="ALC61" s="205"/>
      <c r="ALD61" s="205"/>
      <c r="ALE61" s="205"/>
      <c r="ALF61" s="205"/>
      <c r="ALG61" s="205"/>
      <c r="ALH61" s="205"/>
      <c r="ALI61" s="205"/>
      <c r="ALJ61" s="205"/>
      <c r="ALK61" s="205"/>
      <c r="ALL61" s="205"/>
      <c r="ALM61" s="205"/>
      <c r="ALN61" s="205"/>
      <c r="ALO61" s="205"/>
      <c r="ALP61" s="205"/>
      <c r="ALQ61" s="205"/>
      <c r="ALR61" s="205"/>
      <c r="ALS61" s="205"/>
      <c r="ALT61" s="205"/>
      <c r="ALU61" s="205"/>
      <c r="ALV61" s="205"/>
      <c r="ALW61" s="205"/>
      <c r="ALX61" s="205"/>
      <c r="ALY61" s="205"/>
      <c r="ALZ61" s="205"/>
      <c r="AMA61" s="205"/>
      <c r="AMB61" s="205"/>
      <c r="AMC61" s="205"/>
      <c r="AMD61" s="205"/>
      <c r="AME61" s="205"/>
      <c r="AMF61" s="205"/>
      <c r="AMG61" s="205"/>
      <c r="AMH61" s="205"/>
      <c r="AMI61" s="205"/>
      <c r="AMJ61" s="205"/>
      <c r="AMK61" s="205"/>
      <c r="AML61" s="205"/>
      <c r="AMM61" s="205"/>
      <c r="AMN61" s="205"/>
      <c r="AMO61" s="205"/>
      <c r="AMP61" s="205"/>
      <c r="AMQ61" s="205"/>
      <c r="AMR61" s="205"/>
      <c r="AMS61" s="205"/>
      <c r="AMT61" s="205"/>
      <c r="AMU61" s="205"/>
      <c r="AMV61" s="205"/>
      <c r="AMW61" s="205"/>
      <c r="AMX61" s="205"/>
      <c r="AMY61" s="205"/>
      <c r="AMZ61" s="205"/>
      <c r="ANA61" s="205"/>
      <c r="ANB61" s="205"/>
      <c r="ANC61" s="205"/>
      <c r="AND61" s="205"/>
      <c r="ANE61" s="205"/>
      <c r="ANF61" s="205"/>
      <c r="ANG61" s="205"/>
      <c r="ANH61" s="205"/>
      <c r="ANI61" s="205"/>
      <c r="ANJ61" s="205"/>
      <c r="ANK61" s="205"/>
      <c r="ANL61" s="205"/>
      <c r="ANM61" s="205"/>
      <c r="ANN61" s="205"/>
      <c r="ANO61" s="205"/>
      <c r="ANP61" s="205"/>
      <c r="ANQ61" s="205"/>
      <c r="ANR61" s="205"/>
      <c r="ANS61" s="205"/>
      <c r="ANT61" s="205"/>
      <c r="ANU61" s="205"/>
      <c r="ANV61" s="205"/>
      <c r="ANW61" s="205"/>
      <c r="ANX61" s="205"/>
      <c r="ANY61" s="205"/>
      <c r="ANZ61" s="205"/>
      <c r="AOA61" s="205"/>
      <c r="AOB61" s="205"/>
      <c r="AOC61" s="205"/>
      <c r="AOD61" s="205"/>
      <c r="AOE61" s="205"/>
      <c r="AOF61" s="205"/>
      <c r="AOG61" s="205"/>
      <c r="AOH61" s="205"/>
      <c r="AOI61" s="205"/>
      <c r="AOJ61" s="205"/>
      <c r="AOK61" s="205"/>
      <c r="AOL61" s="205"/>
      <c r="AOM61" s="205"/>
      <c r="AON61" s="205"/>
      <c r="AOO61" s="205"/>
      <c r="AOP61" s="205"/>
      <c r="AOQ61" s="205"/>
      <c r="AOR61" s="205"/>
      <c r="AOS61" s="205"/>
      <c r="AOT61" s="205"/>
      <c r="AOU61" s="205"/>
      <c r="AOV61" s="205"/>
      <c r="AOW61" s="205"/>
      <c r="AOX61" s="205"/>
      <c r="AOY61" s="205"/>
      <c r="AOZ61" s="205"/>
      <c r="APA61" s="205"/>
      <c r="APB61" s="205"/>
      <c r="APC61" s="205"/>
      <c r="APD61" s="205"/>
      <c r="APE61" s="205"/>
      <c r="APF61" s="205"/>
      <c r="APG61" s="205"/>
      <c r="APH61" s="205"/>
      <c r="API61" s="205"/>
      <c r="APJ61" s="205"/>
      <c r="APK61" s="205"/>
      <c r="APL61" s="205"/>
      <c r="APM61" s="205"/>
      <c r="APN61" s="205"/>
      <c r="APO61" s="205"/>
      <c r="APP61" s="205"/>
      <c r="APQ61" s="205"/>
      <c r="APR61" s="205"/>
      <c r="APS61" s="205"/>
      <c r="APT61" s="205"/>
      <c r="APU61" s="205"/>
      <c r="APV61" s="205"/>
      <c r="APW61" s="205"/>
      <c r="APX61" s="205"/>
      <c r="APY61" s="205"/>
      <c r="APZ61" s="205"/>
      <c r="AQA61" s="205"/>
      <c r="AQB61" s="205"/>
      <c r="AQC61" s="205"/>
      <c r="AQD61" s="205"/>
      <c r="AQE61" s="205"/>
      <c r="AQF61" s="205"/>
      <c r="AQG61" s="205"/>
      <c r="AQH61" s="205"/>
      <c r="AQI61" s="205"/>
      <c r="AQJ61" s="205"/>
      <c r="AQK61" s="205"/>
      <c r="AQL61" s="205"/>
      <c r="AQM61" s="205"/>
      <c r="AQN61" s="205"/>
      <c r="AQO61" s="205"/>
      <c r="AQP61" s="205"/>
      <c r="AQQ61" s="205"/>
      <c r="AQR61" s="205"/>
      <c r="AQS61" s="205"/>
      <c r="AQT61" s="205"/>
      <c r="AQU61" s="205"/>
      <c r="AQV61" s="205"/>
      <c r="AQW61" s="205"/>
      <c r="AQX61" s="205"/>
      <c r="AQY61" s="205"/>
      <c r="AQZ61" s="205"/>
      <c r="ARA61" s="205"/>
      <c r="ARB61" s="205"/>
      <c r="ARC61" s="205"/>
      <c r="ARD61" s="205"/>
      <c r="ARE61" s="205"/>
      <c r="ARF61" s="205"/>
      <c r="ARG61" s="205"/>
      <c r="ARH61" s="205"/>
      <c r="ARI61" s="205"/>
      <c r="ARJ61" s="205"/>
      <c r="ARK61" s="205"/>
      <c r="ARL61" s="205"/>
      <c r="ARM61" s="205"/>
      <c r="ARN61" s="205"/>
      <c r="ARO61" s="205"/>
      <c r="ARP61" s="205"/>
      <c r="ARQ61" s="205"/>
      <c r="ARR61" s="205"/>
      <c r="ARS61" s="205"/>
      <c r="ART61" s="205"/>
      <c r="ARU61" s="205"/>
      <c r="ARV61" s="205"/>
      <c r="ARW61" s="205"/>
      <c r="ARX61" s="205"/>
      <c r="ARY61" s="205"/>
      <c r="ARZ61" s="205"/>
      <c r="ASA61" s="205"/>
      <c r="ASB61" s="205"/>
      <c r="ASC61" s="205"/>
      <c r="ASD61" s="205"/>
      <c r="ASE61" s="205"/>
      <c r="ASF61" s="205"/>
      <c r="ASG61" s="205"/>
      <c r="ASH61" s="205"/>
      <c r="ASI61" s="205"/>
      <c r="ASJ61" s="205"/>
      <c r="ASK61" s="205"/>
      <c r="ASL61" s="205"/>
      <c r="ASM61" s="205"/>
      <c r="ASN61" s="205"/>
      <c r="ASO61" s="205"/>
      <c r="ASP61" s="205"/>
      <c r="ASQ61" s="205"/>
      <c r="ASR61" s="205"/>
      <c r="ASS61" s="205"/>
      <c r="AST61" s="205"/>
      <c r="ASU61" s="205"/>
      <c r="ASV61" s="205"/>
      <c r="ASW61" s="205"/>
      <c r="ASX61" s="205"/>
      <c r="ASY61" s="205"/>
      <c r="ASZ61" s="205"/>
      <c r="ATA61" s="205"/>
      <c r="ATB61" s="205"/>
      <c r="ATC61" s="205"/>
      <c r="ATD61" s="205"/>
      <c r="ATE61" s="205"/>
      <c r="ATF61" s="205"/>
      <c r="ATG61" s="205"/>
      <c r="ATH61" s="205"/>
      <c r="ATI61" s="205"/>
      <c r="ATJ61" s="205"/>
      <c r="ATK61" s="205"/>
      <c r="ATL61" s="205"/>
      <c r="ATM61" s="205"/>
      <c r="ATN61" s="205"/>
      <c r="ATO61" s="205"/>
      <c r="ATP61" s="205"/>
      <c r="ATQ61" s="205"/>
      <c r="ATR61" s="205"/>
      <c r="ATS61" s="205"/>
      <c r="ATT61" s="205"/>
      <c r="ATU61" s="205"/>
      <c r="ATV61" s="205"/>
      <c r="ATW61" s="205"/>
      <c r="ATX61" s="205"/>
      <c r="ATY61" s="205"/>
      <c r="ATZ61" s="205"/>
      <c r="AUA61" s="205"/>
      <c r="AUB61" s="205"/>
      <c r="AUC61" s="205"/>
      <c r="AUD61" s="205"/>
      <c r="AUE61" s="205"/>
      <c r="AUF61" s="205"/>
      <c r="AUG61" s="205"/>
      <c r="AUH61" s="205"/>
      <c r="AUI61" s="205"/>
      <c r="AUJ61" s="205"/>
      <c r="AUK61" s="205"/>
      <c r="AUL61" s="205"/>
      <c r="AUM61" s="205"/>
      <c r="AUN61" s="205"/>
      <c r="AUO61" s="205"/>
      <c r="AUP61" s="205"/>
      <c r="AUQ61" s="205"/>
      <c r="AUR61" s="205"/>
      <c r="AUS61" s="205"/>
      <c r="AUT61" s="205"/>
      <c r="AUU61" s="205"/>
      <c r="AUV61" s="205"/>
      <c r="AUW61" s="205"/>
      <c r="AUX61" s="205"/>
      <c r="AUY61" s="205"/>
      <c r="AUZ61" s="205"/>
      <c r="AVA61" s="205"/>
      <c r="AVB61" s="205"/>
      <c r="AVC61" s="205"/>
      <c r="AVD61" s="205"/>
      <c r="AVE61" s="205"/>
      <c r="AVF61" s="205"/>
      <c r="AVG61" s="205"/>
      <c r="AVH61" s="205"/>
      <c r="AVI61" s="205"/>
      <c r="AVJ61" s="205"/>
      <c r="AVK61" s="205"/>
      <c r="AVL61" s="205"/>
      <c r="AVM61" s="205"/>
      <c r="AVN61" s="205"/>
      <c r="AVO61" s="205"/>
      <c r="AVP61" s="205"/>
      <c r="AVQ61" s="205"/>
      <c r="AVR61" s="205"/>
      <c r="AVS61" s="205"/>
      <c r="AVT61" s="205"/>
      <c r="AVU61" s="205"/>
      <c r="AVV61" s="205"/>
      <c r="AVW61" s="205"/>
      <c r="AVX61" s="205"/>
      <c r="AVY61" s="205"/>
      <c r="AVZ61" s="205"/>
      <c r="AWA61" s="205"/>
      <c r="AWB61" s="205"/>
      <c r="AWC61" s="205"/>
      <c r="AWD61" s="205"/>
      <c r="AWE61" s="205"/>
      <c r="AWF61" s="205"/>
      <c r="AWG61" s="205"/>
      <c r="AWH61" s="205"/>
      <c r="AWI61" s="205"/>
      <c r="AWJ61" s="205"/>
      <c r="AWK61" s="205"/>
      <c r="AWL61" s="205"/>
      <c r="AWM61" s="205"/>
      <c r="AWN61" s="205"/>
      <c r="AWO61" s="205"/>
      <c r="AWP61" s="205"/>
      <c r="AWQ61" s="205"/>
      <c r="AWR61" s="205"/>
      <c r="AWS61" s="205"/>
      <c r="AWT61" s="205"/>
      <c r="AWU61" s="205"/>
      <c r="AWV61" s="205"/>
      <c r="AWW61" s="205"/>
      <c r="AWX61" s="205"/>
      <c r="AWY61" s="205"/>
      <c r="AWZ61" s="205"/>
      <c r="AXA61" s="205"/>
      <c r="AXB61" s="205"/>
      <c r="AXC61" s="205"/>
      <c r="AXD61" s="205"/>
      <c r="AXE61" s="205"/>
      <c r="AXF61" s="205"/>
      <c r="AXG61" s="205"/>
      <c r="AXH61" s="205"/>
      <c r="AXI61" s="205"/>
      <c r="AXJ61" s="205"/>
      <c r="AXK61" s="205"/>
      <c r="AXL61" s="205"/>
      <c r="AXM61" s="205"/>
      <c r="AXN61" s="205"/>
      <c r="AXO61" s="205"/>
      <c r="AXP61" s="205"/>
      <c r="AXQ61" s="205"/>
      <c r="AXR61" s="205"/>
      <c r="AXS61" s="205"/>
      <c r="AXT61" s="205"/>
      <c r="AXU61" s="205"/>
      <c r="AXV61" s="205"/>
      <c r="AXW61" s="205"/>
      <c r="AXX61" s="205"/>
      <c r="AXY61" s="205"/>
      <c r="AXZ61" s="205"/>
      <c r="AYA61" s="205"/>
      <c r="AYB61" s="205"/>
      <c r="AYC61" s="205"/>
      <c r="AYD61" s="205"/>
      <c r="AYE61" s="205"/>
      <c r="AYF61" s="205"/>
      <c r="AYG61" s="205"/>
      <c r="AYH61" s="205"/>
      <c r="AYI61" s="205"/>
      <c r="AYJ61" s="205"/>
      <c r="AYK61" s="205"/>
      <c r="AYL61" s="205"/>
      <c r="AYM61" s="205"/>
      <c r="AYN61" s="205"/>
      <c r="AYO61" s="205"/>
      <c r="AYP61" s="205"/>
      <c r="AYQ61" s="205"/>
      <c r="AYR61" s="205"/>
      <c r="AYS61" s="205"/>
      <c r="AYT61" s="205"/>
      <c r="AYU61" s="205"/>
      <c r="AYV61" s="205"/>
      <c r="AYW61" s="205"/>
      <c r="AYX61" s="205"/>
      <c r="AYY61" s="205"/>
      <c r="AYZ61" s="205"/>
      <c r="AZA61" s="205"/>
      <c r="AZB61" s="205"/>
      <c r="AZC61" s="205"/>
      <c r="AZD61" s="205"/>
      <c r="AZE61" s="205"/>
      <c r="AZF61" s="205"/>
      <c r="AZG61" s="205"/>
      <c r="AZH61" s="205"/>
      <c r="AZI61" s="205"/>
      <c r="AZJ61" s="205"/>
      <c r="AZK61" s="205"/>
      <c r="AZL61" s="205"/>
      <c r="AZM61" s="205"/>
      <c r="AZN61" s="205"/>
      <c r="AZO61" s="205"/>
      <c r="AZP61" s="205"/>
      <c r="AZQ61" s="205"/>
      <c r="AZR61" s="205"/>
      <c r="AZS61" s="205"/>
      <c r="AZT61" s="205"/>
      <c r="AZU61" s="205"/>
      <c r="AZV61" s="205"/>
      <c r="AZW61" s="205"/>
      <c r="AZX61" s="205"/>
      <c r="AZY61" s="205"/>
      <c r="AZZ61" s="205"/>
      <c r="BAA61" s="205"/>
      <c r="BAB61" s="205"/>
      <c r="BAC61" s="205"/>
      <c r="BAD61" s="205"/>
      <c r="BAE61" s="205"/>
      <c r="BAF61" s="205"/>
      <c r="BAG61" s="205"/>
      <c r="BAH61" s="205"/>
      <c r="BAI61" s="205"/>
      <c r="BAJ61" s="205"/>
      <c r="BAK61" s="205"/>
      <c r="BAL61" s="205"/>
      <c r="BAM61" s="205"/>
      <c r="BAN61" s="205"/>
      <c r="BAO61" s="205"/>
      <c r="BAP61" s="205"/>
      <c r="BAQ61" s="205"/>
      <c r="BAR61" s="205"/>
      <c r="BAS61" s="205"/>
      <c r="BAT61" s="205"/>
      <c r="BAU61" s="205"/>
      <c r="BAV61" s="205"/>
      <c r="BAW61" s="205"/>
      <c r="BAX61" s="205"/>
      <c r="BAY61" s="205"/>
      <c r="BAZ61" s="205"/>
      <c r="BBA61" s="205"/>
      <c r="BBB61" s="205"/>
      <c r="BBC61" s="205"/>
      <c r="BBD61" s="205"/>
      <c r="BBE61" s="205"/>
      <c r="BBF61" s="205"/>
      <c r="BBG61" s="205"/>
      <c r="BBH61" s="205"/>
      <c r="BBI61" s="205"/>
      <c r="BBJ61" s="205"/>
      <c r="BBK61" s="205"/>
      <c r="BBL61" s="205"/>
      <c r="BBM61" s="205"/>
      <c r="BBN61" s="205"/>
      <c r="BBO61" s="205"/>
      <c r="BBP61" s="205"/>
      <c r="BBQ61" s="205"/>
      <c r="BBR61" s="205"/>
      <c r="BBS61" s="205"/>
      <c r="BBT61" s="205"/>
      <c r="BBU61" s="205"/>
      <c r="BBV61" s="205"/>
      <c r="BBW61" s="205"/>
      <c r="BBX61" s="205"/>
      <c r="BBY61" s="205"/>
      <c r="BBZ61" s="205"/>
      <c r="BCA61" s="205"/>
      <c r="BCB61" s="205"/>
      <c r="BCC61" s="205"/>
      <c r="BCD61" s="205"/>
      <c r="BCE61" s="205"/>
      <c r="BCF61" s="205"/>
      <c r="BCG61" s="205"/>
      <c r="BCH61" s="205"/>
      <c r="BCI61" s="205"/>
      <c r="BCJ61" s="205"/>
      <c r="BCK61" s="205"/>
      <c r="BCL61" s="205"/>
      <c r="BCM61" s="205"/>
      <c r="BCN61" s="205"/>
      <c r="BCO61" s="205"/>
      <c r="BCP61" s="205"/>
      <c r="BCQ61" s="205"/>
      <c r="BCR61" s="205"/>
      <c r="BCS61" s="205"/>
      <c r="BCT61" s="205"/>
      <c r="BCU61" s="205"/>
      <c r="BCV61" s="205"/>
      <c r="BCW61" s="205"/>
      <c r="BCX61" s="205"/>
      <c r="BCY61" s="205"/>
      <c r="BCZ61" s="205"/>
      <c r="BDA61" s="205"/>
      <c r="BDB61" s="205"/>
      <c r="BDC61" s="205"/>
      <c r="BDD61" s="205"/>
      <c r="BDE61" s="205"/>
      <c r="BDF61" s="205"/>
      <c r="BDG61" s="205"/>
      <c r="BDH61" s="205"/>
      <c r="BDI61" s="205"/>
      <c r="BDJ61" s="205"/>
      <c r="BDK61" s="205"/>
      <c r="BDL61" s="205"/>
      <c r="BDM61" s="205"/>
      <c r="BDN61" s="205"/>
      <c r="BDO61" s="205"/>
      <c r="BDP61" s="205"/>
      <c r="BDQ61" s="205"/>
      <c r="BDR61" s="205"/>
      <c r="BDS61" s="205"/>
      <c r="BDT61" s="205"/>
      <c r="BDU61" s="205"/>
    </row>
    <row r="62" spans="1:1477" s="73" customFormat="1">
      <c r="B62" s="71" t="s">
        <v>3</v>
      </c>
      <c r="C62" s="71" t="s">
        <v>217</v>
      </c>
      <c r="D62" s="71" t="s">
        <v>218</v>
      </c>
      <c r="E62" s="72">
        <v>41878</v>
      </c>
      <c r="F62" s="71" t="s">
        <v>473</v>
      </c>
      <c r="G62" s="71" t="s">
        <v>478</v>
      </c>
      <c r="H62" s="208">
        <v>1</v>
      </c>
      <c r="I62" s="73">
        <v>1</v>
      </c>
      <c r="J62" s="73">
        <v>96</v>
      </c>
      <c r="K62" s="73">
        <v>101</v>
      </c>
      <c r="L62" s="73">
        <v>99</v>
      </c>
      <c r="M62" s="206">
        <f t="shared" si="45"/>
        <v>0.97916666666666663</v>
      </c>
      <c r="N62" s="73">
        <f t="shared" si="46"/>
        <v>1</v>
      </c>
      <c r="O62" s="73">
        <v>2</v>
      </c>
      <c r="P62" s="73">
        <v>0</v>
      </c>
      <c r="Q62" s="73">
        <v>0</v>
      </c>
      <c r="R62" s="73">
        <v>5</v>
      </c>
      <c r="S62" s="73">
        <v>0</v>
      </c>
      <c r="T62" s="212">
        <v>547622</v>
      </c>
      <c r="U62" s="212">
        <v>25962</v>
      </c>
      <c r="V62" s="212">
        <v>521660</v>
      </c>
      <c r="W62" s="212">
        <v>548351</v>
      </c>
      <c r="X62" s="212">
        <v>527560</v>
      </c>
      <c r="Y62" s="212">
        <v>0</v>
      </c>
      <c r="Z62" s="212">
        <v>0</v>
      </c>
      <c r="AA62" s="212">
        <v>0</v>
      </c>
      <c r="AB62" s="212">
        <v>527560</v>
      </c>
      <c r="AC62" s="212">
        <v>527560</v>
      </c>
      <c r="AD62" s="206">
        <f t="shared" si="47"/>
        <v>1.0113100486907181</v>
      </c>
      <c r="AE62" s="73">
        <f t="shared" si="48"/>
        <v>1</v>
      </c>
      <c r="AF62" s="212">
        <v>0</v>
      </c>
      <c r="AG62" s="212">
        <v>729</v>
      </c>
      <c r="AH62" s="73">
        <v>4</v>
      </c>
      <c r="AI62" s="73">
        <v>1</v>
      </c>
      <c r="AJ62" s="73">
        <v>0</v>
      </c>
      <c r="AK62" s="73">
        <v>0</v>
      </c>
      <c r="AL62" s="85">
        <v>1939</v>
      </c>
      <c r="AM62" s="85">
        <v>0</v>
      </c>
      <c r="AN62" s="73">
        <v>0</v>
      </c>
      <c r="AO62" s="73">
        <v>0</v>
      </c>
      <c r="AP62" s="85">
        <v>0</v>
      </c>
      <c r="AQ62" s="85">
        <v>0</v>
      </c>
      <c r="AR62" s="73">
        <v>0</v>
      </c>
      <c r="AS62" s="73">
        <v>0</v>
      </c>
      <c r="AT62" s="85">
        <v>0</v>
      </c>
      <c r="AU62" s="85">
        <v>0</v>
      </c>
      <c r="AV62" s="73">
        <v>0</v>
      </c>
      <c r="AW62" s="73">
        <v>0</v>
      </c>
      <c r="AX62" s="85">
        <v>0</v>
      </c>
      <c r="AY62" s="85">
        <v>0</v>
      </c>
      <c r="AZ62" s="73">
        <v>0</v>
      </c>
      <c r="BA62" s="73">
        <v>0</v>
      </c>
      <c r="BB62" s="85">
        <v>0</v>
      </c>
      <c r="BC62" s="85">
        <v>0</v>
      </c>
      <c r="BD62" s="73">
        <v>0</v>
      </c>
      <c r="BE62" s="73">
        <v>0</v>
      </c>
      <c r="BF62" s="85">
        <v>0</v>
      </c>
      <c r="BG62" s="85">
        <v>0</v>
      </c>
      <c r="BH62" s="73">
        <v>0</v>
      </c>
      <c r="BI62" s="73">
        <v>0</v>
      </c>
      <c r="BJ62" s="85">
        <v>0</v>
      </c>
      <c r="BK62" s="85">
        <v>0</v>
      </c>
      <c r="BL62" s="73">
        <v>0</v>
      </c>
      <c r="BM62" s="73">
        <v>0</v>
      </c>
      <c r="BN62" s="85">
        <v>0</v>
      </c>
      <c r="BO62" s="85">
        <v>0</v>
      </c>
      <c r="BP62" s="73">
        <v>0</v>
      </c>
      <c r="BQ62" s="73">
        <v>0</v>
      </c>
      <c r="BR62" s="85">
        <v>0</v>
      </c>
      <c r="BS62" s="85">
        <v>0</v>
      </c>
      <c r="BT62" s="73">
        <v>0</v>
      </c>
      <c r="BU62" s="73">
        <v>0</v>
      </c>
      <c r="BV62" s="85">
        <v>0</v>
      </c>
      <c r="BW62" s="85">
        <v>0</v>
      </c>
      <c r="BX62" s="73">
        <v>0</v>
      </c>
      <c r="BY62" s="73">
        <v>0</v>
      </c>
      <c r="BZ62" s="85">
        <v>0</v>
      </c>
      <c r="CA62" s="85">
        <v>0</v>
      </c>
      <c r="CB62" s="73">
        <v>0</v>
      </c>
      <c r="CC62" s="73">
        <v>0</v>
      </c>
      <c r="CD62" s="85">
        <v>0</v>
      </c>
      <c r="CE62" s="85">
        <v>0</v>
      </c>
      <c r="CF62" s="73">
        <v>0</v>
      </c>
      <c r="CG62" s="73">
        <v>0</v>
      </c>
      <c r="CH62" s="85">
        <v>0</v>
      </c>
      <c r="CI62" s="85">
        <v>0</v>
      </c>
      <c r="CJ62" s="73">
        <v>0</v>
      </c>
      <c r="CK62" s="73">
        <v>0</v>
      </c>
      <c r="CL62" s="85">
        <v>1939</v>
      </c>
      <c r="CM62" s="85">
        <v>0</v>
      </c>
      <c r="CN62" s="71" t="s">
        <v>413</v>
      </c>
      <c r="CO62" s="71" t="s">
        <v>414</v>
      </c>
      <c r="CP62" s="71" t="s">
        <v>321</v>
      </c>
      <c r="CQ62" s="71" t="s">
        <v>321</v>
      </c>
      <c r="CR62" s="71" t="s">
        <v>321</v>
      </c>
      <c r="CS62" s="71" t="s">
        <v>321</v>
      </c>
      <c r="CT62" s="72">
        <v>42220</v>
      </c>
      <c r="CU62" s="71" t="s">
        <v>473</v>
      </c>
      <c r="CV62" s="71" t="s">
        <v>474</v>
      </c>
      <c r="CW62" s="72" t="s">
        <v>168</v>
      </c>
      <c r="CX62" s="72">
        <v>42187</v>
      </c>
      <c r="CY62" s="71" t="s">
        <v>473</v>
      </c>
      <c r="CZ62" s="71" t="s">
        <v>474</v>
      </c>
      <c r="DA62" s="71" t="s">
        <v>500</v>
      </c>
      <c r="DB62" s="86">
        <v>546487.47</v>
      </c>
      <c r="DC62" s="71"/>
      <c r="DD62" s="71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  <c r="IS62" s="205"/>
      <c r="IT62" s="205"/>
      <c r="IU62" s="205"/>
      <c r="IV62" s="205"/>
      <c r="IW62" s="205"/>
      <c r="IX62" s="205"/>
      <c r="IY62" s="205"/>
      <c r="IZ62" s="205"/>
      <c r="JA62" s="205"/>
      <c r="JB62" s="205"/>
      <c r="JC62" s="205"/>
      <c r="JD62" s="205"/>
      <c r="JE62" s="205"/>
      <c r="JF62" s="205"/>
      <c r="JG62" s="205"/>
      <c r="JH62" s="205"/>
      <c r="JI62" s="205"/>
      <c r="JJ62" s="205"/>
      <c r="JK62" s="205"/>
      <c r="JL62" s="205"/>
      <c r="JM62" s="205"/>
      <c r="JN62" s="205"/>
      <c r="JO62" s="205"/>
      <c r="JP62" s="205"/>
      <c r="JQ62" s="205"/>
      <c r="JR62" s="205"/>
      <c r="JS62" s="205"/>
      <c r="JT62" s="205"/>
      <c r="JU62" s="205"/>
      <c r="JV62" s="205"/>
      <c r="JW62" s="205"/>
      <c r="JX62" s="205"/>
      <c r="JY62" s="205"/>
      <c r="JZ62" s="205"/>
      <c r="KA62" s="205"/>
      <c r="KB62" s="205"/>
      <c r="KC62" s="205"/>
      <c r="KD62" s="205"/>
      <c r="KE62" s="205"/>
      <c r="KF62" s="205"/>
      <c r="KG62" s="205"/>
      <c r="KH62" s="205"/>
      <c r="KI62" s="205"/>
      <c r="KJ62" s="205"/>
      <c r="KK62" s="205"/>
      <c r="KL62" s="205"/>
      <c r="KM62" s="205"/>
      <c r="KN62" s="205"/>
      <c r="KO62" s="205"/>
      <c r="KP62" s="205"/>
      <c r="KQ62" s="205"/>
      <c r="KR62" s="205"/>
      <c r="KS62" s="205"/>
      <c r="KT62" s="205"/>
      <c r="KU62" s="205"/>
      <c r="KV62" s="205"/>
      <c r="KW62" s="205"/>
      <c r="KX62" s="205"/>
      <c r="KY62" s="205"/>
      <c r="KZ62" s="205"/>
      <c r="LA62" s="205"/>
      <c r="LB62" s="205"/>
      <c r="LC62" s="205"/>
      <c r="LD62" s="205"/>
      <c r="LE62" s="205"/>
      <c r="LF62" s="205"/>
      <c r="LG62" s="205"/>
      <c r="LH62" s="205"/>
      <c r="LI62" s="205"/>
      <c r="LJ62" s="205"/>
      <c r="LK62" s="205"/>
      <c r="LL62" s="205"/>
      <c r="LM62" s="205"/>
      <c r="LN62" s="205"/>
      <c r="LO62" s="205"/>
      <c r="LP62" s="205"/>
      <c r="LQ62" s="205"/>
      <c r="LR62" s="205"/>
      <c r="LS62" s="205"/>
      <c r="LT62" s="205"/>
      <c r="LU62" s="205"/>
      <c r="LV62" s="205"/>
      <c r="LW62" s="205"/>
      <c r="LX62" s="205"/>
      <c r="LY62" s="205"/>
      <c r="LZ62" s="205"/>
      <c r="MA62" s="205"/>
      <c r="MB62" s="205"/>
      <c r="MC62" s="205"/>
      <c r="MD62" s="205"/>
      <c r="ME62" s="205"/>
      <c r="MF62" s="205"/>
      <c r="MG62" s="205"/>
      <c r="MH62" s="205"/>
      <c r="MI62" s="205"/>
      <c r="MJ62" s="205"/>
      <c r="MK62" s="205"/>
      <c r="ML62" s="205"/>
      <c r="MM62" s="205"/>
      <c r="MN62" s="205"/>
      <c r="MO62" s="205"/>
      <c r="MP62" s="205"/>
      <c r="MQ62" s="205"/>
      <c r="MR62" s="205"/>
      <c r="MS62" s="205"/>
      <c r="MT62" s="205"/>
      <c r="MU62" s="205"/>
      <c r="MV62" s="205"/>
      <c r="MW62" s="205"/>
      <c r="MX62" s="205"/>
      <c r="MY62" s="205"/>
      <c r="MZ62" s="205"/>
      <c r="NA62" s="205"/>
      <c r="NB62" s="205"/>
      <c r="NC62" s="205"/>
      <c r="ND62" s="205"/>
      <c r="NE62" s="205"/>
      <c r="NF62" s="205"/>
      <c r="NG62" s="205"/>
      <c r="NH62" s="205"/>
      <c r="NI62" s="205"/>
      <c r="NJ62" s="205"/>
      <c r="NK62" s="205"/>
      <c r="NL62" s="205"/>
      <c r="NM62" s="205"/>
      <c r="NN62" s="205"/>
      <c r="NO62" s="205"/>
      <c r="NP62" s="205"/>
      <c r="NQ62" s="205"/>
      <c r="NR62" s="205"/>
      <c r="NS62" s="205"/>
      <c r="NT62" s="205"/>
      <c r="NU62" s="205"/>
      <c r="NV62" s="205"/>
      <c r="NW62" s="205"/>
      <c r="NX62" s="205"/>
      <c r="NY62" s="205"/>
      <c r="NZ62" s="205"/>
      <c r="OA62" s="205"/>
      <c r="OB62" s="205"/>
      <c r="OC62" s="205"/>
      <c r="OD62" s="205"/>
      <c r="OE62" s="205"/>
      <c r="OF62" s="205"/>
      <c r="OG62" s="205"/>
      <c r="OH62" s="205"/>
      <c r="OI62" s="205"/>
      <c r="OJ62" s="205"/>
      <c r="OK62" s="205"/>
      <c r="OL62" s="205"/>
      <c r="OM62" s="205"/>
      <c r="ON62" s="205"/>
      <c r="OO62" s="205"/>
      <c r="OP62" s="205"/>
      <c r="OQ62" s="205"/>
      <c r="OR62" s="205"/>
      <c r="OS62" s="205"/>
      <c r="OT62" s="205"/>
      <c r="OU62" s="205"/>
      <c r="OV62" s="205"/>
      <c r="OW62" s="205"/>
      <c r="OX62" s="205"/>
      <c r="OY62" s="205"/>
      <c r="OZ62" s="205"/>
      <c r="PA62" s="205"/>
      <c r="PB62" s="205"/>
      <c r="PC62" s="205"/>
      <c r="PD62" s="205"/>
      <c r="PE62" s="205"/>
      <c r="PF62" s="205"/>
      <c r="PG62" s="205"/>
      <c r="PH62" s="205"/>
      <c r="PI62" s="205"/>
      <c r="PJ62" s="205"/>
      <c r="PK62" s="205"/>
      <c r="PL62" s="205"/>
      <c r="PM62" s="205"/>
      <c r="PN62" s="205"/>
      <c r="PO62" s="205"/>
      <c r="PP62" s="205"/>
      <c r="PQ62" s="205"/>
      <c r="PR62" s="205"/>
      <c r="PS62" s="205"/>
      <c r="PT62" s="205"/>
      <c r="PU62" s="205"/>
      <c r="PV62" s="205"/>
      <c r="PW62" s="205"/>
      <c r="PX62" s="205"/>
      <c r="PY62" s="205"/>
      <c r="PZ62" s="205"/>
      <c r="QA62" s="205"/>
      <c r="QB62" s="205"/>
      <c r="QC62" s="205"/>
      <c r="QD62" s="205"/>
      <c r="QE62" s="205"/>
      <c r="QF62" s="205"/>
      <c r="QG62" s="205"/>
      <c r="QH62" s="205"/>
      <c r="QI62" s="205"/>
      <c r="QJ62" s="205"/>
      <c r="QK62" s="205"/>
      <c r="QL62" s="205"/>
      <c r="QM62" s="205"/>
      <c r="QN62" s="205"/>
      <c r="QO62" s="205"/>
      <c r="QP62" s="205"/>
      <c r="QQ62" s="205"/>
      <c r="QR62" s="205"/>
      <c r="QS62" s="205"/>
      <c r="QT62" s="205"/>
      <c r="QU62" s="205"/>
      <c r="QV62" s="205"/>
      <c r="QW62" s="205"/>
      <c r="QX62" s="205"/>
      <c r="QY62" s="205"/>
      <c r="QZ62" s="205"/>
      <c r="RA62" s="205"/>
      <c r="RB62" s="205"/>
      <c r="RC62" s="205"/>
      <c r="RD62" s="205"/>
      <c r="RE62" s="205"/>
      <c r="RF62" s="205"/>
      <c r="RG62" s="205"/>
      <c r="RH62" s="205"/>
      <c r="RI62" s="205"/>
      <c r="RJ62" s="205"/>
      <c r="RK62" s="205"/>
      <c r="RL62" s="205"/>
      <c r="RM62" s="205"/>
      <c r="RN62" s="205"/>
      <c r="RO62" s="205"/>
      <c r="RP62" s="205"/>
      <c r="RQ62" s="205"/>
      <c r="RR62" s="205"/>
      <c r="RS62" s="205"/>
      <c r="RT62" s="205"/>
      <c r="RU62" s="205"/>
      <c r="RV62" s="205"/>
      <c r="RW62" s="205"/>
      <c r="RX62" s="205"/>
      <c r="RY62" s="205"/>
      <c r="RZ62" s="205"/>
      <c r="SA62" s="205"/>
      <c r="SB62" s="205"/>
      <c r="SC62" s="205"/>
      <c r="SD62" s="205"/>
      <c r="SE62" s="205"/>
      <c r="SF62" s="205"/>
      <c r="SG62" s="205"/>
      <c r="SH62" s="205"/>
      <c r="SI62" s="205"/>
      <c r="SJ62" s="205"/>
      <c r="SK62" s="205"/>
      <c r="SL62" s="205"/>
      <c r="SM62" s="205"/>
      <c r="SN62" s="205"/>
      <c r="SO62" s="205"/>
      <c r="SP62" s="205"/>
      <c r="SQ62" s="205"/>
      <c r="SR62" s="205"/>
      <c r="SS62" s="205"/>
      <c r="ST62" s="205"/>
      <c r="SU62" s="205"/>
      <c r="SV62" s="205"/>
      <c r="SW62" s="205"/>
      <c r="SX62" s="205"/>
      <c r="SY62" s="205"/>
      <c r="SZ62" s="205"/>
      <c r="TA62" s="205"/>
      <c r="TB62" s="205"/>
      <c r="TC62" s="205"/>
      <c r="TD62" s="205"/>
      <c r="TE62" s="205"/>
      <c r="TF62" s="205"/>
      <c r="TG62" s="205"/>
      <c r="TH62" s="205"/>
      <c r="TI62" s="205"/>
      <c r="TJ62" s="205"/>
      <c r="TK62" s="205"/>
      <c r="TL62" s="205"/>
      <c r="TM62" s="205"/>
      <c r="TN62" s="205"/>
      <c r="TO62" s="205"/>
      <c r="TP62" s="205"/>
      <c r="TQ62" s="205"/>
      <c r="TR62" s="205"/>
      <c r="TS62" s="205"/>
      <c r="TT62" s="205"/>
      <c r="TU62" s="205"/>
      <c r="TV62" s="205"/>
      <c r="TW62" s="205"/>
      <c r="TX62" s="205"/>
      <c r="TY62" s="205"/>
      <c r="TZ62" s="205"/>
      <c r="UA62" s="205"/>
      <c r="UB62" s="205"/>
      <c r="UC62" s="205"/>
      <c r="UD62" s="205"/>
      <c r="UE62" s="205"/>
      <c r="UF62" s="205"/>
      <c r="UG62" s="205"/>
      <c r="UH62" s="205"/>
      <c r="UI62" s="205"/>
      <c r="UJ62" s="205"/>
      <c r="UK62" s="205"/>
      <c r="UL62" s="205"/>
      <c r="UM62" s="205"/>
      <c r="UN62" s="205"/>
      <c r="UO62" s="205"/>
      <c r="UP62" s="205"/>
      <c r="UQ62" s="205"/>
      <c r="UR62" s="205"/>
      <c r="US62" s="205"/>
      <c r="UT62" s="205"/>
      <c r="UU62" s="205"/>
      <c r="UV62" s="205"/>
      <c r="UW62" s="205"/>
      <c r="UX62" s="205"/>
      <c r="UY62" s="205"/>
      <c r="UZ62" s="205"/>
      <c r="VA62" s="205"/>
      <c r="VB62" s="205"/>
      <c r="VC62" s="205"/>
      <c r="VD62" s="205"/>
      <c r="VE62" s="205"/>
      <c r="VF62" s="205"/>
      <c r="VG62" s="205"/>
      <c r="VH62" s="205"/>
      <c r="VI62" s="205"/>
      <c r="VJ62" s="205"/>
      <c r="VK62" s="205"/>
      <c r="VL62" s="205"/>
      <c r="VM62" s="205"/>
      <c r="VN62" s="205"/>
      <c r="VO62" s="205"/>
      <c r="VP62" s="205"/>
      <c r="VQ62" s="205"/>
      <c r="VR62" s="205"/>
      <c r="VS62" s="205"/>
      <c r="VT62" s="205"/>
      <c r="VU62" s="205"/>
      <c r="VV62" s="205"/>
      <c r="VW62" s="205"/>
      <c r="VX62" s="205"/>
      <c r="VY62" s="205"/>
      <c r="VZ62" s="205"/>
      <c r="WA62" s="205"/>
      <c r="WB62" s="205"/>
      <c r="WC62" s="205"/>
      <c r="WD62" s="205"/>
      <c r="WE62" s="205"/>
      <c r="WF62" s="205"/>
      <c r="WG62" s="205"/>
      <c r="WH62" s="205"/>
      <c r="WI62" s="205"/>
      <c r="WJ62" s="205"/>
      <c r="WK62" s="205"/>
      <c r="WL62" s="205"/>
      <c r="WM62" s="205"/>
      <c r="WN62" s="205"/>
      <c r="WO62" s="205"/>
      <c r="WP62" s="205"/>
      <c r="WQ62" s="205"/>
      <c r="WR62" s="205"/>
      <c r="WS62" s="205"/>
      <c r="WT62" s="205"/>
      <c r="WU62" s="205"/>
      <c r="WV62" s="205"/>
      <c r="WW62" s="205"/>
      <c r="WX62" s="205"/>
      <c r="WY62" s="205"/>
      <c r="WZ62" s="205"/>
      <c r="XA62" s="205"/>
      <c r="XB62" s="205"/>
      <c r="XC62" s="205"/>
      <c r="XD62" s="205"/>
      <c r="XE62" s="205"/>
      <c r="XF62" s="205"/>
      <c r="XG62" s="205"/>
      <c r="XH62" s="205"/>
      <c r="XI62" s="205"/>
      <c r="XJ62" s="205"/>
      <c r="XK62" s="205"/>
      <c r="XL62" s="205"/>
      <c r="XM62" s="205"/>
      <c r="XN62" s="205"/>
      <c r="XO62" s="205"/>
      <c r="XP62" s="205"/>
      <c r="XQ62" s="205"/>
      <c r="XR62" s="205"/>
      <c r="XS62" s="205"/>
      <c r="XT62" s="205"/>
      <c r="XU62" s="205"/>
      <c r="XV62" s="205"/>
      <c r="XW62" s="205"/>
      <c r="XX62" s="205"/>
      <c r="XY62" s="205"/>
      <c r="XZ62" s="205"/>
      <c r="YA62" s="205"/>
      <c r="YB62" s="205"/>
      <c r="YC62" s="205"/>
      <c r="YD62" s="205"/>
      <c r="YE62" s="205"/>
      <c r="YF62" s="205"/>
      <c r="YG62" s="205"/>
      <c r="YH62" s="205"/>
      <c r="YI62" s="205"/>
      <c r="YJ62" s="205"/>
      <c r="YK62" s="205"/>
      <c r="YL62" s="205"/>
      <c r="YM62" s="205"/>
      <c r="YN62" s="205"/>
      <c r="YO62" s="205"/>
      <c r="YP62" s="205"/>
      <c r="YQ62" s="205"/>
      <c r="YR62" s="205"/>
      <c r="YS62" s="205"/>
      <c r="YT62" s="205"/>
      <c r="YU62" s="205"/>
      <c r="YV62" s="205"/>
      <c r="YW62" s="205"/>
      <c r="YX62" s="205"/>
      <c r="YY62" s="205"/>
      <c r="YZ62" s="205"/>
      <c r="ZA62" s="205"/>
      <c r="ZB62" s="205"/>
      <c r="ZC62" s="205"/>
      <c r="ZD62" s="205"/>
      <c r="ZE62" s="205"/>
      <c r="ZF62" s="205"/>
      <c r="ZG62" s="205"/>
      <c r="ZH62" s="205"/>
      <c r="ZI62" s="205"/>
      <c r="ZJ62" s="205"/>
      <c r="ZK62" s="205"/>
      <c r="ZL62" s="205"/>
      <c r="ZM62" s="205"/>
      <c r="ZN62" s="205"/>
      <c r="ZO62" s="205"/>
      <c r="ZP62" s="205"/>
      <c r="ZQ62" s="205"/>
      <c r="ZR62" s="205"/>
      <c r="ZS62" s="205"/>
      <c r="ZT62" s="205"/>
      <c r="ZU62" s="205"/>
      <c r="ZV62" s="205"/>
      <c r="ZW62" s="205"/>
      <c r="ZX62" s="205"/>
      <c r="ZY62" s="205"/>
      <c r="ZZ62" s="205"/>
      <c r="AAA62" s="205"/>
      <c r="AAB62" s="205"/>
      <c r="AAC62" s="205"/>
      <c r="AAD62" s="205"/>
      <c r="AAE62" s="205"/>
      <c r="AAF62" s="205"/>
      <c r="AAG62" s="205"/>
      <c r="AAH62" s="205"/>
      <c r="AAI62" s="205"/>
      <c r="AAJ62" s="205"/>
      <c r="AAK62" s="205"/>
      <c r="AAL62" s="205"/>
      <c r="AAM62" s="205"/>
      <c r="AAN62" s="205"/>
      <c r="AAO62" s="205"/>
      <c r="AAP62" s="205"/>
      <c r="AAQ62" s="205"/>
      <c r="AAR62" s="205"/>
      <c r="AAS62" s="205"/>
      <c r="AAT62" s="205"/>
      <c r="AAU62" s="205"/>
      <c r="AAV62" s="205"/>
      <c r="AAW62" s="205"/>
      <c r="AAX62" s="205"/>
      <c r="AAY62" s="205"/>
      <c r="AAZ62" s="205"/>
      <c r="ABA62" s="205"/>
      <c r="ABB62" s="205"/>
      <c r="ABC62" s="205"/>
      <c r="ABD62" s="205"/>
      <c r="ABE62" s="205"/>
      <c r="ABF62" s="205"/>
      <c r="ABG62" s="205"/>
      <c r="ABH62" s="205"/>
      <c r="ABI62" s="205"/>
      <c r="ABJ62" s="205"/>
      <c r="ABK62" s="205"/>
      <c r="ABL62" s="205"/>
      <c r="ABM62" s="205"/>
      <c r="ABN62" s="205"/>
      <c r="ABO62" s="205"/>
      <c r="ABP62" s="205"/>
      <c r="ABQ62" s="205"/>
      <c r="ABR62" s="205"/>
      <c r="ABS62" s="205"/>
      <c r="ABT62" s="205"/>
      <c r="ABU62" s="205"/>
      <c r="ABV62" s="205"/>
      <c r="ABW62" s="205"/>
      <c r="ABX62" s="205"/>
      <c r="ABY62" s="205"/>
      <c r="ABZ62" s="205"/>
      <c r="ACA62" s="205"/>
      <c r="ACB62" s="205"/>
      <c r="ACC62" s="205"/>
      <c r="ACD62" s="205"/>
      <c r="ACE62" s="205"/>
      <c r="ACF62" s="205"/>
      <c r="ACG62" s="205"/>
      <c r="ACH62" s="205"/>
      <c r="ACI62" s="205"/>
      <c r="ACJ62" s="205"/>
      <c r="ACK62" s="205"/>
      <c r="ACL62" s="205"/>
      <c r="ACM62" s="205"/>
      <c r="ACN62" s="205"/>
      <c r="ACO62" s="205"/>
      <c r="ACP62" s="205"/>
      <c r="ACQ62" s="205"/>
      <c r="ACR62" s="205"/>
      <c r="ACS62" s="205"/>
      <c r="ACT62" s="205"/>
      <c r="ACU62" s="205"/>
      <c r="ACV62" s="205"/>
      <c r="ACW62" s="205"/>
      <c r="ACX62" s="205"/>
      <c r="ACY62" s="205"/>
      <c r="ACZ62" s="205"/>
      <c r="ADA62" s="205"/>
      <c r="ADB62" s="205"/>
      <c r="ADC62" s="205"/>
      <c r="ADD62" s="205"/>
      <c r="ADE62" s="205"/>
      <c r="ADF62" s="205"/>
      <c r="ADG62" s="205"/>
      <c r="ADH62" s="205"/>
      <c r="ADI62" s="205"/>
      <c r="ADJ62" s="205"/>
      <c r="ADK62" s="205"/>
      <c r="ADL62" s="205"/>
      <c r="ADM62" s="205"/>
      <c r="ADN62" s="205"/>
      <c r="ADO62" s="205"/>
      <c r="ADP62" s="205"/>
      <c r="ADQ62" s="205"/>
      <c r="ADR62" s="205"/>
      <c r="ADS62" s="205"/>
      <c r="ADT62" s="205"/>
      <c r="ADU62" s="205"/>
      <c r="ADV62" s="205"/>
      <c r="ADW62" s="205"/>
      <c r="ADX62" s="205"/>
      <c r="ADY62" s="205"/>
      <c r="ADZ62" s="205"/>
      <c r="AEA62" s="205"/>
      <c r="AEB62" s="205"/>
      <c r="AEC62" s="205"/>
      <c r="AED62" s="205"/>
      <c r="AEE62" s="205"/>
      <c r="AEF62" s="205"/>
      <c r="AEG62" s="205"/>
      <c r="AEH62" s="205"/>
      <c r="AEI62" s="205"/>
      <c r="AEJ62" s="205"/>
      <c r="AEK62" s="205"/>
      <c r="AEL62" s="205"/>
      <c r="AEM62" s="205"/>
      <c r="AEN62" s="205"/>
      <c r="AEO62" s="205"/>
      <c r="AEP62" s="205"/>
      <c r="AEQ62" s="205"/>
      <c r="AER62" s="205"/>
      <c r="AES62" s="205"/>
      <c r="AET62" s="205"/>
      <c r="AEU62" s="205"/>
      <c r="AEV62" s="205"/>
      <c r="AEW62" s="205"/>
      <c r="AEX62" s="205"/>
      <c r="AEY62" s="205"/>
      <c r="AEZ62" s="205"/>
      <c r="AFA62" s="205"/>
      <c r="AFB62" s="205"/>
      <c r="AFC62" s="205"/>
      <c r="AFD62" s="205"/>
      <c r="AFE62" s="205"/>
      <c r="AFF62" s="205"/>
      <c r="AFG62" s="205"/>
      <c r="AFH62" s="205"/>
      <c r="AFI62" s="205"/>
      <c r="AFJ62" s="205"/>
      <c r="AFK62" s="205"/>
      <c r="AFL62" s="205"/>
      <c r="AFM62" s="205"/>
      <c r="AFN62" s="205"/>
      <c r="AFO62" s="205"/>
      <c r="AFP62" s="205"/>
      <c r="AFQ62" s="205"/>
      <c r="AFR62" s="205"/>
      <c r="AFS62" s="205"/>
      <c r="AFT62" s="205"/>
      <c r="AFU62" s="205"/>
      <c r="AFV62" s="205"/>
      <c r="AFW62" s="205"/>
      <c r="AFX62" s="205"/>
      <c r="AFY62" s="205"/>
      <c r="AFZ62" s="205"/>
      <c r="AGA62" s="205"/>
      <c r="AGB62" s="205"/>
      <c r="AGC62" s="205"/>
      <c r="AGD62" s="205"/>
      <c r="AGE62" s="205"/>
      <c r="AGF62" s="205"/>
      <c r="AGG62" s="205"/>
      <c r="AGH62" s="205"/>
      <c r="AGI62" s="205"/>
      <c r="AGJ62" s="205"/>
      <c r="AGK62" s="205"/>
      <c r="AGL62" s="205"/>
      <c r="AGM62" s="205"/>
      <c r="AGN62" s="205"/>
      <c r="AGO62" s="205"/>
      <c r="AGP62" s="205"/>
      <c r="AGQ62" s="205"/>
      <c r="AGR62" s="205"/>
      <c r="AGS62" s="205"/>
      <c r="AGT62" s="205"/>
      <c r="AGU62" s="205"/>
      <c r="AGV62" s="205"/>
      <c r="AGW62" s="205"/>
      <c r="AGX62" s="205"/>
      <c r="AGY62" s="205"/>
      <c r="AGZ62" s="205"/>
      <c r="AHA62" s="205"/>
      <c r="AHB62" s="205"/>
      <c r="AHC62" s="205"/>
      <c r="AHD62" s="205"/>
      <c r="AHE62" s="205"/>
      <c r="AHF62" s="205"/>
      <c r="AHG62" s="205"/>
      <c r="AHH62" s="205"/>
      <c r="AHI62" s="205"/>
      <c r="AHJ62" s="205"/>
      <c r="AHK62" s="205"/>
      <c r="AHL62" s="205"/>
      <c r="AHM62" s="205"/>
      <c r="AHN62" s="205"/>
      <c r="AHO62" s="205"/>
      <c r="AHP62" s="205"/>
      <c r="AHQ62" s="205"/>
      <c r="AHR62" s="205"/>
      <c r="AHS62" s="205"/>
      <c r="AHT62" s="205"/>
      <c r="AHU62" s="205"/>
      <c r="AHV62" s="205"/>
      <c r="AHW62" s="205"/>
      <c r="AHX62" s="205"/>
      <c r="AHY62" s="205"/>
      <c r="AHZ62" s="205"/>
      <c r="AIA62" s="205"/>
      <c r="AIB62" s="205"/>
      <c r="AIC62" s="205"/>
      <c r="AID62" s="205"/>
      <c r="AIE62" s="205"/>
      <c r="AIF62" s="205"/>
      <c r="AIG62" s="205"/>
      <c r="AIH62" s="205"/>
      <c r="AII62" s="205"/>
      <c r="AIJ62" s="205"/>
      <c r="AIK62" s="205"/>
      <c r="AIL62" s="205"/>
      <c r="AIM62" s="205"/>
      <c r="AIN62" s="205"/>
      <c r="AIO62" s="205"/>
      <c r="AIP62" s="205"/>
      <c r="AIQ62" s="205"/>
      <c r="AIR62" s="205"/>
      <c r="AIS62" s="205"/>
      <c r="AIT62" s="205"/>
      <c r="AIU62" s="205"/>
      <c r="AIV62" s="205"/>
      <c r="AIW62" s="205"/>
      <c r="AIX62" s="205"/>
      <c r="AIY62" s="205"/>
      <c r="AIZ62" s="205"/>
      <c r="AJA62" s="205"/>
      <c r="AJB62" s="205"/>
      <c r="AJC62" s="205"/>
      <c r="AJD62" s="205"/>
      <c r="AJE62" s="205"/>
      <c r="AJF62" s="205"/>
      <c r="AJG62" s="205"/>
      <c r="AJH62" s="205"/>
      <c r="AJI62" s="205"/>
      <c r="AJJ62" s="205"/>
      <c r="AJK62" s="205"/>
      <c r="AJL62" s="205"/>
      <c r="AJM62" s="205"/>
      <c r="AJN62" s="205"/>
      <c r="AJO62" s="205"/>
      <c r="AJP62" s="205"/>
      <c r="AJQ62" s="205"/>
      <c r="AJR62" s="205"/>
      <c r="AJS62" s="205"/>
      <c r="AJT62" s="205"/>
      <c r="AJU62" s="205"/>
      <c r="AJV62" s="205"/>
      <c r="AJW62" s="205"/>
      <c r="AJX62" s="205"/>
      <c r="AJY62" s="205"/>
      <c r="AJZ62" s="205"/>
      <c r="AKA62" s="205"/>
      <c r="AKB62" s="205"/>
      <c r="AKC62" s="205"/>
      <c r="AKD62" s="205"/>
      <c r="AKE62" s="205"/>
      <c r="AKF62" s="205"/>
      <c r="AKG62" s="205"/>
      <c r="AKH62" s="205"/>
      <c r="AKI62" s="205"/>
      <c r="AKJ62" s="205"/>
      <c r="AKK62" s="205"/>
      <c r="AKL62" s="205"/>
      <c r="AKM62" s="205"/>
      <c r="AKN62" s="205"/>
      <c r="AKO62" s="205"/>
      <c r="AKP62" s="205"/>
      <c r="AKQ62" s="205"/>
      <c r="AKR62" s="205"/>
      <c r="AKS62" s="205"/>
      <c r="AKT62" s="205"/>
      <c r="AKU62" s="205"/>
      <c r="AKV62" s="205"/>
      <c r="AKW62" s="205"/>
      <c r="AKX62" s="205"/>
      <c r="AKY62" s="205"/>
      <c r="AKZ62" s="205"/>
      <c r="ALA62" s="205"/>
      <c r="ALB62" s="205"/>
      <c r="ALC62" s="205"/>
      <c r="ALD62" s="205"/>
      <c r="ALE62" s="205"/>
      <c r="ALF62" s="205"/>
      <c r="ALG62" s="205"/>
      <c r="ALH62" s="205"/>
      <c r="ALI62" s="205"/>
      <c r="ALJ62" s="205"/>
      <c r="ALK62" s="205"/>
      <c r="ALL62" s="205"/>
      <c r="ALM62" s="205"/>
      <c r="ALN62" s="205"/>
      <c r="ALO62" s="205"/>
      <c r="ALP62" s="205"/>
      <c r="ALQ62" s="205"/>
      <c r="ALR62" s="205"/>
      <c r="ALS62" s="205"/>
      <c r="ALT62" s="205"/>
      <c r="ALU62" s="205"/>
      <c r="ALV62" s="205"/>
      <c r="ALW62" s="205"/>
      <c r="ALX62" s="205"/>
      <c r="ALY62" s="205"/>
      <c r="ALZ62" s="205"/>
      <c r="AMA62" s="205"/>
      <c r="AMB62" s="205"/>
      <c r="AMC62" s="205"/>
      <c r="AMD62" s="205"/>
      <c r="AME62" s="205"/>
      <c r="AMF62" s="205"/>
      <c r="AMG62" s="205"/>
      <c r="AMH62" s="205"/>
      <c r="AMI62" s="205"/>
      <c r="AMJ62" s="205"/>
      <c r="AMK62" s="205"/>
      <c r="AML62" s="205"/>
      <c r="AMM62" s="205"/>
      <c r="AMN62" s="205"/>
      <c r="AMO62" s="205"/>
      <c r="AMP62" s="205"/>
      <c r="AMQ62" s="205"/>
      <c r="AMR62" s="205"/>
      <c r="AMS62" s="205"/>
      <c r="AMT62" s="205"/>
      <c r="AMU62" s="205"/>
      <c r="AMV62" s="205"/>
      <c r="AMW62" s="205"/>
      <c r="AMX62" s="205"/>
      <c r="AMY62" s="205"/>
      <c r="AMZ62" s="205"/>
      <c r="ANA62" s="205"/>
      <c r="ANB62" s="205"/>
      <c r="ANC62" s="205"/>
      <c r="AND62" s="205"/>
      <c r="ANE62" s="205"/>
      <c r="ANF62" s="205"/>
      <c r="ANG62" s="205"/>
      <c r="ANH62" s="205"/>
      <c r="ANI62" s="205"/>
      <c r="ANJ62" s="205"/>
      <c r="ANK62" s="205"/>
      <c r="ANL62" s="205"/>
      <c r="ANM62" s="205"/>
      <c r="ANN62" s="205"/>
      <c r="ANO62" s="205"/>
      <c r="ANP62" s="205"/>
      <c r="ANQ62" s="205"/>
      <c r="ANR62" s="205"/>
      <c r="ANS62" s="205"/>
      <c r="ANT62" s="205"/>
      <c r="ANU62" s="205"/>
      <c r="ANV62" s="205"/>
      <c r="ANW62" s="205"/>
      <c r="ANX62" s="205"/>
      <c r="ANY62" s="205"/>
      <c r="ANZ62" s="205"/>
      <c r="AOA62" s="205"/>
      <c r="AOB62" s="205"/>
      <c r="AOC62" s="205"/>
      <c r="AOD62" s="205"/>
      <c r="AOE62" s="205"/>
      <c r="AOF62" s="205"/>
      <c r="AOG62" s="205"/>
      <c r="AOH62" s="205"/>
      <c r="AOI62" s="205"/>
      <c r="AOJ62" s="205"/>
      <c r="AOK62" s="205"/>
      <c r="AOL62" s="205"/>
      <c r="AOM62" s="205"/>
      <c r="AON62" s="205"/>
      <c r="AOO62" s="205"/>
      <c r="AOP62" s="205"/>
      <c r="AOQ62" s="205"/>
      <c r="AOR62" s="205"/>
      <c r="AOS62" s="205"/>
      <c r="AOT62" s="205"/>
      <c r="AOU62" s="205"/>
      <c r="AOV62" s="205"/>
      <c r="AOW62" s="205"/>
      <c r="AOX62" s="205"/>
      <c r="AOY62" s="205"/>
      <c r="AOZ62" s="205"/>
      <c r="APA62" s="205"/>
      <c r="APB62" s="205"/>
      <c r="APC62" s="205"/>
      <c r="APD62" s="205"/>
      <c r="APE62" s="205"/>
      <c r="APF62" s="205"/>
      <c r="APG62" s="205"/>
      <c r="APH62" s="205"/>
      <c r="API62" s="205"/>
      <c r="APJ62" s="205"/>
      <c r="APK62" s="205"/>
      <c r="APL62" s="205"/>
      <c r="APM62" s="205"/>
      <c r="APN62" s="205"/>
      <c r="APO62" s="205"/>
      <c r="APP62" s="205"/>
      <c r="APQ62" s="205"/>
      <c r="APR62" s="205"/>
      <c r="APS62" s="205"/>
      <c r="APT62" s="205"/>
      <c r="APU62" s="205"/>
      <c r="APV62" s="205"/>
      <c r="APW62" s="205"/>
      <c r="APX62" s="205"/>
      <c r="APY62" s="205"/>
      <c r="APZ62" s="205"/>
      <c r="AQA62" s="205"/>
      <c r="AQB62" s="205"/>
      <c r="AQC62" s="205"/>
      <c r="AQD62" s="205"/>
      <c r="AQE62" s="205"/>
      <c r="AQF62" s="205"/>
      <c r="AQG62" s="205"/>
      <c r="AQH62" s="205"/>
      <c r="AQI62" s="205"/>
      <c r="AQJ62" s="205"/>
      <c r="AQK62" s="205"/>
      <c r="AQL62" s="205"/>
      <c r="AQM62" s="205"/>
      <c r="AQN62" s="205"/>
      <c r="AQO62" s="205"/>
      <c r="AQP62" s="205"/>
      <c r="AQQ62" s="205"/>
      <c r="AQR62" s="205"/>
      <c r="AQS62" s="205"/>
      <c r="AQT62" s="205"/>
      <c r="AQU62" s="205"/>
      <c r="AQV62" s="205"/>
      <c r="AQW62" s="205"/>
      <c r="AQX62" s="205"/>
      <c r="AQY62" s="205"/>
      <c r="AQZ62" s="205"/>
      <c r="ARA62" s="205"/>
      <c r="ARB62" s="205"/>
      <c r="ARC62" s="205"/>
      <c r="ARD62" s="205"/>
      <c r="ARE62" s="205"/>
      <c r="ARF62" s="205"/>
      <c r="ARG62" s="205"/>
      <c r="ARH62" s="205"/>
      <c r="ARI62" s="205"/>
      <c r="ARJ62" s="205"/>
      <c r="ARK62" s="205"/>
      <c r="ARL62" s="205"/>
      <c r="ARM62" s="205"/>
      <c r="ARN62" s="205"/>
      <c r="ARO62" s="205"/>
      <c r="ARP62" s="205"/>
      <c r="ARQ62" s="205"/>
      <c r="ARR62" s="205"/>
      <c r="ARS62" s="205"/>
      <c r="ART62" s="205"/>
      <c r="ARU62" s="205"/>
      <c r="ARV62" s="205"/>
      <c r="ARW62" s="205"/>
      <c r="ARX62" s="205"/>
      <c r="ARY62" s="205"/>
      <c r="ARZ62" s="205"/>
      <c r="ASA62" s="205"/>
      <c r="ASB62" s="205"/>
      <c r="ASC62" s="205"/>
      <c r="ASD62" s="205"/>
      <c r="ASE62" s="205"/>
      <c r="ASF62" s="205"/>
      <c r="ASG62" s="205"/>
      <c r="ASH62" s="205"/>
      <c r="ASI62" s="205"/>
      <c r="ASJ62" s="205"/>
      <c r="ASK62" s="205"/>
      <c r="ASL62" s="205"/>
      <c r="ASM62" s="205"/>
      <c r="ASN62" s="205"/>
      <c r="ASO62" s="205"/>
      <c r="ASP62" s="205"/>
      <c r="ASQ62" s="205"/>
      <c r="ASR62" s="205"/>
      <c r="ASS62" s="205"/>
      <c r="AST62" s="205"/>
      <c r="ASU62" s="205"/>
      <c r="ASV62" s="205"/>
      <c r="ASW62" s="205"/>
      <c r="ASX62" s="205"/>
      <c r="ASY62" s="205"/>
      <c r="ASZ62" s="205"/>
      <c r="ATA62" s="205"/>
      <c r="ATB62" s="205"/>
      <c r="ATC62" s="205"/>
      <c r="ATD62" s="205"/>
      <c r="ATE62" s="205"/>
      <c r="ATF62" s="205"/>
      <c r="ATG62" s="205"/>
      <c r="ATH62" s="205"/>
      <c r="ATI62" s="205"/>
      <c r="ATJ62" s="205"/>
      <c r="ATK62" s="205"/>
      <c r="ATL62" s="205"/>
      <c r="ATM62" s="205"/>
      <c r="ATN62" s="205"/>
      <c r="ATO62" s="205"/>
      <c r="ATP62" s="205"/>
      <c r="ATQ62" s="205"/>
      <c r="ATR62" s="205"/>
      <c r="ATS62" s="205"/>
      <c r="ATT62" s="205"/>
      <c r="ATU62" s="205"/>
      <c r="ATV62" s="205"/>
      <c r="ATW62" s="205"/>
      <c r="ATX62" s="205"/>
      <c r="ATY62" s="205"/>
      <c r="ATZ62" s="205"/>
      <c r="AUA62" s="205"/>
      <c r="AUB62" s="205"/>
      <c r="AUC62" s="205"/>
      <c r="AUD62" s="205"/>
      <c r="AUE62" s="205"/>
      <c r="AUF62" s="205"/>
      <c r="AUG62" s="205"/>
      <c r="AUH62" s="205"/>
      <c r="AUI62" s="205"/>
      <c r="AUJ62" s="205"/>
      <c r="AUK62" s="205"/>
      <c r="AUL62" s="205"/>
      <c r="AUM62" s="205"/>
      <c r="AUN62" s="205"/>
      <c r="AUO62" s="205"/>
      <c r="AUP62" s="205"/>
      <c r="AUQ62" s="205"/>
      <c r="AUR62" s="205"/>
      <c r="AUS62" s="205"/>
      <c r="AUT62" s="205"/>
      <c r="AUU62" s="205"/>
      <c r="AUV62" s="205"/>
      <c r="AUW62" s="205"/>
      <c r="AUX62" s="205"/>
      <c r="AUY62" s="205"/>
      <c r="AUZ62" s="205"/>
      <c r="AVA62" s="205"/>
      <c r="AVB62" s="205"/>
      <c r="AVC62" s="205"/>
      <c r="AVD62" s="205"/>
      <c r="AVE62" s="205"/>
      <c r="AVF62" s="205"/>
      <c r="AVG62" s="205"/>
      <c r="AVH62" s="205"/>
      <c r="AVI62" s="205"/>
      <c r="AVJ62" s="205"/>
      <c r="AVK62" s="205"/>
      <c r="AVL62" s="205"/>
      <c r="AVM62" s="205"/>
      <c r="AVN62" s="205"/>
      <c r="AVO62" s="205"/>
      <c r="AVP62" s="205"/>
      <c r="AVQ62" s="205"/>
      <c r="AVR62" s="205"/>
      <c r="AVS62" s="205"/>
      <c r="AVT62" s="205"/>
      <c r="AVU62" s="205"/>
      <c r="AVV62" s="205"/>
      <c r="AVW62" s="205"/>
      <c r="AVX62" s="205"/>
      <c r="AVY62" s="205"/>
      <c r="AVZ62" s="205"/>
      <c r="AWA62" s="205"/>
      <c r="AWB62" s="205"/>
      <c r="AWC62" s="205"/>
      <c r="AWD62" s="205"/>
      <c r="AWE62" s="205"/>
      <c r="AWF62" s="205"/>
      <c r="AWG62" s="205"/>
      <c r="AWH62" s="205"/>
      <c r="AWI62" s="205"/>
      <c r="AWJ62" s="205"/>
      <c r="AWK62" s="205"/>
      <c r="AWL62" s="205"/>
      <c r="AWM62" s="205"/>
      <c r="AWN62" s="205"/>
      <c r="AWO62" s="205"/>
      <c r="AWP62" s="205"/>
      <c r="AWQ62" s="205"/>
      <c r="AWR62" s="205"/>
      <c r="AWS62" s="205"/>
      <c r="AWT62" s="205"/>
      <c r="AWU62" s="205"/>
      <c r="AWV62" s="205"/>
      <c r="AWW62" s="205"/>
      <c r="AWX62" s="205"/>
      <c r="AWY62" s="205"/>
      <c r="AWZ62" s="205"/>
      <c r="AXA62" s="205"/>
      <c r="AXB62" s="205"/>
      <c r="AXC62" s="205"/>
      <c r="AXD62" s="205"/>
      <c r="AXE62" s="205"/>
      <c r="AXF62" s="205"/>
      <c r="AXG62" s="205"/>
      <c r="AXH62" s="205"/>
      <c r="AXI62" s="205"/>
      <c r="AXJ62" s="205"/>
      <c r="AXK62" s="205"/>
      <c r="AXL62" s="205"/>
      <c r="AXM62" s="205"/>
      <c r="AXN62" s="205"/>
      <c r="AXO62" s="205"/>
      <c r="AXP62" s="205"/>
      <c r="AXQ62" s="205"/>
      <c r="AXR62" s="205"/>
      <c r="AXS62" s="205"/>
      <c r="AXT62" s="205"/>
      <c r="AXU62" s="205"/>
      <c r="AXV62" s="205"/>
      <c r="AXW62" s="205"/>
      <c r="AXX62" s="205"/>
      <c r="AXY62" s="205"/>
      <c r="AXZ62" s="205"/>
      <c r="AYA62" s="205"/>
      <c r="AYB62" s="205"/>
      <c r="AYC62" s="205"/>
      <c r="AYD62" s="205"/>
      <c r="AYE62" s="205"/>
      <c r="AYF62" s="205"/>
      <c r="AYG62" s="205"/>
      <c r="AYH62" s="205"/>
      <c r="AYI62" s="205"/>
      <c r="AYJ62" s="205"/>
      <c r="AYK62" s="205"/>
      <c r="AYL62" s="205"/>
      <c r="AYM62" s="205"/>
      <c r="AYN62" s="205"/>
      <c r="AYO62" s="205"/>
      <c r="AYP62" s="205"/>
      <c r="AYQ62" s="205"/>
      <c r="AYR62" s="205"/>
      <c r="AYS62" s="205"/>
      <c r="AYT62" s="205"/>
      <c r="AYU62" s="205"/>
      <c r="AYV62" s="205"/>
      <c r="AYW62" s="205"/>
      <c r="AYX62" s="205"/>
      <c r="AYY62" s="205"/>
      <c r="AYZ62" s="205"/>
      <c r="AZA62" s="205"/>
      <c r="AZB62" s="205"/>
      <c r="AZC62" s="205"/>
      <c r="AZD62" s="205"/>
      <c r="AZE62" s="205"/>
      <c r="AZF62" s="205"/>
      <c r="AZG62" s="205"/>
      <c r="AZH62" s="205"/>
      <c r="AZI62" s="205"/>
      <c r="AZJ62" s="205"/>
      <c r="AZK62" s="205"/>
      <c r="AZL62" s="205"/>
      <c r="AZM62" s="205"/>
      <c r="AZN62" s="205"/>
      <c r="AZO62" s="205"/>
      <c r="AZP62" s="205"/>
      <c r="AZQ62" s="205"/>
      <c r="AZR62" s="205"/>
      <c r="AZS62" s="205"/>
      <c r="AZT62" s="205"/>
      <c r="AZU62" s="205"/>
      <c r="AZV62" s="205"/>
      <c r="AZW62" s="205"/>
      <c r="AZX62" s="205"/>
      <c r="AZY62" s="205"/>
      <c r="AZZ62" s="205"/>
      <c r="BAA62" s="205"/>
      <c r="BAB62" s="205"/>
      <c r="BAC62" s="205"/>
      <c r="BAD62" s="205"/>
      <c r="BAE62" s="205"/>
      <c r="BAF62" s="205"/>
      <c r="BAG62" s="205"/>
      <c r="BAH62" s="205"/>
      <c r="BAI62" s="205"/>
      <c r="BAJ62" s="205"/>
      <c r="BAK62" s="205"/>
      <c r="BAL62" s="205"/>
      <c r="BAM62" s="205"/>
      <c r="BAN62" s="205"/>
      <c r="BAO62" s="205"/>
      <c r="BAP62" s="205"/>
      <c r="BAQ62" s="205"/>
      <c r="BAR62" s="205"/>
      <c r="BAS62" s="205"/>
      <c r="BAT62" s="205"/>
      <c r="BAU62" s="205"/>
      <c r="BAV62" s="205"/>
      <c r="BAW62" s="205"/>
      <c r="BAX62" s="205"/>
      <c r="BAY62" s="205"/>
      <c r="BAZ62" s="205"/>
      <c r="BBA62" s="205"/>
      <c r="BBB62" s="205"/>
      <c r="BBC62" s="205"/>
      <c r="BBD62" s="205"/>
      <c r="BBE62" s="205"/>
      <c r="BBF62" s="205"/>
      <c r="BBG62" s="205"/>
      <c r="BBH62" s="205"/>
      <c r="BBI62" s="205"/>
      <c r="BBJ62" s="205"/>
      <c r="BBK62" s="205"/>
      <c r="BBL62" s="205"/>
      <c r="BBM62" s="205"/>
      <c r="BBN62" s="205"/>
      <c r="BBO62" s="205"/>
      <c r="BBP62" s="205"/>
      <c r="BBQ62" s="205"/>
      <c r="BBR62" s="205"/>
      <c r="BBS62" s="205"/>
      <c r="BBT62" s="205"/>
      <c r="BBU62" s="205"/>
      <c r="BBV62" s="205"/>
      <c r="BBW62" s="205"/>
      <c r="BBX62" s="205"/>
      <c r="BBY62" s="205"/>
      <c r="BBZ62" s="205"/>
      <c r="BCA62" s="205"/>
      <c r="BCB62" s="205"/>
      <c r="BCC62" s="205"/>
      <c r="BCD62" s="205"/>
      <c r="BCE62" s="205"/>
      <c r="BCF62" s="205"/>
      <c r="BCG62" s="205"/>
      <c r="BCH62" s="205"/>
      <c r="BCI62" s="205"/>
      <c r="BCJ62" s="205"/>
      <c r="BCK62" s="205"/>
      <c r="BCL62" s="205"/>
      <c r="BCM62" s="205"/>
      <c r="BCN62" s="205"/>
      <c r="BCO62" s="205"/>
      <c r="BCP62" s="205"/>
      <c r="BCQ62" s="205"/>
      <c r="BCR62" s="205"/>
      <c r="BCS62" s="205"/>
      <c r="BCT62" s="205"/>
      <c r="BCU62" s="205"/>
      <c r="BCV62" s="205"/>
      <c r="BCW62" s="205"/>
      <c r="BCX62" s="205"/>
      <c r="BCY62" s="205"/>
      <c r="BCZ62" s="205"/>
      <c r="BDA62" s="205"/>
      <c r="BDB62" s="205"/>
      <c r="BDC62" s="205"/>
      <c r="BDD62" s="205"/>
      <c r="BDE62" s="205"/>
      <c r="BDF62" s="205"/>
      <c r="BDG62" s="205"/>
      <c r="BDH62" s="205"/>
      <c r="BDI62" s="205"/>
      <c r="BDJ62" s="205"/>
      <c r="BDK62" s="205"/>
      <c r="BDL62" s="205"/>
      <c r="BDM62" s="205"/>
      <c r="BDN62" s="205"/>
      <c r="BDO62" s="205"/>
      <c r="BDP62" s="205"/>
      <c r="BDQ62" s="205"/>
      <c r="BDR62" s="205"/>
      <c r="BDS62" s="205"/>
      <c r="BDT62" s="205"/>
      <c r="BDU62" s="205"/>
    </row>
    <row r="63" spans="1:1477" s="73" customFormat="1">
      <c r="B63" s="71" t="s">
        <v>3</v>
      </c>
      <c r="C63" s="71" t="s">
        <v>219</v>
      </c>
      <c r="D63" s="71" t="s">
        <v>220</v>
      </c>
      <c r="E63" s="72">
        <v>41780</v>
      </c>
      <c r="F63" s="71" t="s">
        <v>475</v>
      </c>
      <c r="G63" s="71" t="s">
        <v>479</v>
      </c>
      <c r="H63" s="208">
        <v>3</v>
      </c>
      <c r="I63" s="73">
        <v>1</v>
      </c>
      <c r="J63" s="73">
        <v>243</v>
      </c>
      <c r="K63" s="73">
        <v>281</v>
      </c>
      <c r="L63" s="73">
        <v>280</v>
      </c>
      <c r="M63" s="206">
        <f t="shared" si="45"/>
        <v>0.99588477366255146</v>
      </c>
      <c r="N63" s="73">
        <f t="shared" si="46"/>
        <v>1</v>
      </c>
      <c r="O63" s="73">
        <v>1</v>
      </c>
      <c r="P63" s="73">
        <v>0</v>
      </c>
      <c r="Q63" s="73">
        <v>0</v>
      </c>
      <c r="R63" s="73">
        <v>38</v>
      </c>
      <c r="S63" s="73">
        <v>0</v>
      </c>
      <c r="T63" s="212">
        <v>831515</v>
      </c>
      <c r="U63" s="212">
        <v>40849</v>
      </c>
      <c r="V63" s="212">
        <v>790666</v>
      </c>
      <c r="W63" s="212">
        <v>893080</v>
      </c>
      <c r="X63" s="212">
        <v>843974</v>
      </c>
      <c r="Y63" s="212">
        <v>0</v>
      </c>
      <c r="Z63" s="212">
        <v>0</v>
      </c>
      <c r="AA63" s="212">
        <v>0</v>
      </c>
      <c r="AB63" s="212">
        <v>843974</v>
      </c>
      <c r="AC63" s="212">
        <v>843974</v>
      </c>
      <c r="AD63" s="206">
        <f t="shared" si="47"/>
        <v>1.0674216420081299</v>
      </c>
      <c r="AE63" s="73">
        <f t="shared" si="48"/>
        <v>1</v>
      </c>
      <c r="AF63" s="212">
        <v>0</v>
      </c>
      <c r="AG63" s="212">
        <v>61565</v>
      </c>
      <c r="AH63" s="73">
        <v>26</v>
      </c>
      <c r="AI63" s="73">
        <v>12</v>
      </c>
      <c r="AJ63" s="73">
        <v>0</v>
      </c>
      <c r="AK63" s="73">
        <v>0</v>
      </c>
      <c r="AL63" s="85">
        <v>2400</v>
      </c>
      <c r="AM63" s="85">
        <v>0</v>
      </c>
      <c r="AN63" s="73">
        <v>0</v>
      </c>
      <c r="AO63" s="73">
        <v>0</v>
      </c>
      <c r="AP63" s="85">
        <v>68329</v>
      </c>
      <c r="AQ63" s="85">
        <v>0</v>
      </c>
      <c r="AR63" s="73">
        <v>0</v>
      </c>
      <c r="AS63" s="73">
        <v>0</v>
      </c>
      <c r="AT63" s="85">
        <v>0</v>
      </c>
      <c r="AU63" s="85">
        <v>0</v>
      </c>
      <c r="AV63" s="73">
        <v>0</v>
      </c>
      <c r="AW63" s="73">
        <v>0</v>
      </c>
      <c r="AX63" s="85">
        <v>0</v>
      </c>
      <c r="AY63" s="85">
        <v>0</v>
      </c>
      <c r="AZ63" s="73">
        <v>0</v>
      </c>
      <c r="BA63" s="73">
        <v>0</v>
      </c>
      <c r="BB63" s="85">
        <v>0</v>
      </c>
      <c r="BC63" s="85">
        <v>0</v>
      </c>
      <c r="BD63" s="73">
        <v>0</v>
      </c>
      <c r="BE63" s="73">
        <v>0</v>
      </c>
      <c r="BF63" s="85">
        <v>0</v>
      </c>
      <c r="BG63" s="85">
        <v>0</v>
      </c>
      <c r="BH63" s="73">
        <v>0</v>
      </c>
      <c r="BI63" s="73">
        <v>0</v>
      </c>
      <c r="BJ63" s="85">
        <v>0</v>
      </c>
      <c r="BK63" s="85">
        <v>0</v>
      </c>
      <c r="BL63" s="73">
        <v>0</v>
      </c>
      <c r="BM63" s="73">
        <v>0</v>
      </c>
      <c r="BN63" s="85">
        <v>0</v>
      </c>
      <c r="BO63" s="85">
        <v>0</v>
      </c>
      <c r="BP63" s="73">
        <v>0</v>
      </c>
      <c r="BQ63" s="73">
        <v>0</v>
      </c>
      <c r="BR63" s="85">
        <v>0</v>
      </c>
      <c r="BS63" s="85">
        <v>0</v>
      </c>
      <c r="BT63" s="73">
        <v>0</v>
      </c>
      <c r="BU63" s="73">
        <v>0</v>
      </c>
      <c r="BV63" s="85">
        <v>0</v>
      </c>
      <c r="BW63" s="85">
        <v>0</v>
      </c>
      <c r="BX63" s="73">
        <v>0</v>
      </c>
      <c r="BY63" s="73">
        <v>0</v>
      </c>
      <c r="BZ63" s="85">
        <v>0</v>
      </c>
      <c r="CA63" s="85">
        <v>0</v>
      </c>
      <c r="CB63" s="73">
        <v>0</v>
      </c>
      <c r="CC63" s="73">
        <v>0</v>
      </c>
      <c r="CD63" s="85">
        <v>0</v>
      </c>
      <c r="CE63" s="85">
        <v>0</v>
      </c>
      <c r="CF63" s="73">
        <v>0</v>
      </c>
      <c r="CG63" s="73">
        <v>0</v>
      </c>
      <c r="CH63" s="85">
        <v>0</v>
      </c>
      <c r="CI63" s="85">
        <v>0</v>
      </c>
      <c r="CJ63" s="73">
        <v>0</v>
      </c>
      <c r="CK63" s="73">
        <v>0</v>
      </c>
      <c r="CL63" s="85">
        <v>70729</v>
      </c>
      <c r="CM63" s="85">
        <v>0</v>
      </c>
      <c r="CN63" s="71" t="s">
        <v>413</v>
      </c>
      <c r="CO63" s="71" t="s">
        <v>414</v>
      </c>
      <c r="CP63" s="71" t="s">
        <v>321</v>
      </c>
      <c r="CQ63" s="71" t="s">
        <v>321</v>
      </c>
      <c r="CR63" s="71" t="s">
        <v>321</v>
      </c>
      <c r="CS63" s="71" t="s">
        <v>321</v>
      </c>
      <c r="CT63" s="72">
        <v>42221</v>
      </c>
      <c r="CU63" s="71" t="s">
        <v>473</v>
      </c>
      <c r="CV63" s="71" t="s">
        <v>474</v>
      </c>
      <c r="CW63" s="72" t="s">
        <v>168</v>
      </c>
      <c r="CX63" s="72">
        <v>42163</v>
      </c>
      <c r="CY63" s="71" t="s">
        <v>475</v>
      </c>
      <c r="CZ63" s="71" t="s">
        <v>478</v>
      </c>
      <c r="DA63" s="71" t="s">
        <v>501</v>
      </c>
      <c r="DB63" s="86">
        <v>850266.14</v>
      </c>
      <c r="DC63" s="71"/>
      <c r="DD63" s="71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  <c r="IU63" s="205"/>
      <c r="IV63" s="205"/>
      <c r="IW63" s="205"/>
      <c r="IX63" s="205"/>
      <c r="IY63" s="205"/>
      <c r="IZ63" s="205"/>
      <c r="JA63" s="205"/>
      <c r="JB63" s="205"/>
      <c r="JC63" s="205"/>
      <c r="JD63" s="205"/>
      <c r="JE63" s="205"/>
      <c r="JF63" s="205"/>
      <c r="JG63" s="205"/>
      <c r="JH63" s="205"/>
      <c r="JI63" s="205"/>
      <c r="JJ63" s="205"/>
      <c r="JK63" s="205"/>
      <c r="JL63" s="205"/>
      <c r="JM63" s="205"/>
      <c r="JN63" s="205"/>
      <c r="JO63" s="205"/>
      <c r="JP63" s="205"/>
      <c r="JQ63" s="205"/>
      <c r="JR63" s="205"/>
      <c r="JS63" s="205"/>
      <c r="JT63" s="205"/>
      <c r="JU63" s="205"/>
      <c r="JV63" s="205"/>
      <c r="JW63" s="205"/>
      <c r="JX63" s="205"/>
      <c r="JY63" s="205"/>
      <c r="JZ63" s="205"/>
      <c r="KA63" s="205"/>
      <c r="KB63" s="205"/>
      <c r="KC63" s="205"/>
      <c r="KD63" s="205"/>
      <c r="KE63" s="205"/>
      <c r="KF63" s="205"/>
      <c r="KG63" s="205"/>
      <c r="KH63" s="205"/>
      <c r="KI63" s="205"/>
      <c r="KJ63" s="205"/>
      <c r="KK63" s="205"/>
      <c r="KL63" s="205"/>
      <c r="KM63" s="205"/>
      <c r="KN63" s="205"/>
      <c r="KO63" s="205"/>
      <c r="KP63" s="205"/>
      <c r="KQ63" s="205"/>
      <c r="KR63" s="205"/>
      <c r="KS63" s="205"/>
      <c r="KT63" s="205"/>
      <c r="KU63" s="205"/>
      <c r="KV63" s="205"/>
      <c r="KW63" s="205"/>
      <c r="KX63" s="205"/>
      <c r="KY63" s="205"/>
      <c r="KZ63" s="205"/>
      <c r="LA63" s="205"/>
      <c r="LB63" s="205"/>
      <c r="LC63" s="205"/>
      <c r="LD63" s="205"/>
      <c r="LE63" s="205"/>
      <c r="LF63" s="205"/>
      <c r="LG63" s="205"/>
      <c r="LH63" s="205"/>
      <c r="LI63" s="205"/>
      <c r="LJ63" s="205"/>
      <c r="LK63" s="205"/>
      <c r="LL63" s="205"/>
      <c r="LM63" s="205"/>
      <c r="LN63" s="205"/>
      <c r="LO63" s="205"/>
      <c r="LP63" s="205"/>
      <c r="LQ63" s="205"/>
      <c r="LR63" s="205"/>
      <c r="LS63" s="205"/>
      <c r="LT63" s="205"/>
      <c r="LU63" s="205"/>
      <c r="LV63" s="205"/>
      <c r="LW63" s="205"/>
      <c r="LX63" s="205"/>
      <c r="LY63" s="205"/>
      <c r="LZ63" s="205"/>
      <c r="MA63" s="205"/>
      <c r="MB63" s="205"/>
      <c r="MC63" s="205"/>
      <c r="MD63" s="205"/>
      <c r="ME63" s="205"/>
      <c r="MF63" s="205"/>
      <c r="MG63" s="205"/>
      <c r="MH63" s="205"/>
      <c r="MI63" s="205"/>
      <c r="MJ63" s="205"/>
      <c r="MK63" s="205"/>
      <c r="ML63" s="205"/>
      <c r="MM63" s="205"/>
      <c r="MN63" s="205"/>
      <c r="MO63" s="205"/>
      <c r="MP63" s="205"/>
      <c r="MQ63" s="205"/>
      <c r="MR63" s="205"/>
      <c r="MS63" s="205"/>
      <c r="MT63" s="205"/>
      <c r="MU63" s="205"/>
      <c r="MV63" s="205"/>
      <c r="MW63" s="205"/>
      <c r="MX63" s="205"/>
      <c r="MY63" s="205"/>
      <c r="MZ63" s="205"/>
      <c r="NA63" s="205"/>
      <c r="NB63" s="205"/>
      <c r="NC63" s="205"/>
      <c r="ND63" s="205"/>
      <c r="NE63" s="205"/>
      <c r="NF63" s="205"/>
      <c r="NG63" s="205"/>
      <c r="NH63" s="205"/>
      <c r="NI63" s="205"/>
      <c r="NJ63" s="205"/>
      <c r="NK63" s="205"/>
      <c r="NL63" s="205"/>
      <c r="NM63" s="205"/>
      <c r="NN63" s="205"/>
      <c r="NO63" s="205"/>
      <c r="NP63" s="205"/>
      <c r="NQ63" s="205"/>
      <c r="NR63" s="205"/>
      <c r="NS63" s="205"/>
      <c r="NT63" s="205"/>
      <c r="NU63" s="205"/>
      <c r="NV63" s="205"/>
      <c r="NW63" s="205"/>
      <c r="NX63" s="205"/>
      <c r="NY63" s="205"/>
      <c r="NZ63" s="205"/>
      <c r="OA63" s="205"/>
      <c r="OB63" s="205"/>
      <c r="OC63" s="205"/>
      <c r="OD63" s="205"/>
      <c r="OE63" s="205"/>
      <c r="OF63" s="205"/>
      <c r="OG63" s="205"/>
      <c r="OH63" s="205"/>
      <c r="OI63" s="205"/>
      <c r="OJ63" s="205"/>
      <c r="OK63" s="205"/>
      <c r="OL63" s="205"/>
      <c r="OM63" s="205"/>
      <c r="ON63" s="205"/>
      <c r="OO63" s="205"/>
      <c r="OP63" s="205"/>
      <c r="OQ63" s="205"/>
      <c r="OR63" s="205"/>
      <c r="OS63" s="205"/>
      <c r="OT63" s="205"/>
      <c r="OU63" s="205"/>
      <c r="OV63" s="205"/>
      <c r="OW63" s="205"/>
      <c r="OX63" s="205"/>
      <c r="OY63" s="205"/>
      <c r="OZ63" s="205"/>
      <c r="PA63" s="205"/>
      <c r="PB63" s="205"/>
      <c r="PC63" s="205"/>
      <c r="PD63" s="205"/>
      <c r="PE63" s="205"/>
      <c r="PF63" s="205"/>
      <c r="PG63" s="205"/>
      <c r="PH63" s="205"/>
      <c r="PI63" s="205"/>
      <c r="PJ63" s="205"/>
      <c r="PK63" s="205"/>
      <c r="PL63" s="205"/>
      <c r="PM63" s="205"/>
      <c r="PN63" s="205"/>
      <c r="PO63" s="205"/>
      <c r="PP63" s="205"/>
      <c r="PQ63" s="205"/>
      <c r="PR63" s="205"/>
      <c r="PS63" s="205"/>
      <c r="PT63" s="205"/>
      <c r="PU63" s="205"/>
      <c r="PV63" s="205"/>
      <c r="PW63" s="205"/>
      <c r="PX63" s="205"/>
      <c r="PY63" s="205"/>
      <c r="PZ63" s="205"/>
      <c r="QA63" s="205"/>
      <c r="QB63" s="205"/>
      <c r="QC63" s="205"/>
      <c r="QD63" s="205"/>
      <c r="QE63" s="205"/>
      <c r="QF63" s="205"/>
      <c r="QG63" s="205"/>
      <c r="QH63" s="205"/>
      <c r="QI63" s="205"/>
      <c r="QJ63" s="205"/>
      <c r="QK63" s="205"/>
      <c r="QL63" s="205"/>
      <c r="QM63" s="205"/>
      <c r="QN63" s="205"/>
      <c r="QO63" s="205"/>
      <c r="QP63" s="205"/>
      <c r="QQ63" s="205"/>
      <c r="QR63" s="205"/>
      <c r="QS63" s="205"/>
      <c r="QT63" s="205"/>
      <c r="QU63" s="205"/>
      <c r="QV63" s="205"/>
      <c r="QW63" s="205"/>
      <c r="QX63" s="205"/>
      <c r="QY63" s="205"/>
      <c r="QZ63" s="205"/>
      <c r="RA63" s="205"/>
      <c r="RB63" s="205"/>
      <c r="RC63" s="205"/>
      <c r="RD63" s="205"/>
      <c r="RE63" s="205"/>
      <c r="RF63" s="205"/>
      <c r="RG63" s="205"/>
      <c r="RH63" s="205"/>
      <c r="RI63" s="205"/>
      <c r="RJ63" s="205"/>
      <c r="RK63" s="205"/>
      <c r="RL63" s="205"/>
      <c r="RM63" s="205"/>
      <c r="RN63" s="205"/>
      <c r="RO63" s="205"/>
      <c r="RP63" s="205"/>
      <c r="RQ63" s="205"/>
      <c r="RR63" s="205"/>
      <c r="RS63" s="205"/>
      <c r="RT63" s="205"/>
      <c r="RU63" s="205"/>
      <c r="RV63" s="205"/>
      <c r="RW63" s="205"/>
      <c r="RX63" s="205"/>
      <c r="RY63" s="205"/>
      <c r="RZ63" s="205"/>
      <c r="SA63" s="205"/>
      <c r="SB63" s="205"/>
      <c r="SC63" s="205"/>
      <c r="SD63" s="205"/>
      <c r="SE63" s="205"/>
      <c r="SF63" s="205"/>
      <c r="SG63" s="205"/>
      <c r="SH63" s="205"/>
      <c r="SI63" s="205"/>
      <c r="SJ63" s="205"/>
      <c r="SK63" s="205"/>
      <c r="SL63" s="205"/>
      <c r="SM63" s="205"/>
      <c r="SN63" s="205"/>
      <c r="SO63" s="205"/>
      <c r="SP63" s="205"/>
      <c r="SQ63" s="205"/>
      <c r="SR63" s="205"/>
      <c r="SS63" s="205"/>
      <c r="ST63" s="205"/>
      <c r="SU63" s="205"/>
      <c r="SV63" s="205"/>
      <c r="SW63" s="205"/>
      <c r="SX63" s="205"/>
      <c r="SY63" s="205"/>
      <c r="SZ63" s="205"/>
      <c r="TA63" s="205"/>
      <c r="TB63" s="205"/>
      <c r="TC63" s="205"/>
      <c r="TD63" s="205"/>
      <c r="TE63" s="205"/>
      <c r="TF63" s="205"/>
      <c r="TG63" s="205"/>
      <c r="TH63" s="205"/>
      <c r="TI63" s="205"/>
      <c r="TJ63" s="205"/>
      <c r="TK63" s="205"/>
      <c r="TL63" s="205"/>
      <c r="TM63" s="205"/>
      <c r="TN63" s="205"/>
      <c r="TO63" s="205"/>
      <c r="TP63" s="205"/>
      <c r="TQ63" s="205"/>
      <c r="TR63" s="205"/>
      <c r="TS63" s="205"/>
      <c r="TT63" s="205"/>
      <c r="TU63" s="205"/>
      <c r="TV63" s="205"/>
      <c r="TW63" s="205"/>
      <c r="TX63" s="205"/>
      <c r="TY63" s="205"/>
      <c r="TZ63" s="205"/>
      <c r="UA63" s="205"/>
      <c r="UB63" s="205"/>
      <c r="UC63" s="205"/>
      <c r="UD63" s="205"/>
      <c r="UE63" s="205"/>
      <c r="UF63" s="205"/>
      <c r="UG63" s="205"/>
      <c r="UH63" s="205"/>
      <c r="UI63" s="205"/>
      <c r="UJ63" s="205"/>
      <c r="UK63" s="205"/>
      <c r="UL63" s="205"/>
      <c r="UM63" s="205"/>
      <c r="UN63" s="205"/>
      <c r="UO63" s="205"/>
      <c r="UP63" s="205"/>
      <c r="UQ63" s="205"/>
      <c r="UR63" s="205"/>
      <c r="US63" s="205"/>
      <c r="UT63" s="205"/>
      <c r="UU63" s="205"/>
      <c r="UV63" s="205"/>
      <c r="UW63" s="205"/>
      <c r="UX63" s="205"/>
      <c r="UY63" s="205"/>
      <c r="UZ63" s="205"/>
      <c r="VA63" s="205"/>
      <c r="VB63" s="205"/>
      <c r="VC63" s="205"/>
      <c r="VD63" s="205"/>
      <c r="VE63" s="205"/>
      <c r="VF63" s="205"/>
      <c r="VG63" s="205"/>
      <c r="VH63" s="205"/>
      <c r="VI63" s="205"/>
      <c r="VJ63" s="205"/>
      <c r="VK63" s="205"/>
      <c r="VL63" s="205"/>
      <c r="VM63" s="205"/>
      <c r="VN63" s="205"/>
      <c r="VO63" s="205"/>
      <c r="VP63" s="205"/>
      <c r="VQ63" s="205"/>
      <c r="VR63" s="205"/>
      <c r="VS63" s="205"/>
      <c r="VT63" s="205"/>
      <c r="VU63" s="205"/>
      <c r="VV63" s="205"/>
      <c r="VW63" s="205"/>
      <c r="VX63" s="205"/>
      <c r="VY63" s="205"/>
      <c r="VZ63" s="205"/>
      <c r="WA63" s="205"/>
      <c r="WB63" s="205"/>
      <c r="WC63" s="205"/>
      <c r="WD63" s="205"/>
      <c r="WE63" s="205"/>
      <c r="WF63" s="205"/>
      <c r="WG63" s="205"/>
      <c r="WH63" s="205"/>
      <c r="WI63" s="205"/>
      <c r="WJ63" s="205"/>
      <c r="WK63" s="205"/>
      <c r="WL63" s="205"/>
      <c r="WM63" s="205"/>
      <c r="WN63" s="205"/>
      <c r="WO63" s="205"/>
      <c r="WP63" s="205"/>
      <c r="WQ63" s="205"/>
      <c r="WR63" s="205"/>
      <c r="WS63" s="205"/>
      <c r="WT63" s="205"/>
      <c r="WU63" s="205"/>
      <c r="WV63" s="205"/>
      <c r="WW63" s="205"/>
      <c r="WX63" s="205"/>
      <c r="WY63" s="205"/>
      <c r="WZ63" s="205"/>
      <c r="XA63" s="205"/>
      <c r="XB63" s="205"/>
      <c r="XC63" s="205"/>
      <c r="XD63" s="205"/>
      <c r="XE63" s="205"/>
      <c r="XF63" s="205"/>
      <c r="XG63" s="205"/>
      <c r="XH63" s="205"/>
      <c r="XI63" s="205"/>
      <c r="XJ63" s="205"/>
      <c r="XK63" s="205"/>
      <c r="XL63" s="205"/>
      <c r="XM63" s="205"/>
      <c r="XN63" s="205"/>
      <c r="XO63" s="205"/>
      <c r="XP63" s="205"/>
      <c r="XQ63" s="205"/>
      <c r="XR63" s="205"/>
      <c r="XS63" s="205"/>
      <c r="XT63" s="205"/>
      <c r="XU63" s="205"/>
      <c r="XV63" s="205"/>
      <c r="XW63" s="205"/>
      <c r="XX63" s="205"/>
      <c r="XY63" s="205"/>
      <c r="XZ63" s="205"/>
      <c r="YA63" s="205"/>
      <c r="YB63" s="205"/>
      <c r="YC63" s="205"/>
      <c r="YD63" s="205"/>
      <c r="YE63" s="205"/>
      <c r="YF63" s="205"/>
      <c r="YG63" s="205"/>
      <c r="YH63" s="205"/>
      <c r="YI63" s="205"/>
      <c r="YJ63" s="205"/>
      <c r="YK63" s="205"/>
      <c r="YL63" s="205"/>
      <c r="YM63" s="205"/>
      <c r="YN63" s="205"/>
      <c r="YO63" s="205"/>
      <c r="YP63" s="205"/>
      <c r="YQ63" s="205"/>
      <c r="YR63" s="205"/>
      <c r="YS63" s="205"/>
      <c r="YT63" s="205"/>
      <c r="YU63" s="205"/>
      <c r="YV63" s="205"/>
      <c r="YW63" s="205"/>
      <c r="YX63" s="205"/>
      <c r="YY63" s="205"/>
      <c r="YZ63" s="205"/>
      <c r="ZA63" s="205"/>
      <c r="ZB63" s="205"/>
      <c r="ZC63" s="205"/>
      <c r="ZD63" s="205"/>
      <c r="ZE63" s="205"/>
      <c r="ZF63" s="205"/>
      <c r="ZG63" s="205"/>
      <c r="ZH63" s="205"/>
      <c r="ZI63" s="205"/>
      <c r="ZJ63" s="205"/>
      <c r="ZK63" s="205"/>
      <c r="ZL63" s="205"/>
      <c r="ZM63" s="205"/>
      <c r="ZN63" s="205"/>
      <c r="ZO63" s="205"/>
      <c r="ZP63" s="205"/>
      <c r="ZQ63" s="205"/>
      <c r="ZR63" s="205"/>
      <c r="ZS63" s="205"/>
      <c r="ZT63" s="205"/>
      <c r="ZU63" s="205"/>
      <c r="ZV63" s="205"/>
      <c r="ZW63" s="205"/>
      <c r="ZX63" s="205"/>
      <c r="ZY63" s="205"/>
      <c r="ZZ63" s="205"/>
      <c r="AAA63" s="205"/>
      <c r="AAB63" s="205"/>
      <c r="AAC63" s="205"/>
      <c r="AAD63" s="205"/>
      <c r="AAE63" s="205"/>
      <c r="AAF63" s="205"/>
      <c r="AAG63" s="205"/>
      <c r="AAH63" s="205"/>
      <c r="AAI63" s="205"/>
      <c r="AAJ63" s="205"/>
      <c r="AAK63" s="205"/>
      <c r="AAL63" s="205"/>
      <c r="AAM63" s="205"/>
      <c r="AAN63" s="205"/>
      <c r="AAO63" s="205"/>
      <c r="AAP63" s="205"/>
      <c r="AAQ63" s="205"/>
      <c r="AAR63" s="205"/>
      <c r="AAS63" s="205"/>
      <c r="AAT63" s="205"/>
      <c r="AAU63" s="205"/>
      <c r="AAV63" s="205"/>
      <c r="AAW63" s="205"/>
      <c r="AAX63" s="205"/>
      <c r="AAY63" s="205"/>
      <c r="AAZ63" s="205"/>
      <c r="ABA63" s="205"/>
      <c r="ABB63" s="205"/>
      <c r="ABC63" s="205"/>
      <c r="ABD63" s="205"/>
      <c r="ABE63" s="205"/>
      <c r="ABF63" s="205"/>
      <c r="ABG63" s="205"/>
      <c r="ABH63" s="205"/>
      <c r="ABI63" s="205"/>
      <c r="ABJ63" s="205"/>
      <c r="ABK63" s="205"/>
      <c r="ABL63" s="205"/>
      <c r="ABM63" s="205"/>
      <c r="ABN63" s="205"/>
      <c r="ABO63" s="205"/>
      <c r="ABP63" s="205"/>
      <c r="ABQ63" s="205"/>
      <c r="ABR63" s="205"/>
      <c r="ABS63" s="205"/>
      <c r="ABT63" s="205"/>
      <c r="ABU63" s="205"/>
      <c r="ABV63" s="205"/>
      <c r="ABW63" s="205"/>
      <c r="ABX63" s="205"/>
      <c r="ABY63" s="205"/>
      <c r="ABZ63" s="205"/>
      <c r="ACA63" s="205"/>
      <c r="ACB63" s="205"/>
      <c r="ACC63" s="205"/>
      <c r="ACD63" s="205"/>
      <c r="ACE63" s="205"/>
      <c r="ACF63" s="205"/>
      <c r="ACG63" s="205"/>
      <c r="ACH63" s="205"/>
      <c r="ACI63" s="205"/>
      <c r="ACJ63" s="205"/>
      <c r="ACK63" s="205"/>
      <c r="ACL63" s="205"/>
      <c r="ACM63" s="205"/>
      <c r="ACN63" s="205"/>
      <c r="ACO63" s="205"/>
      <c r="ACP63" s="205"/>
      <c r="ACQ63" s="205"/>
      <c r="ACR63" s="205"/>
      <c r="ACS63" s="205"/>
      <c r="ACT63" s="205"/>
      <c r="ACU63" s="205"/>
      <c r="ACV63" s="205"/>
      <c r="ACW63" s="205"/>
      <c r="ACX63" s="205"/>
      <c r="ACY63" s="205"/>
      <c r="ACZ63" s="205"/>
      <c r="ADA63" s="205"/>
      <c r="ADB63" s="205"/>
      <c r="ADC63" s="205"/>
      <c r="ADD63" s="205"/>
      <c r="ADE63" s="205"/>
      <c r="ADF63" s="205"/>
      <c r="ADG63" s="205"/>
      <c r="ADH63" s="205"/>
      <c r="ADI63" s="205"/>
      <c r="ADJ63" s="205"/>
      <c r="ADK63" s="205"/>
      <c r="ADL63" s="205"/>
      <c r="ADM63" s="205"/>
      <c r="ADN63" s="205"/>
      <c r="ADO63" s="205"/>
      <c r="ADP63" s="205"/>
      <c r="ADQ63" s="205"/>
      <c r="ADR63" s="205"/>
      <c r="ADS63" s="205"/>
      <c r="ADT63" s="205"/>
      <c r="ADU63" s="205"/>
      <c r="ADV63" s="205"/>
      <c r="ADW63" s="205"/>
      <c r="ADX63" s="205"/>
      <c r="ADY63" s="205"/>
      <c r="ADZ63" s="205"/>
      <c r="AEA63" s="205"/>
      <c r="AEB63" s="205"/>
      <c r="AEC63" s="205"/>
      <c r="AED63" s="205"/>
      <c r="AEE63" s="205"/>
      <c r="AEF63" s="205"/>
      <c r="AEG63" s="205"/>
      <c r="AEH63" s="205"/>
      <c r="AEI63" s="205"/>
      <c r="AEJ63" s="205"/>
      <c r="AEK63" s="205"/>
      <c r="AEL63" s="205"/>
      <c r="AEM63" s="205"/>
      <c r="AEN63" s="205"/>
      <c r="AEO63" s="205"/>
      <c r="AEP63" s="205"/>
      <c r="AEQ63" s="205"/>
      <c r="AER63" s="205"/>
      <c r="AES63" s="205"/>
      <c r="AET63" s="205"/>
      <c r="AEU63" s="205"/>
      <c r="AEV63" s="205"/>
      <c r="AEW63" s="205"/>
      <c r="AEX63" s="205"/>
      <c r="AEY63" s="205"/>
      <c r="AEZ63" s="205"/>
      <c r="AFA63" s="205"/>
      <c r="AFB63" s="205"/>
      <c r="AFC63" s="205"/>
      <c r="AFD63" s="205"/>
      <c r="AFE63" s="205"/>
      <c r="AFF63" s="205"/>
      <c r="AFG63" s="205"/>
      <c r="AFH63" s="205"/>
      <c r="AFI63" s="205"/>
      <c r="AFJ63" s="205"/>
      <c r="AFK63" s="205"/>
      <c r="AFL63" s="205"/>
      <c r="AFM63" s="205"/>
      <c r="AFN63" s="205"/>
      <c r="AFO63" s="205"/>
      <c r="AFP63" s="205"/>
      <c r="AFQ63" s="205"/>
      <c r="AFR63" s="205"/>
      <c r="AFS63" s="205"/>
      <c r="AFT63" s="205"/>
      <c r="AFU63" s="205"/>
      <c r="AFV63" s="205"/>
      <c r="AFW63" s="205"/>
      <c r="AFX63" s="205"/>
      <c r="AFY63" s="205"/>
      <c r="AFZ63" s="205"/>
      <c r="AGA63" s="205"/>
      <c r="AGB63" s="205"/>
      <c r="AGC63" s="205"/>
      <c r="AGD63" s="205"/>
      <c r="AGE63" s="205"/>
      <c r="AGF63" s="205"/>
      <c r="AGG63" s="205"/>
      <c r="AGH63" s="205"/>
      <c r="AGI63" s="205"/>
      <c r="AGJ63" s="205"/>
      <c r="AGK63" s="205"/>
      <c r="AGL63" s="205"/>
      <c r="AGM63" s="205"/>
      <c r="AGN63" s="205"/>
      <c r="AGO63" s="205"/>
      <c r="AGP63" s="205"/>
      <c r="AGQ63" s="205"/>
      <c r="AGR63" s="205"/>
      <c r="AGS63" s="205"/>
      <c r="AGT63" s="205"/>
      <c r="AGU63" s="205"/>
      <c r="AGV63" s="205"/>
      <c r="AGW63" s="205"/>
      <c r="AGX63" s="205"/>
      <c r="AGY63" s="205"/>
      <c r="AGZ63" s="205"/>
      <c r="AHA63" s="205"/>
      <c r="AHB63" s="205"/>
      <c r="AHC63" s="205"/>
      <c r="AHD63" s="205"/>
      <c r="AHE63" s="205"/>
      <c r="AHF63" s="205"/>
      <c r="AHG63" s="205"/>
      <c r="AHH63" s="205"/>
      <c r="AHI63" s="205"/>
      <c r="AHJ63" s="205"/>
      <c r="AHK63" s="205"/>
      <c r="AHL63" s="205"/>
      <c r="AHM63" s="205"/>
      <c r="AHN63" s="205"/>
      <c r="AHO63" s="205"/>
      <c r="AHP63" s="205"/>
      <c r="AHQ63" s="205"/>
      <c r="AHR63" s="205"/>
      <c r="AHS63" s="205"/>
      <c r="AHT63" s="205"/>
      <c r="AHU63" s="205"/>
      <c r="AHV63" s="205"/>
      <c r="AHW63" s="205"/>
      <c r="AHX63" s="205"/>
      <c r="AHY63" s="205"/>
      <c r="AHZ63" s="205"/>
      <c r="AIA63" s="205"/>
      <c r="AIB63" s="205"/>
      <c r="AIC63" s="205"/>
      <c r="AID63" s="205"/>
      <c r="AIE63" s="205"/>
      <c r="AIF63" s="205"/>
      <c r="AIG63" s="205"/>
      <c r="AIH63" s="205"/>
      <c r="AII63" s="205"/>
      <c r="AIJ63" s="205"/>
      <c r="AIK63" s="205"/>
      <c r="AIL63" s="205"/>
      <c r="AIM63" s="205"/>
      <c r="AIN63" s="205"/>
      <c r="AIO63" s="205"/>
      <c r="AIP63" s="205"/>
      <c r="AIQ63" s="205"/>
      <c r="AIR63" s="205"/>
      <c r="AIS63" s="205"/>
      <c r="AIT63" s="205"/>
      <c r="AIU63" s="205"/>
      <c r="AIV63" s="205"/>
      <c r="AIW63" s="205"/>
      <c r="AIX63" s="205"/>
      <c r="AIY63" s="205"/>
      <c r="AIZ63" s="205"/>
      <c r="AJA63" s="205"/>
      <c r="AJB63" s="205"/>
      <c r="AJC63" s="205"/>
      <c r="AJD63" s="205"/>
      <c r="AJE63" s="205"/>
      <c r="AJF63" s="205"/>
      <c r="AJG63" s="205"/>
      <c r="AJH63" s="205"/>
      <c r="AJI63" s="205"/>
      <c r="AJJ63" s="205"/>
      <c r="AJK63" s="205"/>
      <c r="AJL63" s="205"/>
      <c r="AJM63" s="205"/>
      <c r="AJN63" s="205"/>
      <c r="AJO63" s="205"/>
      <c r="AJP63" s="205"/>
      <c r="AJQ63" s="205"/>
      <c r="AJR63" s="205"/>
      <c r="AJS63" s="205"/>
      <c r="AJT63" s="205"/>
      <c r="AJU63" s="205"/>
      <c r="AJV63" s="205"/>
      <c r="AJW63" s="205"/>
      <c r="AJX63" s="205"/>
      <c r="AJY63" s="205"/>
      <c r="AJZ63" s="205"/>
      <c r="AKA63" s="205"/>
      <c r="AKB63" s="205"/>
      <c r="AKC63" s="205"/>
      <c r="AKD63" s="205"/>
      <c r="AKE63" s="205"/>
      <c r="AKF63" s="205"/>
      <c r="AKG63" s="205"/>
      <c r="AKH63" s="205"/>
      <c r="AKI63" s="205"/>
      <c r="AKJ63" s="205"/>
      <c r="AKK63" s="205"/>
      <c r="AKL63" s="205"/>
      <c r="AKM63" s="205"/>
      <c r="AKN63" s="205"/>
      <c r="AKO63" s="205"/>
      <c r="AKP63" s="205"/>
      <c r="AKQ63" s="205"/>
      <c r="AKR63" s="205"/>
      <c r="AKS63" s="205"/>
      <c r="AKT63" s="205"/>
      <c r="AKU63" s="205"/>
      <c r="AKV63" s="205"/>
      <c r="AKW63" s="205"/>
      <c r="AKX63" s="205"/>
      <c r="AKY63" s="205"/>
      <c r="AKZ63" s="205"/>
      <c r="ALA63" s="205"/>
      <c r="ALB63" s="205"/>
      <c r="ALC63" s="205"/>
      <c r="ALD63" s="205"/>
      <c r="ALE63" s="205"/>
      <c r="ALF63" s="205"/>
      <c r="ALG63" s="205"/>
      <c r="ALH63" s="205"/>
      <c r="ALI63" s="205"/>
      <c r="ALJ63" s="205"/>
      <c r="ALK63" s="205"/>
      <c r="ALL63" s="205"/>
      <c r="ALM63" s="205"/>
      <c r="ALN63" s="205"/>
      <c r="ALO63" s="205"/>
      <c r="ALP63" s="205"/>
      <c r="ALQ63" s="205"/>
      <c r="ALR63" s="205"/>
      <c r="ALS63" s="205"/>
      <c r="ALT63" s="205"/>
      <c r="ALU63" s="205"/>
      <c r="ALV63" s="205"/>
      <c r="ALW63" s="205"/>
      <c r="ALX63" s="205"/>
      <c r="ALY63" s="205"/>
      <c r="ALZ63" s="205"/>
      <c r="AMA63" s="205"/>
      <c r="AMB63" s="205"/>
      <c r="AMC63" s="205"/>
      <c r="AMD63" s="205"/>
      <c r="AME63" s="205"/>
      <c r="AMF63" s="205"/>
      <c r="AMG63" s="205"/>
      <c r="AMH63" s="205"/>
      <c r="AMI63" s="205"/>
      <c r="AMJ63" s="205"/>
      <c r="AMK63" s="205"/>
      <c r="AML63" s="205"/>
      <c r="AMM63" s="205"/>
      <c r="AMN63" s="205"/>
      <c r="AMO63" s="205"/>
      <c r="AMP63" s="205"/>
      <c r="AMQ63" s="205"/>
      <c r="AMR63" s="205"/>
      <c r="AMS63" s="205"/>
      <c r="AMT63" s="205"/>
      <c r="AMU63" s="205"/>
      <c r="AMV63" s="205"/>
      <c r="AMW63" s="205"/>
      <c r="AMX63" s="205"/>
      <c r="AMY63" s="205"/>
      <c r="AMZ63" s="205"/>
      <c r="ANA63" s="205"/>
      <c r="ANB63" s="205"/>
      <c r="ANC63" s="205"/>
      <c r="AND63" s="205"/>
      <c r="ANE63" s="205"/>
      <c r="ANF63" s="205"/>
      <c r="ANG63" s="205"/>
      <c r="ANH63" s="205"/>
      <c r="ANI63" s="205"/>
      <c r="ANJ63" s="205"/>
      <c r="ANK63" s="205"/>
      <c r="ANL63" s="205"/>
      <c r="ANM63" s="205"/>
      <c r="ANN63" s="205"/>
      <c r="ANO63" s="205"/>
      <c r="ANP63" s="205"/>
      <c r="ANQ63" s="205"/>
      <c r="ANR63" s="205"/>
      <c r="ANS63" s="205"/>
      <c r="ANT63" s="205"/>
      <c r="ANU63" s="205"/>
      <c r="ANV63" s="205"/>
      <c r="ANW63" s="205"/>
      <c r="ANX63" s="205"/>
      <c r="ANY63" s="205"/>
      <c r="ANZ63" s="205"/>
      <c r="AOA63" s="205"/>
      <c r="AOB63" s="205"/>
      <c r="AOC63" s="205"/>
      <c r="AOD63" s="205"/>
      <c r="AOE63" s="205"/>
      <c r="AOF63" s="205"/>
      <c r="AOG63" s="205"/>
      <c r="AOH63" s="205"/>
      <c r="AOI63" s="205"/>
      <c r="AOJ63" s="205"/>
      <c r="AOK63" s="205"/>
      <c r="AOL63" s="205"/>
      <c r="AOM63" s="205"/>
      <c r="AON63" s="205"/>
      <c r="AOO63" s="205"/>
      <c r="AOP63" s="205"/>
      <c r="AOQ63" s="205"/>
      <c r="AOR63" s="205"/>
      <c r="AOS63" s="205"/>
      <c r="AOT63" s="205"/>
      <c r="AOU63" s="205"/>
      <c r="AOV63" s="205"/>
      <c r="AOW63" s="205"/>
      <c r="AOX63" s="205"/>
      <c r="AOY63" s="205"/>
      <c r="AOZ63" s="205"/>
      <c r="APA63" s="205"/>
      <c r="APB63" s="205"/>
      <c r="APC63" s="205"/>
      <c r="APD63" s="205"/>
      <c r="APE63" s="205"/>
      <c r="APF63" s="205"/>
      <c r="APG63" s="205"/>
      <c r="APH63" s="205"/>
      <c r="API63" s="205"/>
      <c r="APJ63" s="205"/>
      <c r="APK63" s="205"/>
      <c r="APL63" s="205"/>
      <c r="APM63" s="205"/>
      <c r="APN63" s="205"/>
      <c r="APO63" s="205"/>
      <c r="APP63" s="205"/>
      <c r="APQ63" s="205"/>
      <c r="APR63" s="205"/>
      <c r="APS63" s="205"/>
      <c r="APT63" s="205"/>
      <c r="APU63" s="205"/>
      <c r="APV63" s="205"/>
      <c r="APW63" s="205"/>
      <c r="APX63" s="205"/>
      <c r="APY63" s="205"/>
      <c r="APZ63" s="205"/>
      <c r="AQA63" s="205"/>
      <c r="AQB63" s="205"/>
      <c r="AQC63" s="205"/>
      <c r="AQD63" s="205"/>
      <c r="AQE63" s="205"/>
      <c r="AQF63" s="205"/>
      <c r="AQG63" s="205"/>
      <c r="AQH63" s="205"/>
      <c r="AQI63" s="205"/>
      <c r="AQJ63" s="205"/>
      <c r="AQK63" s="205"/>
      <c r="AQL63" s="205"/>
      <c r="AQM63" s="205"/>
      <c r="AQN63" s="205"/>
      <c r="AQO63" s="205"/>
      <c r="AQP63" s="205"/>
      <c r="AQQ63" s="205"/>
      <c r="AQR63" s="205"/>
      <c r="AQS63" s="205"/>
      <c r="AQT63" s="205"/>
      <c r="AQU63" s="205"/>
      <c r="AQV63" s="205"/>
      <c r="AQW63" s="205"/>
      <c r="AQX63" s="205"/>
      <c r="AQY63" s="205"/>
      <c r="AQZ63" s="205"/>
      <c r="ARA63" s="205"/>
      <c r="ARB63" s="205"/>
      <c r="ARC63" s="205"/>
      <c r="ARD63" s="205"/>
      <c r="ARE63" s="205"/>
      <c r="ARF63" s="205"/>
      <c r="ARG63" s="205"/>
      <c r="ARH63" s="205"/>
      <c r="ARI63" s="205"/>
      <c r="ARJ63" s="205"/>
      <c r="ARK63" s="205"/>
      <c r="ARL63" s="205"/>
      <c r="ARM63" s="205"/>
      <c r="ARN63" s="205"/>
      <c r="ARO63" s="205"/>
      <c r="ARP63" s="205"/>
      <c r="ARQ63" s="205"/>
      <c r="ARR63" s="205"/>
      <c r="ARS63" s="205"/>
      <c r="ART63" s="205"/>
      <c r="ARU63" s="205"/>
      <c r="ARV63" s="205"/>
      <c r="ARW63" s="205"/>
      <c r="ARX63" s="205"/>
      <c r="ARY63" s="205"/>
      <c r="ARZ63" s="205"/>
      <c r="ASA63" s="205"/>
      <c r="ASB63" s="205"/>
      <c r="ASC63" s="205"/>
      <c r="ASD63" s="205"/>
      <c r="ASE63" s="205"/>
      <c r="ASF63" s="205"/>
      <c r="ASG63" s="205"/>
      <c r="ASH63" s="205"/>
      <c r="ASI63" s="205"/>
      <c r="ASJ63" s="205"/>
      <c r="ASK63" s="205"/>
      <c r="ASL63" s="205"/>
      <c r="ASM63" s="205"/>
      <c r="ASN63" s="205"/>
      <c r="ASO63" s="205"/>
      <c r="ASP63" s="205"/>
      <c r="ASQ63" s="205"/>
      <c r="ASR63" s="205"/>
      <c r="ASS63" s="205"/>
      <c r="AST63" s="205"/>
      <c r="ASU63" s="205"/>
      <c r="ASV63" s="205"/>
      <c r="ASW63" s="205"/>
      <c r="ASX63" s="205"/>
      <c r="ASY63" s="205"/>
      <c r="ASZ63" s="205"/>
      <c r="ATA63" s="205"/>
      <c r="ATB63" s="205"/>
      <c r="ATC63" s="205"/>
      <c r="ATD63" s="205"/>
      <c r="ATE63" s="205"/>
      <c r="ATF63" s="205"/>
      <c r="ATG63" s="205"/>
      <c r="ATH63" s="205"/>
      <c r="ATI63" s="205"/>
      <c r="ATJ63" s="205"/>
      <c r="ATK63" s="205"/>
      <c r="ATL63" s="205"/>
      <c r="ATM63" s="205"/>
      <c r="ATN63" s="205"/>
      <c r="ATO63" s="205"/>
      <c r="ATP63" s="205"/>
      <c r="ATQ63" s="205"/>
      <c r="ATR63" s="205"/>
      <c r="ATS63" s="205"/>
      <c r="ATT63" s="205"/>
      <c r="ATU63" s="205"/>
      <c r="ATV63" s="205"/>
      <c r="ATW63" s="205"/>
      <c r="ATX63" s="205"/>
      <c r="ATY63" s="205"/>
      <c r="ATZ63" s="205"/>
      <c r="AUA63" s="205"/>
      <c r="AUB63" s="205"/>
      <c r="AUC63" s="205"/>
      <c r="AUD63" s="205"/>
      <c r="AUE63" s="205"/>
      <c r="AUF63" s="205"/>
      <c r="AUG63" s="205"/>
      <c r="AUH63" s="205"/>
      <c r="AUI63" s="205"/>
      <c r="AUJ63" s="205"/>
      <c r="AUK63" s="205"/>
      <c r="AUL63" s="205"/>
      <c r="AUM63" s="205"/>
      <c r="AUN63" s="205"/>
      <c r="AUO63" s="205"/>
      <c r="AUP63" s="205"/>
      <c r="AUQ63" s="205"/>
      <c r="AUR63" s="205"/>
      <c r="AUS63" s="205"/>
      <c r="AUT63" s="205"/>
      <c r="AUU63" s="205"/>
      <c r="AUV63" s="205"/>
      <c r="AUW63" s="205"/>
      <c r="AUX63" s="205"/>
      <c r="AUY63" s="205"/>
      <c r="AUZ63" s="205"/>
      <c r="AVA63" s="205"/>
      <c r="AVB63" s="205"/>
      <c r="AVC63" s="205"/>
      <c r="AVD63" s="205"/>
      <c r="AVE63" s="205"/>
      <c r="AVF63" s="205"/>
      <c r="AVG63" s="205"/>
      <c r="AVH63" s="205"/>
      <c r="AVI63" s="205"/>
      <c r="AVJ63" s="205"/>
      <c r="AVK63" s="205"/>
      <c r="AVL63" s="205"/>
      <c r="AVM63" s="205"/>
      <c r="AVN63" s="205"/>
      <c r="AVO63" s="205"/>
      <c r="AVP63" s="205"/>
      <c r="AVQ63" s="205"/>
      <c r="AVR63" s="205"/>
      <c r="AVS63" s="205"/>
      <c r="AVT63" s="205"/>
      <c r="AVU63" s="205"/>
      <c r="AVV63" s="205"/>
      <c r="AVW63" s="205"/>
      <c r="AVX63" s="205"/>
      <c r="AVY63" s="205"/>
      <c r="AVZ63" s="205"/>
      <c r="AWA63" s="205"/>
      <c r="AWB63" s="205"/>
      <c r="AWC63" s="205"/>
      <c r="AWD63" s="205"/>
      <c r="AWE63" s="205"/>
      <c r="AWF63" s="205"/>
      <c r="AWG63" s="205"/>
      <c r="AWH63" s="205"/>
      <c r="AWI63" s="205"/>
      <c r="AWJ63" s="205"/>
      <c r="AWK63" s="205"/>
      <c r="AWL63" s="205"/>
      <c r="AWM63" s="205"/>
      <c r="AWN63" s="205"/>
      <c r="AWO63" s="205"/>
      <c r="AWP63" s="205"/>
      <c r="AWQ63" s="205"/>
      <c r="AWR63" s="205"/>
      <c r="AWS63" s="205"/>
      <c r="AWT63" s="205"/>
      <c r="AWU63" s="205"/>
      <c r="AWV63" s="205"/>
      <c r="AWW63" s="205"/>
      <c r="AWX63" s="205"/>
      <c r="AWY63" s="205"/>
      <c r="AWZ63" s="205"/>
      <c r="AXA63" s="205"/>
      <c r="AXB63" s="205"/>
      <c r="AXC63" s="205"/>
      <c r="AXD63" s="205"/>
      <c r="AXE63" s="205"/>
      <c r="AXF63" s="205"/>
      <c r="AXG63" s="205"/>
      <c r="AXH63" s="205"/>
      <c r="AXI63" s="205"/>
      <c r="AXJ63" s="205"/>
      <c r="AXK63" s="205"/>
      <c r="AXL63" s="205"/>
      <c r="AXM63" s="205"/>
      <c r="AXN63" s="205"/>
      <c r="AXO63" s="205"/>
      <c r="AXP63" s="205"/>
      <c r="AXQ63" s="205"/>
      <c r="AXR63" s="205"/>
      <c r="AXS63" s="205"/>
      <c r="AXT63" s="205"/>
      <c r="AXU63" s="205"/>
      <c r="AXV63" s="205"/>
      <c r="AXW63" s="205"/>
      <c r="AXX63" s="205"/>
      <c r="AXY63" s="205"/>
      <c r="AXZ63" s="205"/>
      <c r="AYA63" s="205"/>
      <c r="AYB63" s="205"/>
      <c r="AYC63" s="205"/>
      <c r="AYD63" s="205"/>
      <c r="AYE63" s="205"/>
      <c r="AYF63" s="205"/>
      <c r="AYG63" s="205"/>
      <c r="AYH63" s="205"/>
      <c r="AYI63" s="205"/>
      <c r="AYJ63" s="205"/>
      <c r="AYK63" s="205"/>
      <c r="AYL63" s="205"/>
      <c r="AYM63" s="205"/>
      <c r="AYN63" s="205"/>
      <c r="AYO63" s="205"/>
      <c r="AYP63" s="205"/>
      <c r="AYQ63" s="205"/>
      <c r="AYR63" s="205"/>
      <c r="AYS63" s="205"/>
      <c r="AYT63" s="205"/>
      <c r="AYU63" s="205"/>
      <c r="AYV63" s="205"/>
      <c r="AYW63" s="205"/>
      <c r="AYX63" s="205"/>
      <c r="AYY63" s="205"/>
      <c r="AYZ63" s="205"/>
      <c r="AZA63" s="205"/>
      <c r="AZB63" s="205"/>
      <c r="AZC63" s="205"/>
      <c r="AZD63" s="205"/>
      <c r="AZE63" s="205"/>
      <c r="AZF63" s="205"/>
      <c r="AZG63" s="205"/>
      <c r="AZH63" s="205"/>
      <c r="AZI63" s="205"/>
      <c r="AZJ63" s="205"/>
      <c r="AZK63" s="205"/>
      <c r="AZL63" s="205"/>
      <c r="AZM63" s="205"/>
      <c r="AZN63" s="205"/>
      <c r="AZO63" s="205"/>
      <c r="AZP63" s="205"/>
      <c r="AZQ63" s="205"/>
      <c r="AZR63" s="205"/>
      <c r="AZS63" s="205"/>
      <c r="AZT63" s="205"/>
      <c r="AZU63" s="205"/>
      <c r="AZV63" s="205"/>
      <c r="AZW63" s="205"/>
      <c r="AZX63" s="205"/>
      <c r="AZY63" s="205"/>
      <c r="AZZ63" s="205"/>
      <c r="BAA63" s="205"/>
      <c r="BAB63" s="205"/>
      <c r="BAC63" s="205"/>
      <c r="BAD63" s="205"/>
      <c r="BAE63" s="205"/>
      <c r="BAF63" s="205"/>
      <c r="BAG63" s="205"/>
      <c r="BAH63" s="205"/>
      <c r="BAI63" s="205"/>
      <c r="BAJ63" s="205"/>
      <c r="BAK63" s="205"/>
      <c r="BAL63" s="205"/>
      <c r="BAM63" s="205"/>
      <c r="BAN63" s="205"/>
      <c r="BAO63" s="205"/>
      <c r="BAP63" s="205"/>
      <c r="BAQ63" s="205"/>
      <c r="BAR63" s="205"/>
      <c r="BAS63" s="205"/>
      <c r="BAT63" s="205"/>
      <c r="BAU63" s="205"/>
      <c r="BAV63" s="205"/>
      <c r="BAW63" s="205"/>
      <c r="BAX63" s="205"/>
      <c r="BAY63" s="205"/>
      <c r="BAZ63" s="205"/>
      <c r="BBA63" s="205"/>
      <c r="BBB63" s="205"/>
      <c r="BBC63" s="205"/>
      <c r="BBD63" s="205"/>
      <c r="BBE63" s="205"/>
      <c r="BBF63" s="205"/>
      <c r="BBG63" s="205"/>
      <c r="BBH63" s="205"/>
      <c r="BBI63" s="205"/>
      <c r="BBJ63" s="205"/>
      <c r="BBK63" s="205"/>
      <c r="BBL63" s="205"/>
      <c r="BBM63" s="205"/>
      <c r="BBN63" s="205"/>
      <c r="BBO63" s="205"/>
      <c r="BBP63" s="205"/>
      <c r="BBQ63" s="205"/>
      <c r="BBR63" s="205"/>
      <c r="BBS63" s="205"/>
      <c r="BBT63" s="205"/>
      <c r="BBU63" s="205"/>
      <c r="BBV63" s="205"/>
      <c r="BBW63" s="205"/>
      <c r="BBX63" s="205"/>
      <c r="BBY63" s="205"/>
      <c r="BBZ63" s="205"/>
      <c r="BCA63" s="205"/>
      <c r="BCB63" s="205"/>
      <c r="BCC63" s="205"/>
      <c r="BCD63" s="205"/>
      <c r="BCE63" s="205"/>
      <c r="BCF63" s="205"/>
      <c r="BCG63" s="205"/>
      <c r="BCH63" s="205"/>
      <c r="BCI63" s="205"/>
      <c r="BCJ63" s="205"/>
      <c r="BCK63" s="205"/>
      <c r="BCL63" s="205"/>
      <c r="BCM63" s="205"/>
      <c r="BCN63" s="205"/>
      <c r="BCO63" s="205"/>
      <c r="BCP63" s="205"/>
      <c r="BCQ63" s="205"/>
      <c r="BCR63" s="205"/>
      <c r="BCS63" s="205"/>
      <c r="BCT63" s="205"/>
      <c r="BCU63" s="205"/>
      <c r="BCV63" s="205"/>
      <c r="BCW63" s="205"/>
      <c r="BCX63" s="205"/>
      <c r="BCY63" s="205"/>
      <c r="BCZ63" s="205"/>
      <c r="BDA63" s="205"/>
      <c r="BDB63" s="205"/>
      <c r="BDC63" s="205"/>
      <c r="BDD63" s="205"/>
      <c r="BDE63" s="205"/>
      <c r="BDF63" s="205"/>
      <c r="BDG63" s="205"/>
      <c r="BDH63" s="205"/>
      <c r="BDI63" s="205"/>
      <c r="BDJ63" s="205"/>
      <c r="BDK63" s="205"/>
      <c r="BDL63" s="205"/>
      <c r="BDM63" s="205"/>
      <c r="BDN63" s="205"/>
      <c r="BDO63" s="205"/>
      <c r="BDP63" s="205"/>
      <c r="BDQ63" s="205"/>
      <c r="BDR63" s="205"/>
      <c r="BDS63" s="205"/>
      <c r="BDT63" s="205"/>
      <c r="BDU63" s="205"/>
    </row>
    <row r="64" spans="1:1477" s="6" customFormat="1" ht="12.75" thickBot="1">
      <c r="B64" s="80"/>
      <c r="C64" s="80"/>
      <c r="D64" s="80"/>
      <c r="E64" s="72"/>
      <c r="F64" s="80"/>
      <c r="G64" s="80"/>
      <c r="H64" s="208"/>
      <c r="I64" s="81"/>
      <c r="J64" s="81"/>
      <c r="K64" s="81"/>
      <c r="L64" s="81"/>
      <c r="M64" s="155"/>
      <c r="N64" s="73"/>
      <c r="O64" s="81"/>
      <c r="P64" s="81"/>
      <c r="Q64" s="81"/>
      <c r="R64" s="81"/>
      <c r="S64" s="81"/>
      <c r="T64" s="82"/>
      <c r="U64" s="82"/>
      <c r="V64" s="82"/>
      <c r="W64" s="82"/>
      <c r="X64" s="82"/>
      <c r="Y64" s="212"/>
      <c r="Z64" s="212"/>
      <c r="AA64" s="212"/>
      <c r="AB64" s="212"/>
      <c r="AC64" s="212"/>
      <c r="AD64" s="155"/>
      <c r="AE64" s="73"/>
      <c r="AF64" s="212"/>
      <c r="AG64" s="212"/>
      <c r="AH64" s="81"/>
      <c r="AI64" s="81"/>
      <c r="AJ64" s="83"/>
      <c r="AK64" s="83"/>
      <c r="AL64" s="85"/>
      <c r="AM64" s="85"/>
      <c r="AN64" s="83"/>
      <c r="AO64" s="83"/>
      <c r="AP64" s="85"/>
      <c r="AQ64" s="85"/>
      <c r="AR64" s="83"/>
      <c r="AS64" s="83"/>
      <c r="AT64" s="85"/>
      <c r="AU64" s="85"/>
      <c r="AV64" s="83"/>
      <c r="AW64" s="83"/>
      <c r="AX64" s="85"/>
      <c r="AY64" s="85"/>
      <c r="AZ64" s="83"/>
      <c r="BA64" s="83"/>
      <c r="BB64" s="85"/>
      <c r="BC64" s="85"/>
      <c r="BD64" s="83"/>
      <c r="BE64" s="83"/>
      <c r="BF64" s="85"/>
      <c r="BG64" s="85"/>
      <c r="BH64" s="83"/>
      <c r="BI64" s="83"/>
      <c r="BJ64" s="85"/>
      <c r="BK64" s="85"/>
      <c r="BL64" s="83"/>
      <c r="BM64" s="83"/>
      <c r="BN64" s="85"/>
      <c r="BO64" s="85"/>
      <c r="BP64" s="83"/>
      <c r="BQ64" s="83"/>
      <c r="BR64" s="85"/>
      <c r="BS64" s="85"/>
      <c r="BT64" s="83"/>
      <c r="BU64" s="83"/>
      <c r="BV64" s="85"/>
      <c r="BW64" s="85"/>
      <c r="BX64" s="83"/>
      <c r="BY64" s="83"/>
      <c r="BZ64" s="85"/>
      <c r="CA64" s="85"/>
      <c r="CB64" s="83"/>
      <c r="CC64" s="83"/>
      <c r="CD64" s="85"/>
      <c r="CE64" s="85"/>
      <c r="CF64" s="83"/>
      <c r="CG64" s="83"/>
      <c r="CH64" s="85"/>
      <c r="CI64" s="85"/>
      <c r="CJ64" s="83"/>
      <c r="CK64" s="83"/>
      <c r="CL64" s="85"/>
      <c r="CM64" s="85"/>
      <c r="CN64" s="84"/>
      <c r="CO64" s="84"/>
      <c r="CP64" s="84"/>
      <c r="CQ64" s="84"/>
      <c r="CR64" s="84"/>
      <c r="CS64" s="84"/>
      <c r="CT64" s="72"/>
      <c r="CU64" s="80"/>
      <c r="CV64" s="80"/>
      <c r="CW64" s="72"/>
      <c r="CX64" s="72"/>
      <c r="CY64" s="80"/>
      <c r="CZ64" s="80"/>
      <c r="DA64" s="80"/>
      <c r="DB64" s="82"/>
      <c r="DC64" s="81"/>
      <c r="DD64" s="235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33"/>
      <c r="EC64" s="233"/>
      <c r="ED64" s="233"/>
      <c r="EE64" s="233"/>
      <c r="EF64" s="233"/>
      <c r="EG64" s="233"/>
      <c r="EH64" s="233"/>
      <c r="EI64" s="233"/>
      <c r="EJ64" s="233"/>
      <c r="EK64" s="233"/>
      <c r="EL64" s="233"/>
      <c r="EM64" s="233"/>
      <c r="EN64" s="233"/>
      <c r="EO64" s="233"/>
      <c r="EP64" s="233"/>
      <c r="EQ64" s="233"/>
      <c r="ER64" s="233"/>
      <c r="ES64" s="233"/>
      <c r="ET64" s="233"/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3"/>
      <c r="FL64" s="233"/>
      <c r="FM64" s="233"/>
      <c r="FN64" s="233"/>
      <c r="FO64" s="233"/>
      <c r="FP64" s="233"/>
      <c r="FQ64" s="233"/>
      <c r="FR64" s="233"/>
      <c r="FS64" s="233"/>
      <c r="FT64" s="233"/>
      <c r="FU64" s="233"/>
      <c r="FV64" s="233"/>
      <c r="FW64" s="233"/>
      <c r="FX64" s="233"/>
      <c r="FY64" s="233"/>
      <c r="FZ64" s="233"/>
      <c r="GA64" s="233"/>
      <c r="GB64" s="233"/>
      <c r="GC64" s="233"/>
      <c r="GD64" s="233"/>
      <c r="GE64" s="233"/>
      <c r="GF64" s="233"/>
      <c r="GG64" s="233"/>
      <c r="GH64" s="233"/>
      <c r="GI64" s="233"/>
      <c r="GJ64" s="233"/>
      <c r="GK64" s="233"/>
      <c r="GL64" s="233"/>
      <c r="GM64" s="233"/>
      <c r="GN64" s="233"/>
      <c r="GO64" s="233"/>
      <c r="GP64" s="233"/>
      <c r="GQ64" s="233"/>
      <c r="GR64" s="233"/>
      <c r="GS64" s="233"/>
      <c r="GT64" s="233"/>
      <c r="GU64" s="233"/>
      <c r="GV64" s="233"/>
      <c r="GW64" s="233"/>
      <c r="GX64" s="233"/>
      <c r="GY64" s="233"/>
      <c r="GZ64" s="233"/>
      <c r="HA64" s="233"/>
      <c r="HB64" s="233"/>
      <c r="HC64" s="233"/>
      <c r="HD64" s="233"/>
      <c r="HE64" s="233"/>
      <c r="HF64" s="233"/>
      <c r="HG64" s="233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  <c r="ID64" s="233"/>
      <c r="IE64" s="233"/>
      <c r="IF64" s="233"/>
      <c r="IG64" s="233"/>
      <c r="IH64" s="233"/>
      <c r="II64" s="233"/>
      <c r="IJ64" s="233"/>
      <c r="IK64" s="233"/>
      <c r="IL64" s="233"/>
      <c r="IM64" s="233"/>
      <c r="IN64" s="233"/>
      <c r="IO64" s="233"/>
      <c r="IP64" s="233"/>
      <c r="IQ64" s="233"/>
      <c r="IR64" s="233"/>
      <c r="IS64" s="233"/>
      <c r="IT64" s="233"/>
      <c r="IU64" s="233"/>
      <c r="IV64" s="233"/>
      <c r="IW64" s="233"/>
      <c r="IX64" s="233"/>
      <c r="IY64" s="233"/>
      <c r="IZ64" s="233"/>
      <c r="JA64" s="233"/>
      <c r="JB64" s="233"/>
      <c r="JC64" s="233"/>
      <c r="JD64" s="233"/>
      <c r="JE64" s="233"/>
      <c r="JF64" s="233"/>
      <c r="JG64" s="233"/>
      <c r="JH64" s="233"/>
      <c r="JI64" s="233"/>
      <c r="JJ64" s="233"/>
      <c r="JK64" s="233"/>
      <c r="JL64" s="233"/>
      <c r="JM64" s="233"/>
      <c r="JN64" s="233"/>
      <c r="JO64" s="233"/>
      <c r="JP64" s="233"/>
      <c r="JQ64" s="233"/>
      <c r="JR64" s="233"/>
      <c r="JS64" s="233"/>
      <c r="JT64" s="233"/>
      <c r="JU64" s="233"/>
      <c r="JV64" s="233"/>
      <c r="JW64" s="233"/>
      <c r="JX64" s="233"/>
      <c r="JY64" s="233"/>
      <c r="JZ64" s="233"/>
      <c r="KA64" s="233"/>
      <c r="KB64" s="233"/>
      <c r="KC64" s="233"/>
      <c r="KD64" s="233"/>
      <c r="KE64" s="233"/>
      <c r="KF64" s="233"/>
      <c r="KG64" s="233"/>
      <c r="KH64" s="233"/>
      <c r="KI64" s="233"/>
      <c r="KJ64" s="233"/>
      <c r="KK64" s="233"/>
      <c r="KL64" s="233"/>
      <c r="KM64" s="233"/>
      <c r="KN64" s="233"/>
      <c r="KO64" s="233"/>
      <c r="KP64" s="233"/>
      <c r="KQ64" s="233"/>
      <c r="KR64" s="233"/>
      <c r="KS64" s="233"/>
      <c r="KT64" s="233"/>
      <c r="KU64" s="233"/>
      <c r="KV64" s="233"/>
      <c r="KW64" s="233"/>
      <c r="KX64" s="233"/>
      <c r="KY64" s="233"/>
      <c r="KZ64" s="233"/>
      <c r="LA64" s="233"/>
      <c r="LB64" s="233"/>
      <c r="LC64" s="233"/>
      <c r="LD64" s="233"/>
      <c r="LE64" s="233"/>
      <c r="LF64" s="233"/>
      <c r="LG64" s="233"/>
      <c r="LH64" s="233"/>
      <c r="LI64" s="233"/>
      <c r="LJ64" s="233"/>
      <c r="LK64" s="233"/>
      <c r="LL64" s="233"/>
      <c r="LM64" s="233"/>
      <c r="LN64" s="233"/>
      <c r="LO64" s="233"/>
      <c r="LP64" s="233"/>
      <c r="LQ64" s="233"/>
      <c r="LR64" s="233"/>
      <c r="LS64" s="233"/>
      <c r="LT64" s="233"/>
      <c r="LU64" s="233"/>
      <c r="LV64" s="233"/>
      <c r="LW64" s="233"/>
      <c r="LX64" s="233"/>
      <c r="LY64" s="233"/>
      <c r="LZ64" s="233"/>
      <c r="MA64" s="233"/>
      <c r="MB64" s="233"/>
      <c r="MC64" s="233"/>
      <c r="MD64" s="233"/>
      <c r="ME64" s="233"/>
      <c r="MF64" s="233"/>
      <c r="MG64" s="233"/>
      <c r="MH64" s="233"/>
      <c r="MI64" s="233"/>
      <c r="MJ64" s="233"/>
      <c r="MK64" s="233"/>
      <c r="ML64" s="233"/>
      <c r="MM64" s="233"/>
      <c r="MN64" s="233"/>
      <c r="MO64" s="233"/>
      <c r="MP64" s="233"/>
      <c r="MQ64" s="233"/>
      <c r="MR64" s="233"/>
      <c r="MS64" s="233"/>
      <c r="MT64" s="233"/>
      <c r="MU64" s="233"/>
      <c r="MV64" s="233"/>
      <c r="MW64" s="233"/>
      <c r="MX64" s="233"/>
      <c r="MY64" s="233"/>
      <c r="MZ64" s="233"/>
      <c r="NA64" s="233"/>
      <c r="NB64" s="233"/>
      <c r="NC64" s="233"/>
      <c r="ND64" s="233"/>
      <c r="NE64" s="233"/>
      <c r="NF64" s="233"/>
      <c r="NG64" s="233"/>
      <c r="NH64" s="233"/>
      <c r="NI64" s="233"/>
      <c r="NJ64" s="233"/>
      <c r="NK64" s="233"/>
      <c r="NL64" s="233"/>
      <c r="NM64" s="233"/>
      <c r="NN64" s="233"/>
      <c r="NO64" s="233"/>
      <c r="NP64" s="233"/>
      <c r="NQ64" s="233"/>
      <c r="NR64" s="233"/>
      <c r="NS64" s="233"/>
      <c r="NT64" s="233"/>
      <c r="NU64" s="233"/>
      <c r="NV64" s="233"/>
      <c r="NW64" s="233"/>
      <c r="NX64" s="233"/>
      <c r="NY64" s="233"/>
      <c r="NZ64" s="233"/>
      <c r="OA64" s="233"/>
      <c r="OB64" s="233"/>
      <c r="OC64" s="233"/>
      <c r="OD64" s="233"/>
      <c r="OE64" s="233"/>
      <c r="OF64" s="233"/>
      <c r="OG64" s="233"/>
      <c r="OH64" s="233"/>
      <c r="OI64" s="233"/>
      <c r="OJ64" s="233"/>
      <c r="OK64" s="233"/>
      <c r="OL64" s="233"/>
      <c r="OM64" s="233"/>
      <c r="ON64" s="233"/>
      <c r="OO64" s="233"/>
      <c r="OP64" s="233"/>
      <c r="OQ64" s="233"/>
      <c r="OR64" s="233"/>
      <c r="OS64" s="233"/>
      <c r="OT64" s="233"/>
      <c r="OU64" s="233"/>
      <c r="OV64" s="233"/>
      <c r="OW64" s="233"/>
      <c r="OX64" s="233"/>
      <c r="OY64" s="233"/>
      <c r="OZ64" s="233"/>
      <c r="PA64" s="233"/>
      <c r="PB64" s="233"/>
      <c r="PC64" s="233"/>
      <c r="PD64" s="233"/>
      <c r="PE64" s="233"/>
      <c r="PF64" s="233"/>
      <c r="PG64" s="233"/>
      <c r="PH64" s="233"/>
      <c r="PI64" s="233"/>
      <c r="PJ64" s="233"/>
      <c r="PK64" s="233"/>
      <c r="PL64" s="233"/>
      <c r="PM64" s="233"/>
      <c r="PN64" s="233"/>
      <c r="PO64" s="233"/>
      <c r="PP64" s="233"/>
      <c r="PQ64" s="233"/>
      <c r="PR64" s="233"/>
      <c r="PS64" s="233"/>
      <c r="PT64" s="233"/>
      <c r="PU64" s="233"/>
      <c r="PV64" s="233"/>
      <c r="PW64" s="233"/>
      <c r="PX64" s="233"/>
      <c r="PY64" s="233"/>
      <c r="PZ64" s="233"/>
      <c r="QA64" s="233"/>
      <c r="QB64" s="233"/>
      <c r="QC64" s="233"/>
      <c r="QD64" s="233"/>
      <c r="QE64" s="233"/>
      <c r="QF64" s="233"/>
      <c r="QG64" s="233"/>
      <c r="QH64" s="233"/>
      <c r="QI64" s="233"/>
      <c r="QJ64" s="233"/>
      <c r="QK64" s="233"/>
      <c r="QL64" s="233"/>
      <c r="QM64" s="233"/>
      <c r="QN64" s="233"/>
      <c r="QO64" s="233"/>
      <c r="QP64" s="233"/>
      <c r="QQ64" s="233"/>
      <c r="QR64" s="233"/>
      <c r="QS64" s="233"/>
      <c r="QT64" s="233"/>
      <c r="QU64" s="233"/>
      <c r="QV64" s="233"/>
      <c r="QW64" s="233"/>
      <c r="QX64" s="233"/>
      <c r="QY64" s="233"/>
      <c r="QZ64" s="233"/>
      <c r="RA64" s="233"/>
      <c r="RB64" s="233"/>
      <c r="RC64" s="233"/>
      <c r="RD64" s="233"/>
      <c r="RE64" s="233"/>
      <c r="RF64" s="233"/>
      <c r="RG64" s="233"/>
      <c r="RH64" s="233"/>
      <c r="RI64" s="233"/>
      <c r="RJ64" s="233"/>
      <c r="RK64" s="233"/>
      <c r="RL64" s="233"/>
      <c r="RM64" s="233"/>
      <c r="RN64" s="233"/>
      <c r="RO64" s="233"/>
      <c r="RP64" s="233"/>
      <c r="RQ64" s="233"/>
      <c r="RR64" s="233"/>
      <c r="RS64" s="233"/>
      <c r="RT64" s="233"/>
      <c r="RU64" s="233"/>
      <c r="RV64" s="233"/>
      <c r="RW64" s="233"/>
      <c r="RX64" s="233"/>
      <c r="RY64" s="233"/>
      <c r="RZ64" s="233"/>
      <c r="SA64" s="233"/>
      <c r="SB64" s="233"/>
      <c r="SC64" s="233"/>
      <c r="SD64" s="233"/>
      <c r="SE64" s="233"/>
      <c r="SF64" s="233"/>
      <c r="SG64" s="233"/>
      <c r="SH64" s="233"/>
      <c r="SI64" s="233"/>
      <c r="SJ64" s="233"/>
      <c r="SK64" s="233"/>
      <c r="SL64" s="233"/>
      <c r="SM64" s="233"/>
      <c r="SN64" s="233"/>
      <c r="SO64" s="233"/>
      <c r="SP64" s="233"/>
      <c r="SQ64" s="233"/>
      <c r="SR64" s="233"/>
      <c r="SS64" s="233"/>
      <c r="ST64" s="233"/>
      <c r="SU64" s="233"/>
      <c r="SV64" s="233"/>
      <c r="SW64" s="233"/>
      <c r="SX64" s="233"/>
      <c r="SY64" s="233"/>
      <c r="SZ64" s="233"/>
      <c r="TA64" s="233"/>
      <c r="TB64" s="233"/>
      <c r="TC64" s="233"/>
      <c r="TD64" s="233"/>
      <c r="TE64" s="233"/>
      <c r="TF64" s="233"/>
      <c r="TG64" s="233"/>
      <c r="TH64" s="233"/>
      <c r="TI64" s="233"/>
      <c r="TJ64" s="233"/>
      <c r="TK64" s="233"/>
      <c r="TL64" s="233"/>
      <c r="TM64" s="233"/>
      <c r="TN64" s="233"/>
      <c r="TO64" s="233"/>
      <c r="TP64" s="233"/>
      <c r="TQ64" s="233"/>
      <c r="TR64" s="233"/>
      <c r="TS64" s="233"/>
      <c r="TT64" s="233"/>
      <c r="TU64" s="233"/>
      <c r="TV64" s="233"/>
      <c r="TW64" s="233"/>
      <c r="TX64" s="233"/>
      <c r="TY64" s="233"/>
      <c r="TZ64" s="233"/>
      <c r="UA64" s="233"/>
      <c r="UB64" s="233"/>
      <c r="UC64" s="233"/>
      <c r="UD64" s="233"/>
      <c r="UE64" s="233"/>
      <c r="UF64" s="233"/>
      <c r="UG64" s="233"/>
      <c r="UH64" s="233"/>
      <c r="UI64" s="233"/>
      <c r="UJ64" s="233"/>
      <c r="UK64" s="233"/>
      <c r="UL64" s="233"/>
      <c r="UM64" s="233"/>
      <c r="UN64" s="233"/>
      <c r="UO64" s="233"/>
      <c r="UP64" s="233"/>
      <c r="UQ64" s="233"/>
      <c r="UR64" s="233"/>
      <c r="US64" s="233"/>
      <c r="UT64" s="233"/>
      <c r="UU64" s="233"/>
      <c r="UV64" s="233"/>
      <c r="UW64" s="233"/>
      <c r="UX64" s="233"/>
      <c r="UY64" s="233"/>
      <c r="UZ64" s="233"/>
      <c r="VA64" s="233"/>
      <c r="VB64" s="233"/>
      <c r="VC64" s="233"/>
      <c r="VD64" s="233"/>
      <c r="VE64" s="233"/>
      <c r="VF64" s="233"/>
      <c r="VG64" s="233"/>
      <c r="VH64" s="233"/>
      <c r="VI64" s="233"/>
      <c r="VJ64" s="233"/>
      <c r="VK64" s="233"/>
      <c r="VL64" s="233"/>
      <c r="VM64" s="233"/>
      <c r="VN64" s="233"/>
      <c r="VO64" s="233"/>
      <c r="VP64" s="233"/>
      <c r="VQ64" s="233"/>
      <c r="VR64" s="233"/>
      <c r="VS64" s="233"/>
      <c r="VT64" s="233"/>
      <c r="VU64" s="233"/>
      <c r="VV64" s="233"/>
      <c r="VW64" s="233"/>
      <c r="VX64" s="233"/>
      <c r="VY64" s="233"/>
      <c r="VZ64" s="233"/>
      <c r="WA64" s="233"/>
      <c r="WB64" s="233"/>
      <c r="WC64" s="233"/>
      <c r="WD64" s="233"/>
      <c r="WE64" s="233"/>
      <c r="WF64" s="233"/>
      <c r="WG64" s="233"/>
      <c r="WH64" s="233"/>
      <c r="WI64" s="233"/>
      <c r="WJ64" s="233"/>
      <c r="WK64" s="233"/>
      <c r="WL64" s="233"/>
      <c r="WM64" s="233"/>
      <c r="WN64" s="233"/>
      <c r="WO64" s="233"/>
      <c r="WP64" s="233"/>
      <c r="WQ64" s="233"/>
      <c r="WR64" s="233"/>
      <c r="WS64" s="233"/>
      <c r="WT64" s="233"/>
      <c r="WU64" s="233"/>
      <c r="WV64" s="233"/>
      <c r="WW64" s="233"/>
      <c r="WX64" s="233"/>
      <c r="WY64" s="233"/>
      <c r="WZ64" s="233"/>
      <c r="XA64" s="233"/>
      <c r="XB64" s="233"/>
      <c r="XC64" s="233"/>
      <c r="XD64" s="233"/>
      <c r="XE64" s="233"/>
      <c r="XF64" s="233"/>
      <c r="XG64" s="233"/>
      <c r="XH64" s="233"/>
      <c r="XI64" s="233"/>
      <c r="XJ64" s="233"/>
      <c r="XK64" s="233"/>
      <c r="XL64" s="233"/>
      <c r="XM64" s="233"/>
      <c r="XN64" s="233"/>
      <c r="XO64" s="233"/>
      <c r="XP64" s="233"/>
      <c r="XQ64" s="233"/>
      <c r="XR64" s="233"/>
      <c r="XS64" s="233"/>
      <c r="XT64" s="233"/>
      <c r="XU64" s="233"/>
      <c r="XV64" s="233"/>
      <c r="XW64" s="233"/>
      <c r="XX64" s="233"/>
      <c r="XY64" s="233"/>
      <c r="XZ64" s="233"/>
      <c r="YA64" s="233"/>
      <c r="YB64" s="233"/>
      <c r="YC64" s="233"/>
      <c r="YD64" s="233"/>
      <c r="YE64" s="233"/>
      <c r="YF64" s="233"/>
      <c r="YG64" s="233"/>
      <c r="YH64" s="233"/>
      <c r="YI64" s="233"/>
      <c r="YJ64" s="233"/>
      <c r="YK64" s="233"/>
      <c r="YL64" s="233"/>
      <c r="YM64" s="233"/>
      <c r="YN64" s="233"/>
      <c r="YO64" s="233"/>
      <c r="YP64" s="233"/>
      <c r="YQ64" s="233"/>
      <c r="YR64" s="233"/>
      <c r="YS64" s="233"/>
      <c r="YT64" s="233"/>
      <c r="YU64" s="233"/>
      <c r="YV64" s="233"/>
      <c r="YW64" s="233"/>
      <c r="YX64" s="233"/>
      <c r="YY64" s="233"/>
      <c r="YZ64" s="233"/>
      <c r="ZA64" s="233"/>
      <c r="ZB64" s="233"/>
      <c r="ZC64" s="233"/>
      <c r="ZD64" s="233"/>
      <c r="ZE64" s="233"/>
      <c r="ZF64" s="233"/>
      <c r="ZG64" s="233"/>
      <c r="ZH64" s="233"/>
      <c r="ZI64" s="233"/>
      <c r="ZJ64" s="233"/>
      <c r="ZK64" s="233"/>
      <c r="ZL64" s="233"/>
      <c r="ZM64" s="233"/>
      <c r="ZN64" s="233"/>
      <c r="ZO64" s="233"/>
      <c r="ZP64" s="233"/>
      <c r="ZQ64" s="233"/>
      <c r="ZR64" s="233"/>
      <c r="ZS64" s="233"/>
      <c r="ZT64" s="233"/>
      <c r="ZU64" s="233"/>
      <c r="ZV64" s="233"/>
      <c r="ZW64" s="233"/>
      <c r="ZX64" s="233"/>
      <c r="ZY64" s="233"/>
      <c r="ZZ64" s="233"/>
      <c r="AAA64" s="233"/>
      <c r="AAB64" s="233"/>
      <c r="AAC64" s="233"/>
      <c r="AAD64" s="233"/>
      <c r="AAE64" s="233"/>
      <c r="AAF64" s="233"/>
      <c r="AAG64" s="233"/>
      <c r="AAH64" s="233"/>
      <c r="AAI64" s="233"/>
      <c r="AAJ64" s="233"/>
      <c r="AAK64" s="233"/>
      <c r="AAL64" s="233"/>
      <c r="AAM64" s="233"/>
      <c r="AAN64" s="233"/>
      <c r="AAO64" s="233"/>
      <c r="AAP64" s="233"/>
      <c r="AAQ64" s="233"/>
      <c r="AAR64" s="233"/>
      <c r="AAS64" s="233"/>
      <c r="AAT64" s="233"/>
      <c r="AAU64" s="233"/>
      <c r="AAV64" s="233"/>
      <c r="AAW64" s="233"/>
      <c r="AAX64" s="233"/>
      <c r="AAY64" s="233"/>
      <c r="AAZ64" s="233"/>
      <c r="ABA64" s="233"/>
      <c r="ABB64" s="233"/>
      <c r="ABC64" s="233"/>
      <c r="ABD64" s="233"/>
      <c r="ABE64" s="233"/>
      <c r="ABF64" s="233"/>
      <c r="ABG64" s="233"/>
      <c r="ABH64" s="233"/>
      <c r="ABI64" s="233"/>
      <c r="ABJ64" s="233"/>
      <c r="ABK64" s="233"/>
      <c r="ABL64" s="233"/>
      <c r="ABM64" s="233"/>
      <c r="ABN64" s="233"/>
      <c r="ABO64" s="233"/>
      <c r="ABP64" s="233"/>
      <c r="ABQ64" s="233"/>
      <c r="ABR64" s="233"/>
      <c r="ABS64" s="233"/>
      <c r="ABT64" s="233"/>
      <c r="ABU64" s="233"/>
      <c r="ABV64" s="233"/>
      <c r="ABW64" s="233"/>
      <c r="ABX64" s="233"/>
      <c r="ABY64" s="233"/>
      <c r="ABZ64" s="233"/>
      <c r="ACA64" s="233"/>
      <c r="ACB64" s="233"/>
      <c r="ACC64" s="233"/>
      <c r="ACD64" s="233"/>
      <c r="ACE64" s="233"/>
      <c r="ACF64" s="233"/>
      <c r="ACG64" s="233"/>
      <c r="ACH64" s="233"/>
      <c r="ACI64" s="233"/>
      <c r="ACJ64" s="233"/>
      <c r="ACK64" s="233"/>
      <c r="ACL64" s="233"/>
      <c r="ACM64" s="233"/>
      <c r="ACN64" s="233"/>
      <c r="ACO64" s="233"/>
      <c r="ACP64" s="233"/>
      <c r="ACQ64" s="233"/>
      <c r="ACR64" s="233"/>
      <c r="ACS64" s="233"/>
      <c r="ACT64" s="233"/>
      <c r="ACU64" s="233"/>
      <c r="ACV64" s="233"/>
      <c r="ACW64" s="233"/>
      <c r="ACX64" s="233"/>
      <c r="ACY64" s="233"/>
      <c r="ACZ64" s="233"/>
      <c r="ADA64" s="233"/>
      <c r="ADB64" s="233"/>
      <c r="ADC64" s="233"/>
      <c r="ADD64" s="233"/>
      <c r="ADE64" s="233"/>
      <c r="ADF64" s="233"/>
      <c r="ADG64" s="233"/>
      <c r="ADH64" s="233"/>
      <c r="ADI64" s="233"/>
      <c r="ADJ64" s="233"/>
      <c r="ADK64" s="233"/>
      <c r="ADL64" s="233"/>
      <c r="ADM64" s="233"/>
      <c r="ADN64" s="233"/>
      <c r="ADO64" s="233"/>
      <c r="ADP64" s="233"/>
      <c r="ADQ64" s="233"/>
      <c r="ADR64" s="233"/>
      <c r="ADS64" s="233"/>
      <c r="ADT64" s="233"/>
      <c r="ADU64" s="233"/>
      <c r="ADV64" s="233"/>
      <c r="ADW64" s="233"/>
      <c r="ADX64" s="233"/>
      <c r="ADY64" s="233"/>
      <c r="ADZ64" s="233"/>
      <c r="AEA64" s="233"/>
      <c r="AEB64" s="233"/>
      <c r="AEC64" s="233"/>
      <c r="AED64" s="233"/>
      <c r="AEE64" s="233"/>
      <c r="AEF64" s="233"/>
      <c r="AEG64" s="233"/>
      <c r="AEH64" s="233"/>
      <c r="AEI64" s="233"/>
      <c r="AEJ64" s="233"/>
      <c r="AEK64" s="233"/>
      <c r="AEL64" s="233"/>
      <c r="AEM64" s="233"/>
      <c r="AEN64" s="233"/>
      <c r="AEO64" s="233"/>
      <c r="AEP64" s="233"/>
      <c r="AEQ64" s="233"/>
      <c r="AER64" s="233"/>
      <c r="AES64" s="233"/>
      <c r="AET64" s="233"/>
      <c r="AEU64" s="233"/>
      <c r="AEV64" s="233"/>
      <c r="AEW64" s="233"/>
      <c r="AEX64" s="233"/>
      <c r="AEY64" s="233"/>
      <c r="AEZ64" s="233"/>
      <c r="AFA64" s="233"/>
      <c r="AFB64" s="233"/>
      <c r="AFC64" s="233"/>
      <c r="AFD64" s="233"/>
      <c r="AFE64" s="233"/>
      <c r="AFF64" s="233"/>
      <c r="AFG64" s="233"/>
      <c r="AFH64" s="233"/>
      <c r="AFI64" s="233"/>
      <c r="AFJ64" s="233"/>
      <c r="AFK64" s="233"/>
      <c r="AFL64" s="233"/>
      <c r="AFM64" s="233"/>
      <c r="AFN64" s="233"/>
      <c r="AFO64" s="233"/>
      <c r="AFP64" s="233"/>
      <c r="AFQ64" s="233"/>
      <c r="AFR64" s="233"/>
      <c r="AFS64" s="233"/>
      <c r="AFT64" s="233"/>
      <c r="AFU64" s="233"/>
      <c r="AFV64" s="233"/>
      <c r="AFW64" s="233"/>
      <c r="AFX64" s="233"/>
      <c r="AFY64" s="233"/>
      <c r="AFZ64" s="233"/>
      <c r="AGA64" s="233"/>
      <c r="AGB64" s="233"/>
      <c r="AGC64" s="233"/>
      <c r="AGD64" s="233"/>
      <c r="AGE64" s="233"/>
      <c r="AGF64" s="233"/>
      <c r="AGG64" s="233"/>
      <c r="AGH64" s="233"/>
      <c r="AGI64" s="233"/>
      <c r="AGJ64" s="233"/>
      <c r="AGK64" s="233"/>
      <c r="AGL64" s="233"/>
      <c r="AGM64" s="233"/>
      <c r="AGN64" s="233"/>
      <c r="AGO64" s="233"/>
      <c r="AGP64" s="233"/>
      <c r="AGQ64" s="233"/>
      <c r="AGR64" s="233"/>
      <c r="AGS64" s="233"/>
      <c r="AGT64" s="233"/>
      <c r="AGU64" s="233"/>
      <c r="AGV64" s="233"/>
      <c r="AGW64" s="233"/>
      <c r="AGX64" s="233"/>
      <c r="AGY64" s="233"/>
      <c r="AGZ64" s="233"/>
      <c r="AHA64" s="233"/>
      <c r="AHB64" s="233"/>
      <c r="AHC64" s="233"/>
      <c r="AHD64" s="233"/>
      <c r="AHE64" s="233"/>
      <c r="AHF64" s="233"/>
      <c r="AHG64" s="233"/>
      <c r="AHH64" s="233"/>
      <c r="AHI64" s="233"/>
      <c r="AHJ64" s="233"/>
      <c r="AHK64" s="233"/>
      <c r="AHL64" s="233"/>
      <c r="AHM64" s="233"/>
      <c r="AHN64" s="233"/>
      <c r="AHO64" s="233"/>
      <c r="AHP64" s="233"/>
      <c r="AHQ64" s="233"/>
      <c r="AHR64" s="233"/>
      <c r="AHS64" s="233"/>
      <c r="AHT64" s="233"/>
      <c r="AHU64" s="233"/>
      <c r="AHV64" s="233"/>
      <c r="AHW64" s="233"/>
      <c r="AHX64" s="233"/>
      <c r="AHY64" s="233"/>
      <c r="AHZ64" s="233"/>
      <c r="AIA64" s="233"/>
      <c r="AIB64" s="233"/>
      <c r="AIC64" s="233"/>
      <c r="AID64" s="233"/>
      <c r="AIE64" s="233"/>
      <c r="AIF64" s="233"/>
      <c r="AIG64" s="233"/>
      <c r="AIH64" s="233"/>
      <c r="AII64" s="233"/>
      <c r="AIJ64" s="233"/>
      <c r="AIK64" s="233"/>
      <c r="AIL64" s="233"/>
      <c r="AIM64" s="233"/>
      <c r="AIN64" s="233"/>
      <c r="AIO64" s="233"/>
      <c r="AIP64" s="233"/>
      <c r="AIQ64" s="233"/>
      <c r="AIR64" s="233"/>
      <c r="AIS64" s="233"/>
      <c r="AIT64" s="233"/>
      <c r="AIU64" s="233"/>
      <c r="AIV64" s="233"/>
      <c r="AIW64" s="233"/>
      <c r="AIX64" s="233"/>
      <c r="AIY64" s="233"/>
      <c r="AIZ64" s="233"/>
      <c r="AJA64" s="233"/>
      <c r="AJB64" s="233"/>
      <c r="AJC64" s="233"/>
      <c r="AJD64" s="233"/>
      <c r="AJE64" s="233"/>
      <c r="AJF64" s="233"/>
      <c r="AJG64" s="233"/>
      <c r="AJH64" s="233"/>
      <c r="AJI64" s="233"/>
      <c r="AJJ64" s="233"/>
      <c r="AJK64" s="233"/>
      <c r="AJL64" s="233"/>
      <c r="AJM64" s="233"/>
      <c r="AJN64" s="233"/>
      <c r="AJO64" s="233"/>
      <c r="AJP64" s="233"/>
      <c r="AJQ64" s="233"/>
      <c r="AJR64" s="233"/>
      <c r="AJS64" s="233"/>
      <c r="AJT64" s="233"/>
      <c r="AJU64" s="233"/>
      <c r="AJV64" s="233"/>
      <c r="AJW64" s="233"/>
      <c r="AJX64" s="233"/>
      <c r="AJY64" s="233"/>
      <c r="AJZ64" s="233"/>
      <c r="AKA64" s="233"/>
      <c r="AKB64" s="233"/>
      <c r="AKC64" s="233"/>
      <c r="AKD64" s="233"/>
      <c r="AKE64" s="233"/>
      <c r="AKF64" s="233"/>
      <c r="AKG64" s="233"/>
      <c r="AKH64" s="233"/>
      <c r="AKI64" s="233"/>
      <c r="AKJ64" s="233"/>
      <c r="AKK64" s="233"/>
      <c r="AKL64" s="233"/>
      <c r="AKM64" s="233"/>
      <c r="AKN64" s="233"/>
      <c r="AKO64" s="233"/>
      <c r="AKP64" s="233"/>
      <c r="AKQ64" s="233"/>
      <c r="AKR64" s="233"/>
      <c r="AKS64" s="233"/>
      <c r="AKT64" s="233"/>
      <c r="AKU64" s="233"/>
      <c r="AKV64" s="233"/>
      <c r="AKW64" s="233"/>
      <c r="AKX64" s="233"/>
      <c r="AKY64" s="233"/>
      <c r="AKZ64" s="233"/>
      <c r="ALA64" s="233"/>
      <c r="ALB64" s="233"/>
      <c r="ALC64" s="233"/>
      <c r="ALD64" s="233"/>
      <c r="ALE64" s="233"/>
      <c r="ALF64" s="233"/>
      <c r="ALG64" s="233"/>
      <c r="ALH64" s="233"/>
      <c r="ALI64" s="233"/>
      <c r="ALJ64" s="233"/>
      <c r="ALK64" s="233"/>
      <c r="ALL64" s="233"/>
      <c r="ALM64" s="233"/>
      <c r="ALN64" s="233"/>
      <c r="ALO64" s="233"/>
      <c r="ALP64" s="233"/>
      <c r="ALQ64" s="233"/>
      <c r="ALR64" s="233"/>
      <c r="ALS64" s="233"/>
      <c r="ALT64" s="233"/>
      <c r="ALU64" s="233"/>
      <c r="ALV64" s="233"/>
      <c r="ALW64" s="233"/>
      <c r="ALX64" s="233"/>
      <c r="ALY64" s="233"/>
      <c r="ALZ64" s="233"/>
      <c r="AMA64" s="233"/>
      <c r="AMB64" s="233"/>
      <c r="AMC64" s="233"/>
      <c r="AMD64" s="233"/>
      <c r="AME64" s="233"/>
      <c r="AMF64" s="233"/>
      <c r="AMG64" s="233"/>
      <c r="AMH64" s="233"/>
      <c r="AMI64" s="233"/>
      <c r="AMJ64" s="233"/>
      <c r="AMK64" s="233"/>
      <c r="AML64" s="233"/>
      <c r="AMM64" s="233"/>
      <c r="AMN64" s="233"/>
      <c r="AMO64" s="233"/>
      <c r="AMP64" s="233"/>
      <c r="AMQ64" s="233"/>
      <c r="AMR64" s="233"/>
      <c r="AMS64" s="233"/>
      <c r="AMT64" s="233"/>
      <c r="AMU64" s="233"/>
      <c r="AMV64" s="233"/>
      <c r="AMW64" s="233"/>
      <c r="AMX64" s="233"/>
      <c r="AMY64" s="233"/>
      <c r="AMZ64" s="233"/>
      <c r="ANA64" s="233"/>
      <c r="ANB64" s="233"/>
      <c r="ANC64" s="233"/>
      <c r="AND64" s="233"/>
      <c r="ANE64" s="233"/>
      <c r="ANF64" s="233"/>
      <c r="ANG64" s="233"/>
      <c r="ANH64" s="233"/>
      <c r="ANI64" s="233"/>
      <c r="ANJ64" s="233"/>
      <c r="ANK64" s="233"/>
      <c r="ANL64" s="233"/>
      <c r="ANM64" s="233"/>
      <c r="ANN64" s="233"/>
      <c r="ANO64" s="233"/>
      <c r="ANP64" s="233"/>
      <c r="ANQ64" s="233"/>
      <c r="ANR64" s="233"/>
      <c r="ANS64" s="233"/>
      <c r="ANT64" s="233"/>
      <c r="ANU64" s="233"/>
      <c r="ANV64" s="233"/>
      <c r="ANW64" s="233"/>
      <c r="ANX64" s="233"/>
      <c r="ANY64" s="233"/>
      <c r="ANZ64" s="233"/>
      <c r="AOA64" s="233"/>
      <c r="AOB64" s="233"/>
      <c r="AOC64" s="233"/>
      <c r="AOD64" s="233"/>
      <c r="AOE64" s="233"/>
      <c r="AOF64" s="233"/>
      <c r="AOG64" s="233"/>
      <c r="AOH64" s="233"/>
      <c r="AOI64" s="233"/>
      <c r="AOJ64" s="233"/>
      <c r="AOK64" s="233"/>
      <c r="AOL64" s="233"/>
      <c r="AOM64" s="233"/>
      <c r="AON64" s="233"/>
      <c r="AOO64" s="233"/>
      <c r="AOP64" s="233"/>
      <c r="AOQ64" s="233"/>
      <c r="AOR64" s="233"/>
      <c r="AOS64" s="233"/>
      <c r="AOT64" s="233"/>
      <c r="AOU64" s="233"/>
      <c r="AOV64" s="233"/>
      <c r="AOW64" s="233"/>
      <c r="AOX64" s="233"/>
      <c r="AOY64" s="233"/>
      <c r="AOZ64" s="233"/>
      <c r="APA64" s="233"/>
      <c r="APB64" s="233"/>
      <c r="APC64" s="233"/>
      <c r="APD64" s="233"/>
      <c r="APE64" s="233"/>
      <c r="APF64" s="233"/>
      <c r="APG64" s="233"/>
      <c r="APH64" s="233"/>
      <c r="API64" s="233"/>
      <c r="APJ64" s="233"/>
      <c r="APK64" s="233"/>
      <c r="APL64" s="233"/>
      <c r="APM64" s="233"/>
      <c r="APN64" s="233"/>
      <c r="APO64" s="233"/>
      <c r="APP64" s="233"/>
      <c r="APQ64" s="233"/>
      <c r="APR64" s="233"/>
      <c r="APS64" s="233"/>
      <c r="APT64" s="233"/>
      <c r="APU64" s="233"/>
      <c r="APV64" s="233"/>
      <c r="APW64" s="233"/>
      <c r="APX64" s="233"/>
      <c r="APY64" s="233"/>
      <c r="APZ64" s="233"/>
      <c r="AQA64" s="233"/>
      <c r="AQB64" s="233"/>
      <c r="AQC64" s="233"/>
      <c r="AQD64" s="233"/>
      <c r="AQE64" s="233"/>
      <c r="AQF64" s="233"/>
      <c r="AQG64" s="233"/>
      <c r="AQH64" s="233"/>
      <c r="AQI64" s="233"/>
      <c r="AQJ64" s="233"/>
      <c r="AQK64" s="233"/>
      <c r="AQL64" s="233"/>
      <c r="AQM64" s="233"/>
      <c r="AQN64" s="233"/>
      <c r="AQO64" s="233"/>
      <c r="AQP64" s="233"/>
      <c r="AQQ64" s="233"/>
      <c r="AQR64" s="233"/>
      <c r="AQS64" s="233"/>
      <c r="AQT64" s="233"/>
      <c r="AQU64" s="233"/>
      <c r="AQV64" s="233"/>
      <c r="AQW64" s="233"/>
      <c r="AQX64" s="233"/>
      <c r="AQY64" s="233"/>
      <c r="AQZ64" s="233"/>
      <c r="ARA64" s="233"/>
      <c r="ARB64" s="233"/>
      <c r="ARC64" s="233"/>
      <c r="ARD64" s="233"/>
      <c r="ARE64" s="233"/>
      <c r="ARF64" s="233"/>
      <c r="ARG64" s="233"/>
      <c r="ARH64" s="233"/>
      <c r="ARI64" s="233"/>
      <c r="ARJ64" s="233"/>
      <c r="ARK64" s="233"/>
      <c r="ARL64" s="233"/>
      <c r="ARM64" s="233"/>
      <c r="ARN64" s="233"/>
      <c r="ARO64" s="233"/>
      <c r="ARP64" s="233"/>
      <c r="ARQ64" s="233"/>
      <c r="ARR64" s="233"/>
      <c r="ARS64" s="233"/>
      <c r="ART64" s="233"/>
      <c r="ARU64" s="233"/>
      <c r="ARV64" s="233"/>
      <c r="ARW64" s="233"/>
      <c r="ARX64" s="233"/>
      <c r="ARY64" s="233"/>
      <c r="ARZ64" s="233"/>
      <c r="ASA64" s="233"/>
      <c r="ASB64" s="233"/>
      <c r="ASC64" s="233"/>
      <c r="ASD64" s="233"/>
      <c r="ASE64" s="233"/>
      <c r="ASF64" s="233"/>
      <c r="ASG64" s="233"/>
      <c r="ASH64" s="233"/>
      <c r="ASI64" s="233"/>
      <c r="ASJ64" s="233"/>
      <c r="ASK64" s="233"/>
      <c r="ASL64" s="233"/>
      <c r="ASM64" s="233"/>
      <c r="ASN64" s="233"/>
      <c r="ASO64" s="233"/>
      <c r="ASP64" s="233"/>
      <c r="ASQ64" s="233"/>
      <c r="ASR64" s="233"/>
      <c r="ASS64" s="233"/>
      <c r="AST64" s="233"/>
      <c r="ASU64" s="233"/>
      <c r="ASV64" s="233"/>
      <c r="ASW64" s="233"/>
      <c r="ASX64" s="233"/>
      <c r="ASY64" s="233"/>
      <c r="ASZ64" s="233"/>
      <c r="ATA64" s="233"/>
      <c r="ATB64" s="233"/>
      <c r="ATC64" s="233"/>
      <c r="ATD64" s="233"/>
      <c r="ATE64" s="233"/>
      <c r="ATF64" s="233"/>
      <c r="ATG64" s="233"/>
      <c r="ATH64" s="233"/>
      <c r="ATI64" s="233"/>
      <c r="ATJ64" s="233"/>
      <c r="ATK64" s="233"/>
      <c r="ATL64" s="233"/>
      <c r="ATM64" s="233"/>
      <c r="ATN64" s="233"/>
      <c r="ATO64" s="233"/>
      <c r="ATP64" s="233"/>
      <c r="ATQ64" s="233"/>
      <c r="ATR64" s="233"/>
      <c r="ATS64" s="233"/>
      <c r="ATT64" s="233"/>
      <c r="ATU64" s="233"/>
      <c r="ATV64" s="233"/>
      <c r="ATW64" s="233"/>
      <c r="ATX64" s="233"/>
      <c r="ATY64" s="233"/>
      <c r="ATZ64" s="233"/>
      <c r="AUA64" s="233"/>
      <c r="AUB64" s="233"/>
      <c r="AUC64" s="233"/>
      <c r="AUD64" s="233"/>
      <c r="AUE64" s="233"/>
      <c r="AUF64" s="233"/>
      <c r="AUG64" s="233"/>
      <c r="AUH64" s="233"/>
      <c r="AUI64" s="233"/>
      <c r="AUJ64" s="233"/>
      <c r="AUK64" s="233"/>
      <c r="AUL64" s="233"/>
      <c r="AUM64" s="233"/>
      <c r="AUN64" s="233"/>
      <c r="AUO64" s="233"/>
      <c r="AUP64" s="233"/>
      <c r="AUQ64" s="233"/>
      <c r="AUR64" s="233"/>
      <c r="AUS64" s="233"/>
      <c r="AUT64" s="233"/>
      <c r="AUU64" s="233"/>
      <c r="AUV64" s="233"/>
      <c r="AUW64" s="233"/>
      <c r="AUX64" s="233"/>
      <c r="AUY64" s="233"/>
      <c r="AUZ64" s="233"/>
      <c r="AVA64" s="233"/>
      <c r="AVB64" s="233"/>
      <c r="AVC64" s="233"/>
      <c r="AVD64" s="233"/>
      <c r="AVE64" s="233"/>
      <c r="AVF64" s="233"/>
      <c r="AVG64" s="233"/>
      <c r="AVH64" s="233"/>
      <c r="AVI64" s="233"/>
      <c r="AVJ64" s="233"/>
      <c r="AVK64" s="233"/>
      <c r="AVL64" s="233"/>
      <c r="AVM64" s="233"/>
      <c r="AVN64" s="233"/>
      <c r="AVO64" s="233"/>
      <c r="AVP64" s="233"/>
      <c r="AVQ64" s="233"/>
      <c r="AVR64" s="233"/>
      <c r="AVS64" s="233"/>
      <c r="AVT64" s="233"/>
      <c r="AVU64" s="233"/>
      <c r="AVV64" s="233"/>
      <c r="AVW64" s="233"/>
      <c r="AVX64" s="233"/>
      <c r="AVY64" s="233"/>
      <c r="AVZ64" s="233"/>
      <c r="AWA64" s="233"/>
      <c r="AWB64" s="233"/>
      <c r="AWC64" s="233"/>
      <c r="AWD64" s="233"/>
      <c r="AWE64" s="233"/>
      <c r="AWF64" s="233"/>
      <c r="AWG64" s="233"/>
      <c r="AWH64" s="233"/>
      <c r="AWI64" s="233"/>
      <c r="AWJ64" s="233"/>
      <c r="AWK64" s="233"/>
      <c r="AWL64" s="233"/>
      <c r="AWM64" s="233"/>
      <c r="AWN64" s="233"/>
      <c r="AWO64" s="233"/>
      <c r="AWP64" s="233"/>
      <c r="AWQ64" s="233"/>
      <c r="AWR64" s="233"/>
      <c r="AWS64" s="233"/>
      <c r="AWT64" s="233"/>
      <c r="AWU64" s="233"/>
      <c r="AWV64" s="233"/>
      <c r="AWW64" s="233"/>
      <c r="AWX64" s="233"/>
      <c r="AWY64" s="233"/>
      <c r="AWZ64" s="233"/>
      <c r="AXA64" s="233"/>
      <c r="AXB64" s="233"/>
      <c r="AXC64" s="233"/>
      <c r="AXD64" s="233"/>
      <c r="AXE64" s="233"/>
      <c r="AXF64" s="233"/>
      <c r="AXG64" s="233"/>
      <c r="AXH64" s="233"/>
      <c r="AXI64" s="233"/>
      <c r="AXJ64" s="233"/>
      <c r="AXK64" s="233"/>
      <c r="AXL64" s="233"/>
      <c r="AXM64" s="233"/>
      <c r="AXN64" s="233"/>
      <c r="AXO64" s="233"/>
      <c r="AXP64" s="233"/>
      <c r="AXQ64" s="233"/>
      <c r="AXR64" s="233"/>
      <c r="AXS64" s="233"/>
      <c r="AXT64" s="233"/>
      <c r="AXU64" s="233"/>
      <c r="AXV64" s="233"/>
      <c r="AXW64" s="233"/>
      <c r="AXX64" s="233"/>
      <c r="AXY64" s="233"/>
      <c r="AXZ64" s="233"/>
      <c r="AYA64" s="233"/>
      <c r="AYB64" s="233"/>
      <c r="AYC64" s="233"/>
      <c r="AYD64" s="233"/>
      <c r="AYE64" s="233"/>
      <c r="AYF64" s="233"/>
      <c r="AYG64" s="233"/>
      <c r="AYH64" s="233"/>
      <c r="AYI64" s="233"/>
      <c r="AYJ64" s="233"/>
      <c r="AYK64" s="233"/>
      <c r="AYL64" s="233"/>
      <c r="AYM64" s="233"/>
      <c r="AYN64" s="233"/>
      <c r="AYO64" s="233"/>
      <c r="AYP64" s="233"/>
      <c r="AYQ64" s="233"/>
      <c r="AYR64" s="233"/>
      <c r="AYS64" s="233"/>
      <c r="AYT64" s="233"/>
      <c r="AYU64" s="233"/>
      <c r="AYV64" s="233"/>
      <c r="AYW64" s="233"/>
      <c r="AYX64" s="233"/>
      <c r="AYY64" s="233"/>
      <c r="AYZ64" s="233"/>
      <c r="AZA64" s="233"/>
      <c r="AZB64" s="233"/>
      <c r="AZC64" s="233"/>
      <c r="AZD64" s="233"/>
      <c r="AZE64" s="233"/>
      <c r="AZF64" s="233"/>
      <c r="AZG64" s="233"/>
      <c r="AZH64" s="233"/>
      <c r="AZI64" s="233"/>
      <c r="AZJ64" s="233"/>
      <c r="AZK64" s="233"/>
      <c r="AZL64" s="233"/>
      <c r="AZM64" s="233"/>
      <c r="AZN64" s="233"/>
      <c r="AZO64" s="233"/>
      <c r="AZP64" s="233"/>
      <c r="AZQ64" s="233"/>
      <c r="AZR64" s="233"/>
      <c r="AZS64" s="233"/>
      <c r="AZT64" s="233"/>
      <c r="AZU64" s="233"/>
      <c r="AZV64" s="233"/>
      <c r="AZW64" s="233"/>
      <c r="AZX64" s="233"/>
      <c r="AZY64" s="233"/>
      <c r="AZZ64" s="233"/>
      <c r="BAA64" s="233"/>
      <c r="BAB64" s="233"/>
      <c r="BAC64" s="233"/>
      <c r="BAD64" s="233"/>
      <c r="BAE64" s="233"/>
      <c r="BAF64" s="233"/>
      <c r="BAG64" s="233"/>
      <c r="BAH64" s="233"/>
      <c r="BAI64" s="233"/>
      <c r="BAJ64" s="233"/>
      <c r="BAK64" s="233"/>
      <c r="BAL64" s="233"/>
      <c r="BAM64" s="233"/>
      <c r="BAN64" s="233"/>
      <c r="BAO64" s="233"/>
      <c r="BAP64" s="233"/>
      <c r="BAQ64" s="233"/>
      <c r="BAR64" s="233"/>
      <c r="BAS64" s="233"/>
      <c r="BAT64" s="233"/>
      <c r="BAU64" s="233"/>
      <c r="BAV64" s="233"/>
      <c r="BAW64" s="233"/>
      <c r="BAX64" s="233"/>
      <c r="BAY64" s="233"/>
      <c r="BAZ64" s="233"/>
      <c r="BBA64" s="233"/>
      <c r="BBB64" s="233"/>
      <c r="BBC64" s="233"/>
      <c r="BBD64" s="233"/>
      <c r="BBE64" s="233"/>
      <c r="BBF64" s="233"/>
      <c r="BBG64" s="233"/>
      <c r="BBH64" s="233"/>
      <c r="BBI64" s="233"/>
      <c r="BBJ64" s="233"/>
      <c r="BBK64" s="233"/>
      <c r="BBL64" s="233"/>
      <c r="BBM64" s="233"/>
      <c r="BBN64" s="233"/>
      <c r="BBO64" s="233"/>
      <c r="BBP64" s="233"/>
      <c r="BBQ64" s="233"/>
      <c r="BBR64" s="233"/>
      <c r="BBS64" s="233"/>
      <c r="BBT64" s="233"/>
      <c r="BBU64" s="233"/>
      <c r="BBV64" s="233"/>
      <c r="BBW64" s="233"/>
      <c r="BBX64" s="233"/>
      <c r="BBY64" s="233"/>
      <c r="BBZ64" s="233"/>
      <c r="BCA64" s="233"/>
      <c r="BCB64" s="233"/>
      <c r="BCC64" s="233"/>
      <c r="BCD64" s="233"/>
      <c r="BCE64" s="233"/>
      <c r="BCF64" s="233"/>
      <c r="BCG64" s="233"/>
      <c r="BCH64" s="233"/>
      <c r="BCI64" s="233"/>
      <c r="BCJ64" s="233"/>
      <c r="BCK64" s="233"/>
      <c r="BCL64" s="233"/>
      <c r="BCM64" s="233"/>
      <c r="BCN64" s="233"/>
      <c r="BCO64" s="233"/>
      <c r="BCP64" s="233"/>
      <c r="BCQ64" s="233"/>
      <c r="BCR64" s="233"/>
      <c r="BCS64" s="233"/>
      <c r="BCT64" s="233"/>
      <c r="BCU64" s="233"/>
      <c r="BCV64" s="233"/>
      <c r="BCW64" s="233"/>
      <c r="BCX64" s="233"/>
      <c r="BCY64" s="233"/>
      <c r="BCZ64" s="233"/>
      <c r="BDA64" s="233"/>
      <c r="BDB64" s="233"/>
      <c r="BDC64" s="233"/>
      <c r="BDD64" s="233"/>
      <c r="BDE64" s="233"/>
      <c r="BDF64" s="233"/>
      <c r="BDG64" s="233"/>
      <c r="BDH64" s="233"/>
      <c r="BDI64" s="233"/>
      <c r="BDJ64" s="233"/>
      <c r="BDK64" s="233"/>
      <c r="BDL64" s="233"/>
      <c r="BDM64" s="233"/>
      <c r="BDN64" s="233"/>
      <c r="BDO64" s="233"/>
      <c r="BDP64" s="233"/>
      <c r="BDQ64" s="233"/>
      <c r="BDR64" s="233"/>
      <c r="BDS64" s="233"/>
      <c r="BDT64" s="233"/>
      <c r="BDU64" s="233"/>
    </row>
    <row r="65" spans="1:1477" s="118" customFormat="1" ht="24" customHeight="1" thickTop="1">
      <c r="B65" s="306" t="s">
        <v>525</v>
      </c>
      <c r="C65" s="307"/>
      <c r="D65" s="308"/>
      <c r="E65" s="119"/>
      <c r="F65" s="120"/>
      <c r="G65" s="176">
        <f>IF(B58="","",ROWS(B58:B64)-1)</f>
        <v>6</v>
      </c>
      <c r="H65" s="121">
        <f>SUM(H58:H64)</f>
        <v>8</v>
      </c>
      <c r="I65" s="121">
        <f>SUM(I58:I64)</f>
        <v>8</v>
      </c>
      <c r="J65" s="121">
        <f>SUM(J58:J64)</f>
        <v>987</v>
      </c>
      <c r="K65" s="121">
        <f>SUM(K58:K64)</f>
        <v>1528</v>
      </c>
      <c r="L65" s="121">
        <f>SUM(L58:L64)</f>
        <v>1575</v>
      </c>
      <c r="M65" s="157">
        <f>IF(G65="",0,N65/G65)</f>
        <v>0.66666666666666663</v>
      </c>
      <c r="N65" s="121">
        <f t="shared" ref="N65:AC65" si="49">SUM(N58:N64)</f>
        <v>4</v>
      </c>
      <c r="O65" s="121">
        <f t="shared" si="49"/>
        <v>-47</v>
      </c>
      <c r="P65" s="122">
        <f t="shared" si="49"/>
        <v>53</v>
      </c>
      <c r="Q65" s="122">
        <f t="shared" si="49"/>
        <v>0</v>
      </c>
      <c r="R65" s="121">
        <f t="shared" si="49"/>
        <v>208</v>
      </c>
      <c r="S65" s="121">
        <f t="shared" si="49"/>
        <v>333</v>
      </c>
      <c r="T65" s="123">
        <f t="shared" si="49"/>
        <v>7393646</v>
      </c>
      <c r="U65" s="123">
        <f t="shared" si="49"/>
        <v>207662</v>
      </c>
      <c r="V65" s="123">
        <f t="shared" si="49"/>
        <v>7185984</v>
      </c>
      <c r="W65" s="123">
        <f t="shared" si="49"/>
        <v>9457653</v>
      </c>
      <c r="X65" s="123">
        <f t="shared" si="49"/>
        <v>9270767</v>
      </c>
      <c r="Y65" s="123">
        <f t="shared" si="49"/>
        <v>-101442</v>
      </c>
      <c r="Z65" s="123">
        <f t="shared" si="49"/>
        <v>0</v>
      </c>
      <c r="AA65" s="123">
        <f t="shared" si="49"/>
        <v>-101442</v>
      </c>
      <c r="AB65" s="123">
        <f t="shared" si="49"/>
        <v>9169325</v>
      </c>
      <c r="AC65" s="123">
        <f t="shared" si="49"/>
        <v>9167719</v>
      </c>
      <c r="AD65" s="157">
        <f>IF(G65="",0,AE65/G65)</f>
        <v>0.83333333333333337</v>
      </c>
      <c r="AE65" s="159">
        <f t="shared" ref="AE65:CM65" si="50">SUM(AE58:AE64)</f>
        <v>5</v>
      </c>
      <c r="AF65" s="123">
        <f t="shared" si="50"/>
        <v>-1606</v>
      </c>
      <c r="AG65" s="123">
        <f t="shared" si="50"/>
        <v>2064007</v>
      </c>
      <c r="AH65" s="124">
        <f t="shared" si="50"/>
        <v>139</v>
      </c>
      <c r="AI65" s="124">
        <f t="shared" si="50"/>
        <v>55</v>
      </c>
      <c r="AJ65" s="124">
        <f t="shared" si="50"/>
        <v>14</v>
      </c>
      <c r="AK65" s="124">
        <f t="shared" si="50"/>
        <v>268</v>
      </c>
      <c r="AL65" s="123">
        <f t="shared" si="50"/>
        <v>1588706</v>
      </c>
      <c r="AM65" s="123">
        <f t="shared" si="50"/>
        <v>0</v>
      </c>
      <c r="AN65" s="124">
        <f t="shared" si="50"/>
        <v>0</v>
      </c>
      <c r="AO65" s="124">
        <f t="shared" si="50"/>
        <v>62</v>
      </c>
      <c r="AP65" s="123">
        <f t="shared" si="50"/>
        <v>531201</v>
      </c>
      <c r="AQ65" s="123">
        <f t="shared" si="50"/>
        <v>98769</v>
      </c>
      <c r="AR65" s="124">
        <f t="shared" si="50"/>
        <v>0</v>
      </c>
      <c r="AS65" s="124">
        <f t="shared" si="50"/>
        <v>0</v>
      </c>
      <c r="AT65" s="123">
        <f t="shared" si="50"/>
        <v>0</v>
      </c>
      <c r="AU65" s="123">
        <f t="shared" si="50"/>
        <v>0</v>
      </c>
      <c r="AV65" s="124">
        <f t="shared" si="50"/>
        <v>0</v>
      </c>
      <c r="AW65" s="124">
        <f t="shared" si="50"/>
        <v>0</v>
      </c>
      <c r="AX65" s="123">
        <f t="shared" si="50"/>
        <v>0</v>
      </c>
      <c r="AY65" s="123">
        <f t="shared" si="50"/>
        <v>0</v>
      </c>
      <c r="AZ65" s="124">
        <f t="shared" si="50"/>
        <v>0</v>
      </c>
      <c r="BA65" s="124">
        <f t="shared" si="50"/>
        <v>0</v>
      </c>
      <c r="BB65" s="123">
        <f t="shared" si="50"/>
        <v>0</v>
      </c>
      <c r="BC65" s="123">
        <f t="shared" si="50"/>
        <v>0</v>
      </c>
      <c r="BD65" s="124">
        <f t="shared" si="50"/>
        <v>0</v>
      </c>
      <c r="BE65" s="124">
        <f t="shared" si="50"/>
        <v>0</v>
      </c>
      <c r="BF65" s="123">
        <f t="shared" si="50"/>
        <v>-142</v>
      </c>
      <c r="BG65" s="123">
        <f t="shared" si="50"/>
        <v>0</v>
      </c>
      <c r="BH65" s="124">
        <f t="shared" si="50"/>
        <v>0</v>
      </c>
      <c r="BI65" s="124">
        <f t="shared" si="50"/>
        <v>0</v>
      </c>
      <c r="BJ65" s="123">
        <f t="shared" si="50"/>
        <v>0</v>
      </c>
      <c r="BK65" s="123">
        <f t="shared" si="50"/>
        <v>0</v>
      </c>
      <c r="BL65" s="124">
        <f t="shared" si="50"/>
        <v>0</v>
      </c>
      <c r="BM65" s="124">
        <f t="shared" si="50"/>
        <v>0</v>
      </c>
      <c r="BN65" s="123">
        <f t="shared" si="50"/>
        <v>0</v>
      </c>
      <c r="BO65" s="123">
        <f t="shared" si="50"/>
        <v>0</v>
      </c>
      <c r="BP65" s="124">
        <f t="shared" si="50"/>
        <v>0</v>
      </c>
      <c r="BQ65" s="124">
        <f t="shared" si="50"/>
        <v>3</v>
      </c>
      <c r="BR65" s="123">
        <f t="shared" si="50"/>
        <v>0</v>
      </c>
      <c r="BS65" s="123">
        <f t="shared" si="50"/>
        <v>0</v>
      </c>
      <c r="BT65" s="124">
        <f t="shared" si="50"/>
        <v>0</v>
      </c>
      <c r="BU65" s="124">
        <f t="shared" si="50"/>
        <v>0</v>
      </c>
      <c r="BV65" s="123">
        <f t="shared" si="50"/>
        <v>0</v>
      </c>
      <c r="BW65" s="123">
        <f t="shared" si="50"/>
        <v>0</v>
      </c>
      <c r="BX65" s="124">
        <f t="shared" si="50"/>
        <v>0</v>
      </c>
      <c r="BY65" s="124">
        <f t="shared" si="50"/>
        <v>0</v>
      </c>
      <c r="BZ65" s="123">
        <f t="shared" si="50"/>
        <v>8860</v>
      </c>
      <c r="CA65" s="123">
        <f t="shared" si="50"/>
        <v>8860</v>
      </c>
      <c r="CB65" s="124">
        <f t="shared" si="50"/>
        <v>0</v>
      </c>
      <c r="CC65" s="124">
        <f t="shared" si="50"/>
        <v>0</v>
      </c>
      <c r="CD65" s="123">
        <f t="shared" si="50"/>
        <v>0</v>
      </c>
      <c r="CE65" s="123">
        <f t="shared" si="50"/>
        <v>0</v>
      </c>
      <c r="CF65" s="124">
        <f t="shared" si="50"/>
        <v>0</v>
      </c>
      <c r="CG65" s="124">
        <f t="shared" si="50"/>
        <v>0</v>
      </c>
      <c r="CH65" s="123">
        <f t="shared" si="50"/>
        <v>0</v>
      </c>
      <c r="CI65" s="123">
        <f t="shared" si="50"/>
        <v>0</v>
      </c>
      <c r="CJ65" s="124">
        <f t="shared" si="50"/>
        <v>14</v>
      </c>
      <c r="CK65" s="124">
        <f t="shared" si="50"/>
        <v>333</v>
      </c>
      <c r="CL65" s="123">
        <f t="shared" si="50"/>
        <v>2128626</v>
      </c>
      <c r="CM65" s="123">
        <f t="shared" si="50"/>
        <v>107629</v>
      </c>
      <c r="CN65" s="125"/>
      <c r="CO65" s="125"/>
      <c r="CP65" s="125"/>
      <c r="CQ65" s="125"/>
      <c r="CR65" s="125"/>
      <c r="CS65" s="125"/>
      <c r="CT65" s="119"/>
      <c r="CU65" s="120"/>
      <c r="CV65" s="120"/>
      <c r="CW65" s="119"/>
      <c r="CX65" s="119"/>
      <c r="CY65" s="120"/>
      <c r="CZ65" s="120"/>
      <c r="DA65" s="120"/>
      <c r="DB65" s="123"/>
      <c r="DC65" s="125"/>
      <c r="DD65" s="232"/>
    </row>
    <row r="66" spans="1:1477" s="73" customFormat="1">
      <c r="A66" s="126"/>
      <c r="B66" s="71" t="s">
        <v>3</v>
      </c>
      <c r="C66" s="71" t="s">
        <v>275</v>
      </c>
      <c r="D66" s="71" t="s">
        <v>276</v>
      </c>
      <c r="E66" s="72">
        <v>41642</v>
      </c>
      <c r="F66" s="71" t="s">
        <v>471</v>
      </c>
      <c r="G66" s="175" t="s">
        <v>479</v>
      </c>
      <c r="H66" s="208">
        <v>1</v>
      </c>
      <c r="I66" s="73">
        <v>1</v>
      </c>
      <c r="J66" s="73">
        <v>265</v>
      </c>
      <c r="K66" s="73">
        <v>342</v>
      </c>
      <c r="L66" s="73">
        <v>335</v>
      </c>
      <c r="M66" s="206">
        <f>IF(J66 = 0,0,(L66-AH66-AI66)/J66)</f>
        <v>1.1433962264150943</v>
      </c>
      <c r="N66" s="73">
        <f>IF(G66&lt;&gt;"",IF(M66&lt;=1.2,1,0),0)</f>
        <v>1</v>
      </c>
      <c r="O66" s="73">
        <v>7</v>
      </c>
      <c r="P66" s="73">
        <v>0</v>
      </c>
      <c r="Q66" s="73">
        <v>0</v>
      </c>
      <c r="R66" s="73">
        <v>77</v>
      </c>
      <c r="S66" s="73">
        <v>0</v>
      </c>
      <c r="T66" s="212">
        <v>1630613</v>
      </c>
      <c r="U66" s="212">
        <v>50000</v>
      </c>
      <c r="V66" s="212">
        <v>1580613</v>
      </c>
      <c r="W66" s="212">
        <v>1680613</v>
      </c>
      <c r="X66" s="212">
        <v>1713025</v>
      </c>
      <c r="Y66" s="212">
        <v>0</v>
      </c>
      <c r="Z66" s="212">
        <v>0</v>
      </c>
      <c r="AA66" s="212">
        <v>0</v>
      </c>
      <c r="AB66" s="212">
        <v>1713025</v>
      </c>
      <c r="AC66" s="212">
        <v>1712786</v>
      </c>
      <c r="AD66" s="206">
        <f>IF(V66=0,0,AC66/V66)</f>
        <v>1.0836213544998048</v>
      </c>
      <c r="AE66" s="73">
        <f>IF(AD66 &lt;=1.1,1,0)</f>
        <v>1</v>
      </c>
      <c r="AF66" s="85">
        <v>-239</v>
      </c>
      <c r="AG66" s="73">
        <v>50000</v>
      </c>
      <c r="AH66" s="73">
        <v>15</v>
      </c>
      <c r="AI66" s="73">
        <v>17</v>
      </c>
      <c r="AJ66" s="73">
        <v>45</v>
      </c>
      <c r="AK66" s="73">
        <v>0</v>
      </c>
      <c r="AL66" s="85">
        <v>0</v>
      </c>
      <c r="AM66" s="85">
        <v>0</v>
      </c>
      <c r="AN66" s="73">
        <v>0</v>
      </c>
      <c r="AO66" s="73">
        <v>0</v>
      </c>
      <c r="AP66" s="85">
        <v>46404</v>
      </c>
      <c r="AQ66" s="85">
        <v>0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0</v>
      </c>
      <c r="BF66" s="85">
        <v>0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0</v>
      </c>
      <c r="BO66" s="85">
        <v>0</v>
      </c>
      <c r="BP66" s="73">
        <v>0</v>
      </c>
      <c r="BQ66" s="73">
        <v>0</v>
      </c>
      <c r="BR66" s="85">
        <v>0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45</v>
      </c>
      <c r="CK66" s="73">
        <v>0</v>
      </c>
      <c r="CL66" s="85">
        <v>46404</v>
      </c>
      <c r="CM66" s="85">
        <v>0</v>
      </c>
      <c r="CN66" s="71" t="s">
        <v>401</v>
      </c>
      <c r="CO66" s="71" t="s">
        <v>402</v>
      </c>
      <c r="CP66" s="71" t="s">
        <v>321</v>
      </c>
      <c r="CQ66" s="71" t="s">
        <v>321</v>
      </c>
      <c r="CR66" s="71" t="s">
        <v>321</v>
      </c>
      <c r="CS66" s="71" t="s">
        <v>321</v>
      </c>
      <c r="CT66" s="72">
        <v>42229</v>
      </c>
      <c r="CU66" s="71" t="s">
        <v>473</v>
      </c>
      <c r="CV66" s="71" t="s">
        <v>474</v>
      </c>
      <c r="CW66" s="72" t="s">
        <v>168</v>
      </c>
      <c r="CX66" s="72">
        <v>42194</v>
      </c>
      <c r="CY66" s="71" t="s">
        <v>473</v>
      </c>
      <c r="CZ66" s="71" t="s">
        <v>474</v>
      </c>
      <c r="DA66" s="71" t="s">
        <v>502</v>
      </c>
      <c r="DB66" s="86">
        <v>1510582.53</v>
      </c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  <c r="IY66" s="205"/>
      <c r="IZ66" s="205"/>
      <c r="JA66" s="205"/>
      <c r="JB66" s="205"/>
      <c r="JC66" s="205"/>
      <c r="JD66" s="205"/>
      <c r="JE66" s="205"/>
      <c r="JF66" s="205"/>
      <c r="JG66" s="205"/>
      <c r="JH66" s="205"/>
      <c r="JI66" s="205"/>
      <c r="JJ66" s="205"/>
      <c r="JK66" s="205"/>
      <c r="JL66" s="205"/>
      <c r="JM66" s="205"/>
      <c r="JN66" s="205"/>
      <c r="JO66" s="205"/>
      <c r="JP66" s="205"/>
      <c r="JQ66" s="205"/>
      <c r="JR66" s="205"/>
      <c r="JS66" s="205"/>
      <c r="JT66" s="205"/>
      <c r="JU66" s="205"/>
      <c r="JV66" s="205"/>
      <c r="JW66" s="205"/>
      <c r="JX66" s="205"/>
      <c r="JY66" s="205"/>
      <c r="JZ66" s="205"/>
      <c r="KA66" s="205"/>
      <c r="KB66" s="205"/>
      <c r="KC66" s="205"/>
      <c r="KD66" s="205"/>
      <c r="KE66" s="205"/>
      <c r="KF66" s="205"/>
      <c r="KG66" s="205"/>
      <c r="KH66" s="205"/>
      <c r="KI66" s="205"/>
      <c r="KJ66" s="205"/>
      <c r="KK66" s="205"/>
      <c r="KL66" s="205"/>
      <c r="KM66" s="205"/>
      <c r="KN66" s="205"/>
      <c r="KO66" s="205"/>
      <c r="KP66" s="205"/>
      <c r="KQ66" s="205"/>
      <c r="KR66" s="205"/>
      <c r="KS66" s="205"/>
      <c r="KT66" s="205"/>
      <c r="KU66" s="205"/>
      <c r="KV66" s="205"/>
      <c r="KW66" s="205"/>
      <c r="KX66" s="205"/>
      <c r="KY66" s="205"/>
      <c r="KZ66" s="205"/>
      <c r="LA66" s="205"/>
      <c r="LB66" s="205"/>
      <c r="LC66" s="205"/>
      <c r="LD66" s="205"/>
      <c r="LE66" s="205"/>
      <c r="LF66" s="205"/>
      <c r="LG66" s="205"/>
      <c r="LH66" s="205"/>
      <c r="LI66" s="205"/>
      <c r="LJ66" s="205"/>
      <c r="LK66" s="205"/>
      <c r="LL66" s="205"/>
      <c r="LM66" s="205"/>
      <c r="LN66" s="205"/>
      <c r="LO66" s="205"/>
      <c r="LP66" s="205"/>
      <c r="LQ66" s="205"/>
      <c r="LR66" s="205"/>
      <c r="LS66" s="205"/>
      <c r="LT66" s="205"/>
      <c r="LU66" s="205"/>
      <c r="LV66" s="205"/>
      <c r="LW66" s="205"/>
      <c r="LX66" s="205"/>
      <c r="LY66" s="205"/>
      <c r="LZ66" s="205"/>
      <c r="MA66" s="205"/>
      <c r="MB66" s="205"/>
      <c r="MC66" s="205"/>
      <c r="MD66" s="205"/>
      <c r="ME66" s="205"/>
      <c r="MF66" s="205"/>
      <c r="MG66" s="205"/>
      <c r="MH66" s="205"/>
      <c r="MI66" s="205"/>
      <c r="MJ66" s="205"/>
      <c r="MK66" s="205"/>
      <c r="ML66" s="205"/>
      <c r="MM66" s="205"/>
      <c r="MN66" s="205"/>
      <c r="MO66" s="205"/>
      <c r="MP66" s="205"/>
      <c r="MQ66" s="205"/>
      <c r="MR66" s="205"/>
      <c r="MS66" s="205"/>
      <c r="MT66" s="205"/>
      <c r="MU66" s="205"/>
      <c r="MV66" s="205"/>
      <c r="MW66" s="205"/>
      <c r="MX66" s="205"/>
      <c r="MY66" s="205"/>
      <c r="MZ66" s="205"/>
      <c r="NA66" s="205"/>
      <c r="NB66" s="205"/>
      <c r="NC66" s="205"/>
      <c r="ND66" s="205"/>
      <c r="NE66" s="205"/>
      <c r="NF66" s="205"/>
      <c r="NG66" s="205"/>
      <c r="NH66" s="205"/>
      <c r="NI66" s="205"/>
      <c r="NJ66" s="205"/>
      <c r="NK66" s="205"/>
      <c r="NL66" s="205"/>
      <c r="NM66" s="205"/>
      <c r="NN66" s="205"/>
      <c r="NO66" s="205"/>
      <c r="NP66" s="205"/>
      <c r="NQ66" s="205"/>
      <c r="NR66" s="205"/>
      <c r="NS66" s="205"/>
      <c r="NT66" s="205"/>
      <c r="NU66" s="205"/>
      <c r="NV66" s="205"/>
      <c r="NW66" s="205"/>
      <c r="NX66" s="205"/>
      <c r="NY66" s="205"/>
      <c r="NZ66" s="205"/>
      <c r="OA66" s="205"/>
      <c r="OB66" s="205"/>
      <c r="OC66" s="205"/>
      <c r="OD66" s="205"/>
      <c r="OE66" s="205"/>
      <c r="OF66" s="205"/>
      <c r="OG66" s="205"/>
      <c r="OH66" s="205"/>
      <c r="OI66" s="205"/>
      <c r="OJ66" s="205"/>
      <c r="OK66" s="205"/>
      <c r="OL66" s="205"/>
      <c r="OM66" s="205"/>
      <c r="ON66" s="205"/>
      <c r="OO66" s="205"/>
      <c r="OP66" s="205"/>
      <c r="OQ66" s="205"/>
      <c r="OR66" s="205"/>
      <c r="OS66" s="205"/>
      <c r="OT66" s="205"/>
      <c r="OU66" s="205"/>
      <c r="OV66" s="205"/>
      <c r="OW66" s="205"/>
      <c r="OX66" s="205"/>
      <c r="OY66" s="205"/>
      <c r="OZ66" s="205"/>
      <c r="PA66" s="205"/>
      <c r="PB66" s="205"/>
      <c r="PC66" s="205"/>
      <c r="PD66" s="205"/>
      <c r="PE66" s="205"/>
      <c r="PF66" s="205"/>
      <c r="PG66" s="205"/>
      <c r="PH66" s="205"/>
      <c r="PI66" s="205"/>
      <c r="PJ66" s="205"/>
      <c r="PK66" s="205"/>
      <c r="PL66" s="205"/>
      <c r="PM66" s="205"/>
      <c r="PN66" s="205"/>
      <c r="PO66" s="205"/>
      <c r="PP66" s="205"/>
      <c r="PQ66" s="205"/>
      <c r="PR66" s="205"/>
      <c r="PS66" s="205"/>
      <c r="PT66" s="205"/>
      <c r="PU66" s="205"/>
      <c r="PV66" s="205"/>
      <c r="PW66" s="205"/>
      <c r="PX66" s="205"/>
      <c r="PY66" s="205"/>
      <c r="PZ66" s="205"/>
      <c r="QA66" s="205"/>
      <c r="QB66" s="205"/>
      <c r="QC66" s="205"/>
      <c r="QD66" s="205"/>
      <c r="QE66" s="205"/>
      <c r="QF66" s="205"/>
      <c r="QG66" s="205"/>
      <c r="QH66" s="205"/>
      <c r="QI66" s="205"/>
      <c r="QJ66" s="205"/>
      <c r="QK66" s="205"/>
      <c r="QL66" s="205"/>
      <c r="QM66" s="205"/>
      <c r="QN66" s="205"/>
      <c r="QO66" s="205"/>
      <c r="QP66" s="205"/>
      <c r="QQ66" s="205"/>
      <c r="QR66" s="205"/>
      <c r="QS66" s="205"/>
      <c r="QT66" s="205"/>
      <c r="QU66" s="205"/>
      <c r="QV66" s="205"/>
      <c r="QW66" s="205"/>
      <c r="QX66" s="205"/>
      <c r="QY66" s="205"/>
      <c r="QZ66" s="205"/>
      <c r="RA66" s="205"/>
      <c r="RB66" s="205"/>
      <c r="RC66" s="205"/>
      <c r="RD66" s="205"/>
      <c r="RE66" s="205"/>
      <c r="RF66" s="205"/>
      <c r="RG66" s="205"/>
      <c r="RH66" s="205"/>
      <c r="RI66" s="205"/>
      <c r="RJ66" s="205"/>
      <c r="RK66" s="205"/>
      <c r="RL66" s="205"/>
      <c r="RM66" s="205"/>
      <c r="RN66" s="205"/>
      <c r="RO66" s="205"/>
      <c r="RP66" s="205"/>
      <c r="RQ66" s="205"/>
      <c r="RR66" s="205"/>
      <c r="RS66" s="205"/>
      <c r="RT66" s="205"/>
      <c r="RU66" s="205"/>
      <c r="RV66" s="205"/>
      <c r="RW66" s="205"/>
      <c r="RX66" s="205"/>
      <c r="RY66" s="205"/>
      <c r="RZ66" s="205"/>
      <c r="SA66" s="205"/>
      <c r="SB66" s="205"/>
      <c r="SC66" s="205"/>
      <c r="SD66" s="205"/>
      <c r="SE66" s="205"/>
      <c r="SF66" s="205"/>
      <c r="SG66" s="205"/>
      <c r="SH66" s="205"/>
      <c r="SI66" s="205"/>
      <c r="SJ66" s="205"/>
      <c r="SK66" s="205"/>
      <c r="SL66" s="205"/>
      <c r="SM66" s="205"/>
      <c r="SN66" s="205"/>
      <c r="SO66" s="205"/>
      <c r="SP66" s="205"/>
      <c r="SQ66" s="205"/>
      <c r="SR66" s="205"/>
      <c r="SS66" s="205"/>
      <c r="ST66" s="205"/>
      <c r="SU66" s="205"/>
      <c r="SV66" s="205"/>
      <c r="SW66" s="205"/>
      <c r="SX66" s="205"/>
      <c r="SY66" s="205"/>
      <c r="SZ66" s="205"/>
      <c r="TA66" s="205"/>
      <c r="TB66" s="205"/>
      <c r="TC66" s="205"/>
      <c r="TD66" s="205"/>
      <c r="TE66" s="205"/>
      <c r="TF66" s="205"/>
      <c r="TG66" s="205"/>
      <c r="TH66" s="205"/>
      <c r="TI66" s="205"/>
      <c r="TJ66" s="205"/>
      <c r="TK66" s="205"/>
      <c r="TL66" s="205"/>
      <c r="TM66" s="205"/>
      <c r="TN66" s="205"/>
      <c r="TO66" s="205"/>
      <c r="TP66" s="205"/>
      <c r="TQ66" s="205"/>
      <c r="TR66" s="205"/>
      <c r="TS66" s="205"/>
      <c r="TT66" s="205"/>
      <c r="TU66" s="205"/>
      <c r="TV66" s="205"/>
      <c r="TW66" s="205"/>
      <c r="TX66" s="205"/>
      <c r="TY66" s="205"/>
      <c r="TZ66" s="205"/>
      <c r="UA66" s="205"/>
      <c r="UB66" s="205"/>
      <c r="UC66" s="205"/>
      <c r="UD66" s="205"/>
      <c r="UE66" s="205"/>
      <c r="UF66" s="205"/>
      <c r="UG66" s="205"/>
      <c r="UH66" s="205"/>
      <c r="UI66" s="205"/>
      <c r="UJ66" s="205"/>
      <c r="UK66" s="205"/>
      <c r="UL66" s="205"/>
      <c r="UM66" s="205"/>
      <c r="UN66" s="205"/>
      <c r="UO66" s="205"/>
      <c r="UP66" s="205"/>
      <c r="UQ66" s="205"/>
      <c r="UR66" s="205"/>
      <c r="US66" s="205"/>
      <c r="UT66" s="205"/>
      <c r="UU66" s="205"/>
      <c r="UV66" s="205"/>
      <c r="UW66" s="205"/>
      <c r="UX66" s="205"/>
      <c r="UY66" s="205"/>
      <c r="UZ66" s="205"/>
      <c r="VA66" s="205"/>
      <c r="VB66" s="205"/>
      <c r="VC66" s="205"/>
      <c r="VD66" s="205"/>
      <c r="VE66" s="205"/>
      <c r="VF66" s="205"/>
      <c r="VG66" s="205"/>
      <c r="VH66" s="205"/>
      <c r="VI66" s="205"/>
      <c r="VJ66" s="205"/>
      <c r="VK66" s="205"/>
      <c r="VL66" s="205"/>
      <c r="VM66" s="205"/>
      <c r="VN66" s="205"/>
      <c r="VO66" s="205"/>
      <c r="VP66" s="205"/>
      <c r="VQ66" s="205"/>
      <c r="VR66" s="205"/>
      <c r="VS66" s="205"/>
      <c r="VT66" s="205"/>
      <c r="VU66" s="205"/>
      <c r="VV66" s="205"/>
      <c r="VW66" s="205"/>
      <c r="VX66" s="205"/>
      <c r="VY66" s="205"/>
      <c r="VZ66" s="205"/>
      <c r="WA66" s="205"/>
      <c r="WB66" s="205"/>
      <c r="WC66" s="205"/>
      <c r="WD66" s="205"/>
      <c r="WE66" s="205"/>
      <c r="WF66" s="205"/>
      <c r="WG66" s="205"/>
      <c r="WH66" s="205"/>
      <c r="WI66" s="205"/>
      <c r="WJ66" s="205"/>
      <c r="WK66" s="205"/>
      <c r="WL66" s="205"/>
      <c r="WM66" s="205"/>
      <c r="WN66" s="205"/>
      <c r="WO66" s="205"/>
      <c r="WP66" s="205"/>
      <c r="WQ66" s="205"/>
      <c r="WR66" s="205"/>
      <c r="WS66" s="205"/>
      <c r="WT66" s="205"/>
      <c r="WU66" s="205"/>
      <c r="WV66" s="205"/>
      <c r="WW66" s="205"/>
      <c r="WX66" s="205"/>
      <c r="WY66" s="205"/>
      <c r="WZ66" s="205"/>
      <c r="XA66" s="205"/>
      <c r="XB66" s="205"/>
      <c r="XC66" s="205"/>
      <c r="XD66" s="205"/>
      <c r="XE66" s="205"/>
      <c r="XF66" s="205"/>
      <c r="XG66" s="205"/>
      <c r="XH66" s="205"/>
      <c r="XI66" s="205"/>
      <c r="XJ66" s="205"/>
      <c r="XK66" s="205"/>
      <c r="XL66" s="205"/>
      <c r="XM66" s="205"/>
      <c r="XN66" s="205"/>
      <c r="XO66" s="205"/>
      <c r="XP66" s="205"/>
      <c r="XQ66" s="205"/>
      <c r="XR66" s="205"/>
      <c r="XS66" s="205"/>
      <c r="XT66" s="205"/>
      <c r="XU66" s="205"/>
      <c r="XV66" s="205"/>
      <c r="XW66" s="205"/>
      <c r="XX66" s="205"/>
      <c r="XY66" s="205"/>
      <c r="XZ66" s="205"/>
      <c r="YA66" s="205"/>
      <c r="YB66" s="205"/>
      <c r="YC66" s="205"/>
      <c r="YD66" s="205"/>
      <c r="YE66" s="205"/>
      <c r="YF66" s="205"/>
      <c r="YG66" s="205"/>
      <c r="YH66" s="205"/>
      <c r="YI66" s="205"/>
      <c r="YJ66" s="205"/>
      <c r="YK66" s="205"/>
      <c r="YL66" s="205"/>
      <c r="YM66" s="205"/>
      <c r="YN66" s="205"/>
      <c r="YO66" s="205"/>
      <c r="YP66" s="205"/>
      <c r="YQ66" s="205"/>
      <c r="YR66" s="205"/>
      <c r="YS66" s="205"/>
      <c r="YT66" s="205"/>
      <c r="YU66" s="205"/>
      <c r="YV66" s="205"/>
      <c r="YW66" s="205"/>
      <c r="YX66" s="205"/>
      <c r="YY66" s="205"/>
      <c r="YZ66" s="205"/>
      <c r="ZA66" s="205"/>
      <c r="ZB66" s="205"/>
      <c r="ZC66" s="205"/>
      <c r="ZD66" s="205"/>
      <c r="ZE66" s="205"/>
      <c r="ZF66" s="205"/>
      <c r="ZG66" s="205"/>
      <c r="ZH66" s="205"/>
      <c r="ZI66" s="205"/>
      <c r="ZJ66" s="205"/>
      <c r="ZK66" s="205"/>
      <c r="ZL66" s="205"/>
      <c r="ZM66" s="205"/>
      <c r="ZN66" s="205"/>
      <c r="ZO66" s="205"/>
      <c r="ZP66" s="205"/>
      <c r="ZQ66" s="205"/>
      <c r="ZR66" s="205"/>
      <c r="ZS66" s="205"/>
      <c r="ZT66" s="205"/>
      <c r="ZU66" s="205"/>
      <c r="ZV66" s="205"/>
      <c r="ZW66" s="205"/>
      <c r="ZX66" s="205"/>
      <c r="ZY66" s="205"/>
      <c r="ZZ66" s="205"/>
      <c r="AAA66" s="205"/>
      <c r="AAB66" s="205"/>
      <c r="AAC66" s="205"/>
      <c r="AAD66" s="205"/>
      <c r="AAE66" s="205"/>
      <c r="AAF66" s="205"/>
      <c r="AAG66" s="205"/>
      <c r="AAH66" s="205"/>
      <c r="AAI66" s="205"/>
      <c r="AAJ66" s="205"/>
      <c r="AAK66" s="205"/>
      <c r="AAL66" s="205"/>
      <c r="AAM66" s="205"/>
      <c r="AAN66" s="205"/>
      <c r="AAO66" s="205"/>
      <c r="AAP66" s="205"/>
      <c r="AAQ66" s="205"/>
      <c r="AAR66" s="205"/>
      <c r="AAS66" s="205"/>
      <c r="AAT66" s="205"/>
      <c r="AAU66" s="205"/>
      <c r="AAV66" s="205"/>
      <c r="AAW66" s="205"/>
      <c r="AAX66" s="205"/>
      <c r="AAY66" s="205"/>
      <c r="AAZ66" s="205"/>
      <c r="ABA66" s="205"/>
      <c r="ABB66" s="205"/>
      <c r="ABC66" s="205"/>
      <c r="ABD66" s="205"/>
      <c r="ABE66" s="205"/>
      <c r="ABF66" s="205"/>
      <c r="ABG66" s="205"/>
      <c r="ABH66" s="205"/>
      <c r="ABI66" s="205"/>
      <c r="ABJ66" s="205"/>
      <c r="ABK66" s="205"/>
      <c r="ABL66" s="205"/>
      <c r="ABM66" s="205"/>
      <c r="ABN66" s="205"/>
      <c r="ABO66" s="205"/>
      <c r="ABP66" s="205"/>
      <c r="ABQ66" s="205"/>
      <c r="ABR66" s="205"/>
      <c r="ABS66" s="205"/>
      <c r="ABT66" s="205"/>
      <c r="ABU66" s="205"/>
      <c r="ABV66" s="205"/>
      <c r="ABW66" s="205"/>
      <c r="ABX66" s="205"/>
      <c r="ABY66" s="205"/>
      <c r="ABZ66" s="205"/>
      <c r="ACA66" s="205"/>
      <c r="ACB66" s="205"/>
      <c r="ACC66" s="205"/>
      <c r="ACD66" s="205"/>
      <c r="ACE66" s="205"/>
      <c r="ACF66" s="205"/>
      <c r="ACG66" s="205"/>
      <c r="ACH66" s="205"/>
      <c r="ACI66" s="205"/>
      <c r="ACJ66" s="205"/>
      <c r="ACK66" s="205"/>
      <c r="ACL66" s="205"/>
      <c r="ACM66" s="205"/>
      <c r="ACN66" s="205"/>
      <c r="ACO66" s="205"/>
      <c r="ACP66" s="205"/>
      <c r="ACQ66" s="205"/>
      <c r="ACR66" s="205"/>
      <c r="ACS66" s="205"/>
      <c r="ACT66" s="205"/>
      <c r="ACU66" s="205"/>
      <c r="ACV66" s="205"/>
      <c r="ACW66" s="205"/>
      <c r="ACX66" s="205"/>
      <c r="ACY66" s="205"/>
      <c r="ACZ66" s="205"/>
      <c r="ADA66" s="205"/>
      <c r="ADB66" s="205"/>
      <c r="ADC66" s="205"/>
      <c r="ADD66" s="205"/>
      <c r="ADE66" s="205"/>
      <c r="ADF66" s="205"/>
      <c r="ADG66" s="205"/>
      <c r="ADH66" s="205"/>
      <c r="ADI66" s="205"/>
      <c r="ADJ66" s="205"/>
      <c r="ADK66" s="205"/>
      <c r="ADL66" s="205"/>
      <c r="ADM66" s="205"/>
      <c r="ADN66" s="205"/>
      <c r="ADO66" s="205"/>
      <c r="ADP66" s="205"/>
      <c r="ADQ66" s="205"/>
      <c r="ADR66" s="205"/>
      <c r="ADS66" s="205"/>
      <c r="ADT66" s="205"/>
      <c r="ADU66" s="205"/>
      <c r="ADV66" s="205"/>
      <c r="ADW66" s="205"/>
      <c r="ADX66" s="205"/>
      <c r="ADY66" s="205"/>
      <c r="ADZ66" s="205"/>
      <c r="AEA66" s="205"/>
      <c r="AEB66" s="205"/>
      <c r="AEC66" s="205"/>
      <c r="AED66" s="205"/>
      <c r="AEE66" s="205"/>
      <c r="AEF66" s="205"/>
      <c r="AEG66" s="205"/>
      <c r="AEH66" s="205"/>
      <c r="AEI66" s="205"/>
      <c r="AEJ66" s="205"/>
      <c r="AEK66" s="205"/>
      <c r="AEL66" s="205"/>
      <c r="AEM66" s="205"/>
      <c r="AEN66" s="205"/>
      <c r="AEO66" s="205"/>
      <c r="AEP66" s="205"/>
      <c r="AEQ66" s="205"/>
      <c r="AER66" s="205"/>
      <c r="AES66" s="205"/>
      <c r="AET66" s="205"/>
      <c r="AEU66" s="205"/>
      <c r="AEV66" s="205"/>
      <c r="AEW66" s="205"/>
      <c r="AEX66" s="205"/>
      <c r="AEY66" s="205"/>
      <c r="AEZ66" s="205"/>
      <c r="AFA66" s="205"/>
      <c r="AFB66" s="205"/>
      <c r="AFC66" s="205"/>
      <c r="AFD66" s="205"/>
      <c r="AFE66" s="205"/>
      <c r="AFF66" s="205"/>
      <c r="AFG66" s="205"/>
      <c r="AFH66" s="205"/>
      <c r="AFI66" s="205"/>
      <c r="AFJ66" s="205"/>
      <c r="AFK66" s="205"/>
      <c r="AFL66" s="205"/>
      <c r="AFM66" s="205"/>
      <c r="AFN66" s="205"/>
      <c r="AFO66" s="205"/>
      <c r="AFP66" s="205"/>
      <c r="AFQ66" s="205"/>
      <c r="AFR66" s="205"/>
      <c r="AFS66" s="205"/>
      <c r="AFT66" s="205"/>
      <c r="AFU66" s="205"/>
      <c r="AFV66" s="205"/>
      <c r="AFW66" s="205"/>
      <c r="AFX66" s="205"/>
      <c r="AFY66" s="205"/>
      <c r="AFZ66" s="205"/>
      <c r="AGA66" s="205"/>
      <c r="AGB66" s="205"/>
      <c r="AGC66" s="205"/>
      <c r="AGD66" s="205"/>
      <c r="AGE66" s="205"/>
      <c r="AGF66" s="205"/>
      <c r="AGG66" s="205"/>
      <c r="AGH66" s="205"/>
      <c r="AGI66" s="205"/>
      <c r="AGJ66" s="205"/>
      <c r="AGK66" s="205"/>
      <c r="AGL66" s="205"/>
      <c r="AGM66" s="205"/>
      <c r="AGN66" s="205"/>
      <c r="AGO66" s="205"/>
      <c r="AGP66" s="205"/>
      <c r="AGQ66" s="205"/>
      <c r="AGR66" s="205"/>
      <c r="AGS66" s="205"/>
      <c r="AGT66" s="205"/>
      <c r="AGU66" s="205"/>
      <c r="AGV66" s="205"/>
      <c r="AGW66" s="205"/>
      <c r="AGX66" s="205"/>
      <c r="AGY66" s="205"/>
      <c r="AGZ66" s="205"/>
      <c r="AHA66" s="205"/>
      <c r="AHB66" s="205"/>
      <c r="AHC66" s="205"/>
      <c r="AHD66" s="205"/>
      <c r="AHE66" s="205"/>
      <c r="AHF66" s="205"/>
      <c r="AHG66" s="205"/>
      <c r="AHH66" s="205"/>
      <c r="AHI66" s="205"/>
      <c r="AHJ66" s="205"/>
      <c r="AHK66" s="205"/>
      <c r="AHL66" s="205"/>
      <c r="AHM66" s="205"/>
      <c r="AHN66" s="205"/>
      <c r="AHO66" s="205"/>
      <c r="AHP66" s="205"/>
      <c r="AHQ66" s="205"/>
      <c r="AHR66" s="205"/>
      <c r="AHS66" s="205"/>
      <c r="AHT66" s="205"/>
      <c r="AHU66" s="205"/>
      <c r="AHV66" s="205"/>
      <c r="AHW66" s="205"/>
      <c r="AHX66" s="205"/>
      <c r="AHY66" s="205"/>
      <c r="AHZ66" s="205"/>
      <c r="AIA66" s="205"/>
      <c r="AIB66" s="205"/>
      <c r="AIC66" s="205"/>
      <c r="AID66" s="205"/>
      <c r="AIE66" s="205"/>
      <c r="AIF66" s="205"/>
      <c r="AIG66" s="205"/>
      <c r="AIH66" s="205"/>
      <c r="AII66" s="205"/>
      <c r="AIJ66" s="205"/>
      <c r="AIK66" s="205"/>
      <c r="AIL66" s="205"/>
      <c r="AIM66" s="205"/>
      <c r="AIN66" s="205"/>
      <c r="AIO66" s="205"/>
      <c r="AIP66" s="205"/>
      <c r="AIQ66" s="205"/>
      <c r="AIR66" s="205"/>
      <c r="AIS66" s="205"/>
      <c r="AIT66" s="205"/>
      <c r="AIU66" s="205"/>
      <c r="AIV66" s="205"/>
      <c r="AIW66" s="205"/>
      <c r="AIX66" s="205"/>
      <c r="AIY66" s="205"/>
      <c r="AIZ66" s="205"/>
      <c r="AJA66" s="205"/>
      <c r="AJB66" s="205"/>
      <c r="AJC66" s="205"/>
      <c r="AJD66" s="205"/>
      <c r="AJE66" s="205"/>
      <c r="AJF66" s="205"/>
      <c r="AJG66" s="205"/>
      <c r="AJH66" s="205"/>
      <c r="AJI66" s="205"/>
      <c r="AJJ66" s="205"/>
      <c r="AJK66" s="205"/>
      <c r="AJL66" s="205"/>
      <c r="AJM66" s="205"/>
      <c r="AJN66" s="205"/>
      <c r="AJO66" s="205"/>
      <c r="AJP66" s="205"/>
      <c r="AJQ66" s="205"/>
      <c r="AJR66" s="205"/>
      <c r="AJS66" s="205"/>
      <c r="AJT66" s="205"/>
      <c r="AJU66" s="205"/>
      <c r="AJV66" s="205"/>
      <c r="AJW66" s="205"/>
      <c r="AJX66" s="205"/>
      <c r="AJY66" s="205"/>
      <c r="AJZ66" s="205"/>
      <c r="AKA66" s="205"/>
      <c r="AKB66" s="205"/>
      <c r="AKC66" s="205"/>
      <c r="AKD66" s="205"/>
      <c r="AKE66" s="205"/>
      <c r="AKF66" s="205"/>
      <c r="AKG66" s="205"/>
      <c r="AKH66" s="205"/>
      <c r="AKI66" s="205"/>
      <c r="AKJ66" s="205"/>
      <c r="AKK66" s="205"/>
      <c r="AKL66" s="205"/>
      <c r="AKM66" s="205"/>
      <c r="AKN66" s="205"/>
      <c r="AKO66" s="205"/>
      <c r="AKP66" s="205"/>
      <c r="AKQ66" s="205"/>
      <c r="AKR66" s="205"/>
      <c r="AKS66" s="205"/>
      <c r="AKT66" s="205"/>
      <c r="AKU66" s="205"/>
      <c r="AKV66" s="205"/>
      <c r="AKW66" s="205"/>
      <c r="AKX66" s="205"/>
      <c r="AKY66" s="205"/>
      <c r="AKZ66" s="205"/>
      <c r="ALA66" s="205"/>
      <c r="ALB66" s="205"/>
      <c r="ALC66" s="205"/>
      <c r="ALD66" s="205"/>
      <c r="ALE66" s="205"/>
      <c r="ALF66" s="205"/>
      <c r="ALG66" s="205"/>
      <c r="ALH66" s="205"/>
      <c r="ALI66" s="205"/>
      <c r="ALJ66" s="205"/>
      <c r="ALK66" s="205"/>
      <c r="ALL66" s="205"/>
      <c r="ALM66" s="205"/>
      <c r="ALN66" s="205"/>
      <c r="ALO66" s="205"/>
      <c r="ALP66" s="205"/>
      <c r="ALQ66" s="205"/>
      <c r="ALR66" s="205"/>
      <c r="ALS66" s="205"/>
      <c r="ALT66" s="205"/>
      <c r="ALU66" s="205"/>
      <c r="ALV66" s="205"/>
      <c r="ALW66" s="205"/>
      <c r="ALX66" s="205"/>
      <c r="ALY66" s="205"/>
      <c r="ALZ66" s="205"/>
      <c r="AMA66" s="205"/>
      <c r="AMB66" s="205"/>
      <c r="AMC66" s="205"/>
      <c r="AMD66" s="205"/>
      <c r="AME66" s="205"/>
      <c r="AMF66" s="205"/>
      <c r="AMG66" s="205"/>
      <c r="AMH66" s="205"/>
      <c r="AMI66" s="205"/>
      <c r="AMJ66" s="205"/>
      <c r="AMK66" s="205"/>
      <c r="AML66" s="205"/>
      <c r="AMM66" s="205"/>
      <c r="AMN66" s="205"/>
      <c r="AMO66" s="205"/>
      <c r="AMP66" s="205"/>
      <c r="AMQ66" s="205"/>
      <c r="AMR66" s="205"/>
      <c r="AMS66" s="205"/>
      <c r="AMT66" s="205"/>
      <c r="AMU66" s="205"/>
      <c r="AMV66" s="205"/>
      <c r="AMW66" s="205"/>
      <c r="AMX66" s="205"/>
      <c r="AMY66" s="205"/>
      <c r="AMZ66" s="205"/>
      <c r="ANA66" s="205"/>
      <c r="ANB66" s="205"/>
      <c r="ANC66" s="205"/>
      <c r="AND66" s="205"/>
      <c r="ANE66" s="205"/>
      <c r="ANF66" s="205"/>
      <c r="ANG66" s="205"/>
      <c r="ANH66" s="205"/>
      <c r="ANI66" s="205"/>
      <c r="ANJ66" s="205"/>
      <c r="ANK66" s="205"/>
      <c r="ANL66" s="205"/>
      <c r="ANM66" s="205"/>
      <c r="ANN66" s="205"/>
      <c r="ANO66" s="205"/>
      <c r="ANP66" s="205"/>
      <c r="ANQ66" s="205"/>
      <c r="ANR66" s="205"/>
      <c r="ANS66" s="205"/>
      <c r="ANT66" s="205"/>
      <c r="ANU66" s="205"/>
      <c r="ANV66" s="205"/>
      <c r="ANW66" s="205"/>
      <c r="ANX66" s="205"/>
      <c r="ANY66" s="205"/>
      <c r="ANZ66" s="205"/>
      <c r="AOA66" s="205"/>
      <c r="AOB66" s="205"/>
      <c r="AOC66" s="205"/>
      <c r="AOD66" s="205"/>
      <c r="AOE66" s="205"/>
      <c r="AOF66" s="205"/>
      <c r="AOG66" s="205"/>
      <c r="AOH66" s="205"/>
      <c r="AOI66" s="205"/>
      <c r="AOJ66" s="205"/>
      <c r="AOK66" s="205"/>
      <c r="AOL66" s="205"/>
      <c r="AOM66" s="205"/>
      <c r="AON66" s="205"/>
      <c r="AOO66" s="205"/>
      <c r="AOP66" s="205"/>
      <c r="AOQ66" s="205"/>
      <c r="AOR66" s="205"/>
      <c r="AOS66" s="205"/>
      <c r="AOT66" s="205"/>
      <c r="AOU66" s="205"/>
      <c r="AOV66" s="205"/>
      <c r="AOW66" s="205"/>
      <c r="AOX66" s="205"/>
      <c r="AOY66" s="205"/>
      <c r="AOZ66" s="205"/>
      <c r="APA66" s="205"/>
      <c r="APB66" s="205"/>
      <c r="APC66" s="205"/>
      <c r="APD66" s="205"/>
      <c r="APE66" s="205"/>
      <c r="APF66" s="205"/>
      <c r="APG66" s="205"/>
      <c r="APH66" s="205"/>
      <c r="API66" s="205"/>
      <c r="APJ66" s="205"/>
      <c r="APK66" s="205"/>
      <c r="APL66" s="205"/>
      <c r="APM66" s="205"/>
      <c r="APN66" s="205"/>
      <c r="APO66" s="205"/>
      <c r="APP66" s="205"/>
      <c r="APQ66" s="205"/>
      <c r="APR66" s="205"/>
      <c r="APS66" s="205"/>
      <c r="APT66" s="205"/>
      <c r="APU66" s="205"/>
      <c r="APV66" s="205"/>
      <c r="APW66" s="205"/>
      <c r="APX66" s="205"/>
      <c r="APY66" s="205"/>
      <c r="APZ66" s="205"/>
      <c r="AQA66" s="205"/>
      <c r="AQB66" s="205"/>
      <c r="AQC66" s="205"/>
      <c r="AQD66" s="205"/>
      <c r="AQE66" s="205"/>
      <c r="AQF66" s="205"/>
      <c r="AQG66" s="205"/>
      <c r="AQH66" s="205"/>
      <c r="AQI66" s="205"/>
      <c r="AQJ66" s="205"/>
      <c r="AQK66" s="205"/>
      <c r="AQL66" s="205"/>
      <c r="AQM66" s="205"/>
      <c r="AQN66" s="205"/>
      <c r="AQO66" s="205"/>
      <c r="AQP66" s="205"/>
      <c r="AQQ66" s="205"/>
      <c r="AQR66" s="205"/>
      <c r="AQS66" s="205"/>
      <c r="AQT66" s="205"/>
      <c r="AQU66" s="205"/>
      <c r="AQV66" s="205"/>
      <c r="AQW66" s="205"/>
      <c r="AQX66" s="205"/>
      <c r="AQY66" s="205"/>
      <c r="AQZ66" s="205"/>
      <c r="ARA66" s="205"/>
      <c r="ARB66" s="205"/>
      <c r="ARC66" s="205"/>
      <c r="ARD66" s="205"/>
      <c r="ARE66" s="205"/>
      <c r="ARF66" s="205"/>
      <c r="ARG66" s="205"/>
      <c r="ARH66" s="205"/>
      <c r="ARI66" s="205"/>
      <c r="ARJ66" s="205"/>
      <c r="ARK66" s="205"/>
      <c r="ARL66" s="205"/>
      <c r="ARM66" s="205"/>
      <c r="ARN66" s="205"/>
      <c r="ARO66" s="205"/>
      <c r="ARP66" s="205"/>
      <c r="ARQ66" s="205"/>
      <c r="ARR66" s="205"/>
      <c r="ARS66" s="205"/>
      <c r="ART66" s="205"/>
      <c r="ARU66" s="205"/>
      <c r="ARV66" s="205"/>
      <c r="ARW66" s="205"/>
      <c r="ARX66" s="205"/>
      <c r="ARY66" s="205"/>
      <c r="ARZ66" s="205"/>
      <c r="ASA66" s="205"/>
      <c r="ASB66" s="205"/>
      <c r="ASC66" s="205"/>
      <c r="ASD66" s="205"/>
      <c r="ASE66" s="205"/>
      <c r="ASF66" s="205"/>
      <c r="ASG66" s="205"/>
      <c r="ASH66" s="205"/>
      <c r="ASI66" s="205"/>
      <c r="ASJ66" s="205"/>
      <c r="ASK66" s="205"/>
      <c r="ASL66" s="205"/>
      <c r="ASM66" s="205"/>
      <c r="ASN66" s="205"/>
      <c r="ASO66" s="205"/>
      <c r="ASP66" s="205"/>
      <c r="ASQ66" s="205"/>
      <c r="ASR66" s="205"/>
      <c r="ASS66" s="205"/>
      <c r="AST66" s="205"/>
      <c r="ASU66" s="205"/>
      <c r="ASV66" s="205"/>
      <c r="ASW66" s="205"/>
      <c r="ASX66" s="205"/>
      <c r="ASY66" s="205"/>
      <c r="ASZ66" s="205"/>
      <c r="ATA66" s="205"/>
      <c r="ATB66" s="205"/>
      <c r="ATC66" s="205"/>
      <c r="ATD66" s="205"/>
      <c r="ATE66" s="205"/>
      <c r="ATF66" s="205"/>
      <c r="ATG66" s="205"/>
      <c r="ATH66" s="205"/>
      <c r="ATI66" s="205"/>
      <c r="ATJ66" s="205"/>
      <c r="ATK66" s="205"/>
      <c r="ATL66" s="205"/>
      <c r="ATM66" s="205"/>
      <c r="ATN66" s="205"/>
      <c r="ATO66" s="205"/>
      <c r="ATP66" s="205"/>
      <c r="ATQ66" s="205"/>
      <c r="ATR66" s="205"/>
      <c r="ATS66" s="205"/>
      <c r="ATT66" s="205"/>
      <c r="ATU66" s="205"/>
      <c r="ATV66" s="205"/>
      <c r="ATW66" s="205"/>
      <c r="ATX66" s="205"/>
      <c r="ATY66" s="205"/>
      <c r="ATZ66" s="205"/>
      <c r="AUA66" s="205"/>
      <c r="AUB66" s="205"/>
      <c r="AUC66" s="205"/>
      <c r="AUD66" s="205"/>
      <c r="AUE66" s="205"/>
      <c r="AUF66" s="205"/>
      <c r="AUG66" s="205"/>
      <c r="AUH66" s="205"/>
      <c r="AUI66" s="205"/>
      <c r="AUJ66" s="205"/>
      <c r="AUK66" s="205"/>
      <c r="AUL66" s="205"/>
      <c r="AUM66" s="205"/>
      <c r="AUN66" s="205"/>
      <c r="AUO66" s="205"/>
      <c r="AUP66" s="205"/>
      <c r="AUQ66" s="205"/>
      <c r="AUR66" s="205"/>
      <c r="AUS66" s="205"/>
      <c r="AUT66" s="205"/>
      <c r="AUU66" s="205"/>
      <c r="AUV66" s="205"/>
      <c r="AUW66" s="205"/>
      <c r="AUX66" s="205"/>
      <c r="AUY66" s="205"/>
      <c r="AUZ66" s="205"/>
      <c r="AVA66" s="205"/>
      <c r="AVB66" s="205"/>
      <c r="AVC66" s="205"/>
      <c r="AVD66" s="205"/>
      <c r="AVE66" s="205"/>
      <c r="AVF66" s="205"/>
      <c r="AVG66" s="205"/>
      <c r="AVH66" s="205"/>
      <c r="AVI66" s="205"/>
      <c r="AVJ66" s="205"/>
      <c r="AVK66" s="205"/>
      <c r="AVL66" s="205"/>
      <c r="AVM66" s="205"/>
      <c r="AVN66" s="205"/>
      <c r="AVO66" s="205"/>
      <c r="AVP66" s="205"/>
      <c r="AVQ66" s="205"/>
      <c r="AVR66" s="205"/>
      <c r="AVS66" s="205"/>
      <c r="AVT66" s="205"/>
      <c r="AVU66" s="205"/>
      <c r="AVV66" s="205"/>
      <c r="AVW66" s="205"/>
      <c r="AVX66" s="205"/>
      <c r="AVY66" s="205"/>
      <c r="AVZ66" s="205"/>
      <c r="AWA66" s="205"/>
      <c r="AWB66" s="205"/>
      <c r="AWC66" s="205"/>
      <c r="AWD66" s="205"/>
      <c r="AWE66" s="205"/>
      <c r="AWF66" s="205"/>
      <c r="AWG66" s="205"/>
      <c r="AWH66" s="205"/>
      <c r="AWI66" s="205"/>
      <c r="AWJ66" s="205"/>
      <c r="AWK66" s="205"/>
      <c r="AWL66" s="205"/>
      <c r="AWM66" s="205"/>
      <c r="AWN66" s="205"/>
      <c r="AWO66" s="205"/>
      <c r="AWP66" s="205"/>
      <c r="AWQ66" s="205"/>
      <c r="AWR66" s="205"/>
      <c r="AWS66" s="205"/>
      <c r="AWT66" s="205"/>
      <c r="AWU66" s="205"/>
      <c r="AWV66" s="205"/>
      <c r="AWW66" s="205"/>
      <c r="AWX66" s="205"/>
      <c r="AWY66" s="205"/>
      <c r="AWZ66" s="205"/>
      <c r="AXA66" s="205"/>
      <c r="AXB66" s="205"/>
      <c r="AXC66" s="205"/>
      <c r="AXD66" s="205"/>
      <c r="AXE66" s="205"/>
      <c r="AXF66" s="205"/>
      <c r="AXG66" s="205"/>
      <c r="AXH66" s="205"/>
      <c r="AXI66" s="205"/>
      <c r="AXJ66" s="205"/>
      <c r="AXK66" s="205"/>
      <c r="AXL66" s="205"/>
      <c r="AXM66" s="205"/>
      <c r="AXN66" s="205"/>
      <c r="AXO66" s="205"/>
      <c r="AXP66" s="205"/>
      <c r="AXQ66" s="205"/>
      <c r="AXR66" s="205"/>
      <c r="AXS66" s="205"/>
      <c r="AXT66" s="205"/>
      <c r="AXU66" s="205"/>
      <c r="AXV66" s="205"/>
      <c r="AXW66" s="205"/>
      <c r="AXX66" s="205"/>
      <c r="AXY66" s="205"/>
      <c r="AXZ66" s="205"/>
      <c r="AYA66" s="205"/>
      <c r="AYB66" s="205"/>
      <c r="AYC66" s="205"/>
      <c r="AYD66" s="205"/>
      <c r="AYE66" s="205"/>
      <c r="AYF66" s="205"/>
      <c r="AYG66" s="205"/>
      <c r="AYH66" s="205"/>
      <c r="AYI66" s="205"/>
      <c r="AYJ66" s="205"/>
      <c r="AYK66" s="205"/>
      <c r="AYL66" s="205"/>
      <c r="AYM66" s="205"/>
      <c r="AYN66" s="205"/>
      <c r="AYO66" s="205"/>
      <c r="AYP66" s="205"/>
      <c r="AYQ66" s="205"/>
      <c r="AYR66" s="205"/>
      <c r="AYS66" s="205"/>
      <c r="AYT66" s="205"/>
      <c r="AYU66" s="205"/>
      <c r="AYV66" s="205"/>
      <c r="AYW66" s="205"/>
      <c r="AYX66" s="205"/>
      <c r="AYY66" s="205"/>
      <c r="AYZ66" s="205"/>
      <c r="AZA66" s="205"/>
      <c r="AZB66" s="205"/>
      <c r="AZC66" s="205"/>
      <c r="AZD66" s="205"/>
      <c r="AZE66" s="205"/>
      <c r="AZF66" s="205"/>
      <c r="AZG66" s="205"/>
      <c r="AZH66" s="205"/>
      <c r="AZI66" s="205"/>
      <c r="AZJ66" s="205"/>
      <c r="AZK66" s="205"/>
      <c r="AZL66" s="205"/>
      <c r="AZM66" s="205"/>
      <c r="AZN66" s="205"/>
      <c r="AZO66" s="205"/>
      <c r="AZP66" s="205"/>
      <c r="AZQ66" s="205"/>
      <c r="AZR66" s="205"/>
      <c r="AZS66" s="205"/>
      <c r="AZT66" s="205"/>
      <c r="AZU66" s="205"/>
      <c r="AZV66" s="205"/>
      <c r="AZW66" s="205"/>
      <c r="AZX66" s="205"/>
      <c r="AZY66" s="205"/>
      <c r="AZZ66" s="205"/>
      <c r="BAA66" s="205"/>
      <c r="BAB66" s="205"/>
      <c r="BAC66" s="205"/>
      <c r="BAD66" s="205"/>
      <c r="BAE66" s="205"/>
      <c r="BAF66" s="205"/>
      <c r="BAG66" s="205"/>
      <c r="BAH66" s="205"/>
      <c r="BAI66" s="205"/>
      <c r="BAJ66" s="205"/>
      <c r="BAK66" s="205"/>
      <c r="BAL66" s="205"/>
      <c r="BAM66" s="205"/>
      <c r="BAN66" s="205"/>
      <c r="BAO66" s="205"/>
      <c r="BAP66" s="205"/>
      <c r="BAQ66" s="205"/>
      <c r="BAR66" s="205"/>
      <c r="BAS66" s="205"/>
      <c r="BAT66" s="205"/>
      <c r="BAU66" s="205"/>
      <c r="BAV66" s="205"/>
      <c r="BAW66" s="205"/>
      <c r="BAX66" s="205"/>
      <c r="BAY66" s="205"/>
      <c r="BAZ66" s="205"/>
      <c r="BBA66" s="205"/>
      <c r="BBB66" s="205"/>
      <c r="BBC66" s="205"/>
      <c r="BBD66" s="205"/>
      <c r="BBE66" s="205"/>
      <c r="BBF66" s="205"/>
      <c r="BBG66" s="205"/>
      <c r="BBH66" s="205"/>
      <c r="BBI66" s="205"/>
      <c r="BBJ66" s="205"/>
      <c r="BBK66" s="205"/>
      <c r="BBL66" s="205"/>
      <c r="BBM66" s="205"/>
      <c r="BBN66" s="205"/>
      <c r="BBO66" s="205"/>
      <c r="BBP66" s="205"/>
      <c r="BBQ66" s="205"/>
      <c r="BBR66" s="205"/>
      <c r="BBS66" s="205"/>
      <c r="BBT66" s="205"/>
      <c r="BBU66" s="205"/>
      <c r="BBV66" s="205"/>
      <c r="BBW66" s="205"/>
      <c r="BBX66" s="205"/>
      <c r="BBY66" s="205"/>
      <c r="BBZ66" s="205"/>
      <c r="BCA66" s="205"/>
      <c r="BCB66" s="205"/>
      <c r="BCC66" s="205"/>
      <c r="BCD66" s="205"/>
      <c r="BCE66" s="205"/>
      <c r="BCF66" s="205"/>
      <c r="BCG66" s="205"/>
      <c r="BCH66" s="205"/>
      <c r="BCI66" s="205"/>
      <c r="BCJ66" s="205"/>
      <c r="BCK66" s="205"/>
      <c r="BCL66" s="205"/>
      <c r="BCM66" s="205"/>
      <c r="BCN66" s="205"/>
      <c r="BCO66" s="205"/>
      <c r="BCP66" s="205"/>
      <c r="BCQ66" s="205"/>
      <c r="BCR66" s="205"/>
      <c r="BCS66" s="205"/>
      <c r="BCT66" s="205"/>
      <c r="BCU66" s="205"/>
      <c r="BCV66" s="205"/>
      <c r="BCW66" s="205"/>
      <c r="BCX66" s="205"/>
      <c r="BCY66" s="205"/>
      <c r="BCZ66" s="205"/>
      <c r="BDA66" s="205"/>
      <c r="BDB66" s="205"/>
      <c r="BDC66" s="205"/>
      <c r="BDD66" s="205"/>
      <c r="BDE66" s="205"/>
      <c r="BDF66" s="205"/>
      <c r="BDG66" s="205"/>
      <c r="BDH66" s="205"/>
      <c r="BDI66" s="205"/>
      <c r="BDJ66" s="205"/>
      <c r="BDK66" s="205"/>
      <c r="BDL66" s="205"/>
      <c r="BDM66" s="205"/>
      <c r="BDN66" s="205"/>
      <c r="BDO66" s="205"/>
      <c r="BDP66" s="205"/>
      <c r="BDQ66" s="205"/>
      <c r="BDR66" s="205"/>
      <c r="BDS66" s="205"/>
      <c r="BDT66" s="205"/>
      <c r="BDU66" s="205"/>
    </row>
    <row r="67" spans="1:1477" s="73" customFormat="1">
      <c r="A67" s="126"/>
      <c r="B67" s="71" t="s">
        <v>3</v>
      </c>
      <c r="C67" s="71" t="s">
        <v>277</v>
      </c>
      <c r="D67" s="71" t="s">
        <v>278</v>
      </c>
      <c r="E67" s="72">
        <v>41761</v>
      </c>
      <c r="F67" s="71" t="s">
        <v>475</v>
      </c>
      <c r="G67" s="175" t="s">
        <v>479</v>
      </c>
      <c r="H67" s="208">
        <v>1</v>
      </c>
      <c r="I67" s="73">
        <v>0</v>
      </c>
      <c r="J67" s="73">
        <v>237</v>
      </c>
      <c r="K67" s="73">
        <v>285</v>
      </c>
      <c r="L67" s="73">
        <v>285</v>
      </c>
      <c r="M67" s="206">
        <f t="shared" ref="M67:M69" si="51">IF(J67 = 0,0,(L67-AH67-AI67)/J67)</f>
        <v>1.1265822784810127</v>
      </c>
      <c r="N67" s="73">
        <f t="shared" ref="N67:N69" si="52">IF(G67&lt;&gt;"",IF(M67&lt;=1.2,1,0),0)</f>
        <v>1</v>
      </c>
      <c r="O67" s="73">
        <v>0</v>
      </c>
      <c r="P67" s="73">
        <v>0</v>
      </c>
      <c r="Q67" s="73">
        <v>0</v>
      </c>
      <c r="R67" s="73">
        <v>18</v>
      </c>
      <c r="S67" s="73">
        <v>30</v>
      </c>
      <c r="T67" s="212">
        <v>1055000</v>
      </c>
      <c r="U67" s="212">
        <v>50000</v>
      </c>
      <c r="V67" s="212">
        <v>1005000</v>
      </c>
      <c r="W67" s="212">
        <v>1055000</v>
      </c>
      <c r="X67" s="212">
        <v>1018660</v>
      </c>
      <c r="Y67" s="212">
        <v>0</v>
      </c>
      <c r="Z67" s="212">
        <v>0</v>
      </c>
      <c r="AA67" s="212">
        <v>0</v>
      </c>
      <c r="AB67" s="212">
        <v>1018660</v>
      </c>
      <c r="AC67" s="212">
        <v>1018660</v>
      </c>
      <c r="AD67" s="206">
        <f t="shared" ref="AD67:AD69" si="53">IF(V67=0,0,AC67/V67)</f>
        <v>1.013592039800995</v>
      </c>
      <c r="AE67" s="73">
        <f t="shared" ref="AE67:AE69" si="54">IF(AD67 &lt;=1.1,1,0)</f>
        <v>1</v>
      </c>
      <c r="AF67" s="85">
        <v>0</v>
      </c>
      <c r="AG67" s="73">
        <v>0</v>
      </c>
      <c r="AH67" s="73">
        <v>7</v>
      </c>
      <c r="AI67" s="73">
        <v>11</v>
      </c>
      <c r="AJ67" s="73">
        <v>0</v>
      </c>
      <c r="AK67" s="73">
        <v>0</v>
      </c>
      <c r="AL67" s="85">
        <v>5225</v>
      </c>
      <c r="AM67" s="85">
        <v>0</v>
      </c>
      <c r="AN67" s="73">
        <v>0</v>
      </c>
      <c r="AO67" s="73">
        <v>30</v>
      </c>
      <c r="AP67" s="85">
        <v>11535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0</v>
      </c>
      <c r="BE67" s="73">
        <v>0</v>
      </c>
      <c r="BF67" s="85">
        <v>0</v>
      </c>
      <c r="BG67" s="85">
        <v>0</v>
      </c>
      <c r="BH67" s="73">
        <v>0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0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0</v>
      </c>
      <c r="CK67" s="73">
        <v>30</v>
      </c>
      <c r="CL67" s="85">
        <v>16760</v>
      </c>
      <c r="CM67" s="85">
        <v>0</v>
      </c>
      <c r="CN67" s="71" t="s">
        <v>403</v>
      </c>
      <c r="CO67" s="71" t="s">
        <v>404</v>
      </c>
      <c r="CP67" s="71" t="s">
        <v>321</v>
      </c>
      <c r="CQ67" s="71" t="s">
        <v>321</v>
      </c>
      <c r="CR67" s="71" t="s">
        <v>321</v>
      </c>
      <c r="CS67" s="71" t="s">
        <v>321</v>
      </c>
      <c r="CT67" s="72">
        <v>42271</v>
      </c>
      <c r="CU67" s="71" t="s">
        <v>473</v>
      </c>
      <c r="CV67" s="71" t="s">
        <v>474</v>
      </c>
      <c r="CW67" s="72" t="s">
        <v>168</v>
      </c>
      <c r="CX67" s="72">
        <v>42195</v>
      </c>
      <c r="CY67" s="71" t="s">
        <v>473</v>
      </c>
      <c r="CZ67" s="71" t="s">
        <v>474</v>
      </c>
      <c r="DA67" s="71" t="s">
        <v>500</v>
      </c>
      <c r="DB67" s="86">
        <v>1104492</v>
      </c>
      <c r="DC67" s="73" t="s">
        <v>326</v>
      </c>
      <c r="DD67" s="73" t="s">
        <v>327</v>
      </c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  <c r="IY67" s="205"/>
      <c r="IZ67" s="205"/>
      <c r="JA67" s="205"/>
      <c r="JB67" s="205"/>
      <c r="JC67" s="205"/>
      <c r="JD67" s="205"/>
      <c r="JE67" s="205"/>
      <c r="JF67" s="205"/>
      <c r="JG67" s="205"/>
      <c r="JH67" s="205"/>
      <c r="JI67" s="205"/>
      <c r="JJ67" s="205"/>
      <c r="JK67" s="205"/>
      <c r="JL67" s="205"/>
      <c r="JM67" s="205"/>
      <c r="JN67" s="205"/>
      <c r="JO67" s="205"/>
      <c r="JP67" s="205"/>
      <c r="JQ67" s="205"/>
      <c r="JR67" s="205"/>
      <c r="JS67" s="205"/>
      <c r="JT67" s="205"/>
      <c r="JU67" s="205"/>
      <c r="JV67" s="205"/>
      <c r="JW67" s="205"/>
      <c r="JX67" s="205"/>
      <c r="JY67" s="205"/>
      <c r="JZ67" s="205"/>
      <c r="KA67" s="205"/>
      <c r="KB67" s="205"/>
      <c r="KC67" s="205"/>
      <c r="KD67" s="205"/>
      <c r="KE67" s="205"/>
      <c r="KF67" s="205"/>
      <c r="KG67" s="205"/>
      <c r="KH67" s="205"/>
      <c r="KI67" s="205"/>
      <c r="KJ67" s="205"/>
      <c r="KK67" s="205"/>
      <c r="KL67" s="205"/>
      <c r="KM67" s="205"/>
      <c r="KN67" s="205"/>
      <c r="KO67" s="205"/>
      <c r="KP67" s="205"/>
      <c r="KQ67" s="205"/>
      <c r="KR67" s="205"/>
      <c r="KS67" s="205"/>
      <c r="KT67" s="205"/>
      <c r="KU67" s="205"/>
      <c r="KV67" s="205"/>
      <c r="KW67" s="205"/>
      <c r="KX67" s="205"/>
      <c r="KY67" s="205"/>
      <c r="KZ67" s="205"/>
      <c r="LA67" s="205"/>
      <c r="LB67" s="205"/>
      <c r="LC67" s="205"/>
      <c r="LD67" s="205"/>
      <c r="LE67" s="205"/>
      <c r="LF67" s="205"/>
      <c r="LG67" s="205"/>
      <c r="LH67" s="205"/>
      <c r="LI67" s="205"/>
      <c r="LJ67" s="205"/>
      <c r="LK67" s="205"/>
      <c r="LL67" s="205"/>
      <c r="LM67" s="205"/>
      <c r="LN67" s="205"/>
      <c r="LO67" s="205"/>
      <c r="LP67" s="205"/>
      <c r="LQ67" s="205"/>
      <c r="LR67" s="205"/>
      <c r="LS67" s="205"/>
      <c r="LT67" s="205"/>
      <c r="LU67" s="205"/>
      <c r="LV67" s="205"/>
      <c r="LW67" s="205"/>
      <c r="LX67" s="205"/>
      <c r="LY67" s="205"/>
      <c r="LZ67" s="205"/>
      <c r="MA67" s="205"/>
      <c r="MB67" s="205"/>
      <c r="MC67" s="205"/>
      <c r="MD67" s="205"/>
      <c r="ME67" s="205"/>
      <c r="MF67" s="205"/>
      <c r="MG67" s="205"/>
      <c r="MH67" s="205"/>
      <c r="MI67" s="205"/>
      <c r="MJ67" s="205"/>
      <c r="MK67" s="205"/>
      <c r="ML67" s="205"/>
      <c r="MM67" s="205"/>
      <c r="MN67" s="205"/>
      <c r="MO67" s="205"/>
      <c r="MP67" s="205"/>
      <c r="MQ67" s="205"/>
      <c r="MR67" s="205"/>
      <c r="MS67" s="205"/>
      <c r="MT67" s="205"/>
      <c r="MU67" s="205"/>
      <c r="MV67" s="205"/>
      <c r="MW67" s="205"/>
      <c r="MX67" s="205"/>
      <c r="MY67" s="205"/>
      <c r="MZ67" s="205"/>
      <c r="NA67" s="205"/>
      <c r="NB67" s="205"/>
      <c r="NC67" s="205"/>
      <c r="ND67" s="205"/>
      <c r="NE67" s="205"/>
      <c r="NF67" s="205"/>
      <c r="NG67" s="205"/>
      <c r="NH67" s="205"/>
      <c r="NI67" s="205"/>
      <c r="NJ67" s="205"/>
      <c r="NK67" s="205"/>
      <c r="NL67" s="205"/>
      <c r="NM67" s="205"/>
      <c r="NN67" s="205"/>
      <c r="NO67" s="205"/>
      <c r="NP67" s="205"/>
      <c r="NQ67" s="205"/>
      <c r="NR67" s="205"/>
      <c r="NS67" s="205"/>
      <c r="NT67" s="205"/>
      <c r="NU67" s="205"/>
      <c r="NV67" s="205"/>
      <c r="NW67" s="205"/>
      <c r="NX67" s="205"/>
      <c r="NY67" s="205"/>
      <c r="NZ67" s="205"/>
      <c r="OA67" s="205"/>
      <c r="OB67" s="205"/>
      <c r="OC67" s="205"/>
      <c r="OD67" s="205"/>
      <c r="OE67" s="205"/>
      <c r="OF67" s="205"/>
      <c r="OG67" s="205"/>
      <c r="OH67" s="205"/>
      <c r="OI67" s="205"/>
      <c r="OJ67" s="205"/>
      <c r="OK67" s="205"/>
      <c r="OL67" s="205"/>
      <c r="OM67" s="205"/>
      <c r="ON67" s="205"/>
      <c r="OO67" s="205"/>
      <c r="OP67" s="205"/>
      <c r="OQ67" s="205"/>
      <c r="OR67" s="205"/>
      <c r="OS67" s="205"/>
      <c r="OT67" s="205"/>
      <c r="OU67" s="205"/>
      <c r="OV67" s="205"/>
      <c r="OW67" s="205"/>
      <c r="OX67" s="205"/>
      <c r="OY67" s="205"/>
      <c r="OZ67" s="205"/>
      <c r="PA67" s="205"/>
      <c r="PB67" s="205"/>
      <c r="PC67" s="205"/>
      <c r="PD67" s="205"/>
      <c r="PE67" s="205"/>
      <c r="PF67" s="205"/>
      <c r="PG67" s="205"/>
      <c r="PH67" s="205"/>
      <c r="PI67" s="205"/>
      <c r="PJ67" s="205"/>
      <c r="PK67" s="205"/>
      <c r="PL67" s="205"/>
      <c r="PM67" s="205"/>
      <c r="PN67" s="205"/>
      <c r="PO67" s="205"/>
      <c r="PP67" s="205"/>
      <c r="PQ67" s="205"/>
      <c r="PR67" s="205"/>
      <c r="PS67" s="205"/>
      <c r="PT67" s="205"/>
      <c r="PU67" s="205"/>
      <c r="PV67" s="205"/>
      <c r="PW67" s="205"/>
      <c r="PX67" s="205"/>
      <c r="PY67" s="205"/>
      <c r="PZ67" s="205"/>
      <c r="QA67" s="205"/>
      <c r="QB67" s="205"/>
      <c r="QC67" s="205"/>
      <c r="QD67" s="205"/>
      <c r="QE67" s="205"/>
      <c r="QF67" s="205"/>
      <c r="QG67" s="205"/>
      <c r="QH67" s="205"/>
      <c r="QI67" s="205"/>
      <c r="QJ67" s="205"/>
      <c r="QK67" s="205"/>
      <c r="QL67" s="205"/>
      <c r="QM67" s="205"/>
      <c r="QN67" s="205"/>
      <c r="QO67" s="205"/>
      <c r="QP67" s="205"/>
      <c r="QQ67" s="205"/>
      <c r="QR67" s="205"/>
      <c r="QS67" s="205"/>
      <c r="QT67" s="205"/>
      <c r="QU67" s="205"/>
      <c r="QV67" s="205"/>
      <c r="QW67" s="205"/>
      <c r="QX67" s="205"/>
      <c r="QY67" s="205"/>
      <c r="QZ67" s="205"/>
      <c r="RA67" s="205"/>
      <c r="RB67" s="205"/>
      <c r="RC67" s="205"/>
      <c r="RD67" s="205"/>
      <c r="RE67" s="205"/>
      <c r="RF67" s="205"/>
      <c r="RG67" s="205"/>
      <c r="RH67" s="205"/>
      <c r="RI67" s="205"/>
      <c r="RJ67" s="205"/>
      <c r="RK67" s="205"/>
      <c r="RL67" s="205"/>
      <c r="RM67" s="205"/>
      <c r="RN67" s="205"/>
      <c r="RO67" s="205"/>
      <c r="RP67" s="205"/>
      <c r="RQ67" s="205"/>
      <c r="RR67" s="205"/>
      <c r="RS67" s="205"/>
      <c r="RT67" s="205"/>
      <c r="RU67" s="205"/>
      <c r="RV67" s="205"/>
      <c r="RW67" s="205"/>
      <c r="RX67" s="205"/>
      <c r="RY67" s="205"/>
      <c r="RZ67" s="205"/>
      <c r="SA67" s="205"/>
      <c r="SB67" s="205"/>
      <c r="SC67" s="205"/>
      <c r="SD67" s="205"/>
      <c r="SE67" s="205"/>
      <c r="SF67" s="205"/>
      <c r="SG67" s="205"/>
      <c r="SH67" s="205"/>
      <c r="SI67" s="205"/>
      <c r="SJ67" s="205"/>
      <c r="SK67" s="205"/>
      <c r="SL67" s="205"/>
      <c r="SM67" s="205"/>
      <c r="SN67" s="205"/>
      <c r="SO67" s="205"/>
      <c r="SP67" s="205"/>
      <c r="SQ67" s="205"/>
      <c r="SR67" s="205"/>
      <c r="SS67" s="205"/>
      <c r="ST67" s="205"/>
      <c r="SU67" s="205"/>
      <c r="SV67" s="205"/>
      <c r="SW67" s="205"/>
      <c r="SX67" s="205"/>
      <c r="SY67" s="205"/>
      <c r="SZ67" s="205"/>
      <c r="TA67" s="205"/>
      <c r="TB67" s="205"/>
      <c r="TC67" s="205"/>
      <c r="TD67" s="205"/>
      <c r="TE67" s="205"/>
      <c r="TF67" s="205"/>
      <c r="TG67" s="205"/>
      <c r="TH67" s="205"/>
      <c r="TI67" s="205"/>
      <c r="TJ67" s="205"/>
      <c r="TK67" s="205"/>
      <c r="TL67" s="205"/>
      <c r="TM67" s="205"/>
      <c r="TN67" s="205"/>
      <c r="TO67" s="205"/>
      <c r="TP67" s="205"/>
      <c r="TQ67" s="205"/>
      <c r="TR67" s="205"/>
      <c r="TS67" s="205"/>
      <c r="TT67" s="205"/>
      <c r="TU67" s="205"/>
      <c r="TV67" s="205"/>
      <c r="TW67" s="205"/>
      <c r="TX67" s="205"/>
      <c r="TY67" s="205"/>
      <c r="TZ67" s="205"/>
      <c r="UA67" s="205"/>
      <c r="UB67" s="205"/>
      <c r="UC67" s="205"/>
      <c r="UD67" s="205"/>
      <c r="UE67" s="205"/>
      <c r="UF67" s="205"/>
      <c r="UG67" s="205"/>
      <c r="UH67" s="205"/>
      <c r="UI67" s="205"/>
      <c r="UJ67" s="205"/>
      <c r="UK67" s="205"/>
      <c r="UL67" s="205"/>
      <c r="UM67" s="205"/>
      <c r="UN67" s="205"/>
      <c r="UO67" s="205"/>
      <c r="UP67" s="205"/>
      <c r="UQ67" s="205"/>
      <c r="UR67" s="205"/>
      <c r="US67" s="205"/>
      <c r="UT67" s="205"/>
      <c r="UU67" s="205"/>
      <c r="UV67" s="205"/>
      <c r="UW67" s="205"/>
      <c r="UX67" s="205"/>
      <c r="UY67" s="205"/>
      <c r="UZ67" s="205"/>
      <c r="VA67" s="205"/>
      <c r="VB67" s="205"/>
      <c r="VC67" s="205"/>
      <c r="VD67" s="205"/>
      <c r="VE67" s="205"/>
      <c r="VF67" s="205"/>
      <c r="VG67" s="205"/>
      <c r="VH67" s="205"/>
      <c r="VI67" s="205"/>
      <c r="VJ67" s="205"/>
      <c r="VK67" s="205"/>
      <c r="VL67" s="205"/>
      <c r="VM67" s="205"/>
      <c r="VN67" s="205"/>
      <c r="VO67" s="205"/>
      <c r="VP67" s="205"/>
      <c r="VQ67" s="205"/>
      <c r="VR67" s="205"/>
      <c r="VS67" s="205"/>
      <c r="VT67" s="205"/>
      <c r="VU67" s="205"/>
      <c r="VV67" s="205"/>
      <c r="VW67" s="205"/>
      <c r="VX67" s="205"/>
      <c r="VY67" s="205"/>
      <c r="VZ67" s="205"/>
      <c r="WA67" s="205"/>
      <c r="WB67" s="205"/>
      <c r="WC67" s="205"/>
      <c r="WD67" s="205"/>
      <c r="WE67" s="205"/>
      <c r="WF67" s="205"/>
      <c r="WG67" s="205"/>
      <c r="WH67" s="205"/>
      <c r="WI67" s="205"/>
      <c r="WJ67" s="205"/>
      <c r="WK67" s="205"/>
      <c r="WL67" s="205"/>
      <c r="WM67" s="205"/>
      <c r="WN67" s="205"/>
      <c r="WO67" s="205"/>
      <c r="WP67" s="205"/>
      <c r="WQ67" s="205"/>
      <c r="WR67" s="205"/>
      <c r="WS67" s="205"/>
      <c r="WT67" s="205"/>
      <c r="WU67" s="205"/>
      <c r="WV67" s="205"/>
      <c r="WW67" s="205"/>
      <c r="WX67" s="205"/>
      <c r="WY67" s="205"/>
      <c r="WZ67" s="205"/>
      <c r="XA67" s="205"/>
      <c r="XB67" s="205"/>
      <c r="XC67" s="205"/>
      <c r="XD67" s="205"/>
      <c r="XE67" s="205"/>
      <c r="XF67" s="205"/>
      <c r="XG67" s="205"/>
      <c r="XH67" s="205"/>
      <c r="XI67" s="205"/>
      <c r="XJ67" s="205"/>
      <c r="XK67" s="205"/>
      <c r="XL67" s="205"/>
      <c r="XM67" s="205"/>
      <c r="XN67" s="205"/>
      <c r="XO67" s="205"/>
      <c r="XP67" s="205"/>
      <c r="XQ67" s="205"/>
      <c r="XR67" s="205"/>
      <c r="XS67" s="205"/>
      <c r="XT67" s="205"/>
      <c r="XU67" s="205"/>
      <c r="XV67" s="205"/>
      <c r="XW67" s="205"/>
      <c r="XX67" s="205"/>
      <c r="XY67" s="205"/>
      <c r="XZ67" s="205"/>
      <c r="YA67" s="205"/>
      <c r="YB67" s="205"/>
      <c r="YC67" s="205"/>
      <c r="YD67" s="205"/>
      <c r="YE67" s="205"/>
      <c r="YF67" s="205"/>
      <c r="YG67" s="205"/>
      <c r="YH67" s="205"/>
      <c r="YI67" s="205"/>
      <c r="YJ67" s="205"/>
      <c r="YK67" s="205"/>
      <c r="YL67" s="205"/>
      <c r="YM67" s="205"/>
      <c r="YN67" s="205"/>
      <c r="YO67" s="205"/>
      <c r="YP67" s="205"/>
      <c r="YQ67" s="205"/>
      <c r="YR67" s="205"/>
      <c r="YS67" s="205"/>
      <c r="YT67" s="205"/>
      <c r="YU67" s="205"/>
      <c r="YV67" s="205"/>
      <c r="YW67" s="205"/>
      <c r="YX67" s="205"/>
      <c r="YY67" s="205"/>
      <c r="YZ67" s="205"/>
      <c r="ZA67" s="205"/>
      <c r="ZB67" s="205"/>
      <c r="ZC67" s="205"/>
      <c r="ZD67" s="205"/>
      <c r="ZE67" s="205"/>
      <c r="ZF67" s="205"/>
      <c r="ZG67" s="205"/>
      <c r="ZH67" s="205"/>
      <c r="ZI67" s="205"/>
      <c r="ZJ67" s="205"/>
      <c r="ZK67" s="205"/>
      <c r="ZL67" s="205"/>
      <c r="ZM67" s="205"/>
      <c r="ZN67" s="205"/>
      <c r="ZO67" s="205"/>
      <c r="ZP67" s="205"/>
      <c r="ZQ67" s="205"/>
      <c r="ZR67" s="205"/>
      <c r="ZS67" s="205"/>
      <c r="ZT67" s="205"/>
      <c r="ZU67" s="205"/>
      <c r="ZV67" s="205"/>
      <c r="ZW67" s="205"/>
      <c r="ZX67" s="205"/>
      <c r="ZY67" s="205"/>
      <c r="ZZ67" s="205"/>
      <c r="AAA67" s="205"/>
      <c r="AAB67" s="205"/>
      <c r="AAC67" s="205"/>
      <c r="AAD67" s="205"/>
      <c r="AAE67" s="205"/>
      <c r="AAF67" s="205"/>
      <c r="AAG67" s="205"/>
      <c r="AAH67" s="205"/>
      <c r="AAI67" s="205"/>
      <c r="AAJ67" s="205"/>
      <c r="AAK67" s="205"/>
      <c r="AAL67" s="205"/>
      <c r="AAM67" s="205"/>
      <c r="AAN67" s="205"/>
      <c r="AAO67" s="205"/>
      <c r="AAP67" s="205"/>
      <c r="AAQ67" s="205"/>
      <c r="AAR67" s="205"/>
      <c r="AAS67" s="205"/>
      <c r="AAT67" s="205"/>
      <c r="AAU67" s="205"/>
      <c r="AAV67" s="205"/>
      <c r="AAW67" s="205"/>
      <c r="AAX67" s="205"/>
      <c r="AAY67" s="205"/>
      <c r="AAZ67" s="205"/>
      <c r="ABA67" s="205"/>
      <c r="ABB67" s="205"/>
      <c r="ABC67" s="205"/>
      <c r="ABD67" s="205"/>
      <c r="ABE67" s="205"/>
      <c r="ABF67" s="205"/>
      <c r="ABG67" s="205"/>
      <c r="ABH67" s="205"/>
      <c r="ABI67" s="205"/>
      <c r="ABJ67" s="205"/>
      <c r="ABK67" s="205"/>
      <c r="ABL67" s="205"/>
      <c r="ABM67" s="205"/>
      <c r="ABN67" s="205"/>
      <c r="ABO67" s="205"/>
      <c r="ABP67" s="205"/>
      <c r="ABQ67" s="205"/>
      <c r="ABR67" s="205"/>
      <c r="ABS67" s="205"/>
      <c r="ABT67" s="205"/>
      <c r="ABU67" s="205"/>
      <c r="ABV67" s="205"/>
      <c r="ABW67" s="205"/>
      <c r="ABX67" s="205"/>
      <c r="ABY67" s="205"/>
      <c r="ABZ67" s="205"/>
      <c r="ACA67" s="205"/>
      <c r="ACB67" s="205"/>
      <c r="ACC67" s="205"/>
      <c r="ACD67" s="205"/>
      <c r="ACE67" s="205"/>
      <c r="ACF67" s="205"/>
      <c r="ACG67" s="205"/>
      <c r="ACH67" s="205"/>
      <c r="ACI67" s="205"/>
      <c r="ACJ67" s="205"/>
      <c r="ACK67" s="205"/>
      <c r="ACL67" s="205"/>
      <c r="ACM67" s="205"/>
      <c r="ACN67" s="205"/>
      <c r="ACO67" s="205"/>
      <c r="ACP67" s="205"/>
      <c r="ACQ67" s="205"/>
      <c r="ACR67" s="205"/>
      <c r="ACS67" s="205"/>
      <c r="ACT67" s="205"/>
      <c r="ACU67" s="205"/>
      <c r="ACV67" s="205"/>
      <c r="ACW67" s="205"/>
      <c r="ACX67" s="205"/>
      <c r="ACY67" s="205"/>
      <c r="ACZ67" s="205"/>
      <c r="ADA67" s="205"/>
      <c r="ADB67" s="205"/>
      <c r="ADC67" s="205"/>
      <c r="ADD67" s="205"/>
      <c r="ADE67" s="205"/>
      <c r="ADF67" s="205"/>
      <c r="ADG67" s="205"/>
      <c r="ADH67" s="205"/>
      <c r="ADI67" s="205"/>
      <c r="ADJ67" s="205"/>
      <c r="ADK67" s="205"/>
      <c r="ADL67" s="205"/>
      <c r="ADM67" s="205"/>
      <c r="ADN67" s="205"/>
      <c r="ADO67" s="205"/>
      <c r="ADP67" s="205"/>
      <c r="ADQ67" s="205"/>
      <c r="ADR67" s="205"/>
      <c r="ADS67" s="205"/>
      <c r="ADT67" s="205"/>
      <c r="ADU67" s="205"/>
      <c r="ADV67" s="205"/>
      <c r="ADW67" s="205"/>
      <c r="ADX67" s="205"/>
      <c r="ADY67" s="205"/>
      <c r="ADZ67" s="205"/>
      <c r="AEA67" s="205"/>
      <c r="AEB67" s="205"/>
      <c r="AEC67" s="205"/>
      <c r="AED67" s="205"/>
      <c r="AEE67" s="205"/>
      <c r="AEF67" s="205"/>
      <c r="AEG67" s="205"/>
      <c r="AEH67" s="205"/>
      <c r="AEI67" s="205"/>
      <c r="AEJ67" s="205"/>
      <c r="AEK67" s="205"/>
      <c r="AEL67" s="205"/>
      <c r="AEM67" s="205"/>
      <c r="AEN67" s="205"/>
      <c r="AEO67" s="205"/>
      <c r="AEP67" s="205"/>
      <c r="AEQ67" s="205"/>
      <c r="AER67" s="205"/>
      <c r="AES67" s="205"/>
      <c r="AET67" s="205"/>
      <c r="AEU67" s="205"/>
      <c r="AEV67" s="205"/>
      <c r="AEW67" s="205"/>
      <c r="AEX67" s="205"/>
      <c r="AEY67" s="205"/>
      <c r="AEZ67" s="205"/>
      <c r="AFA67" s="205"/>
      <c r="AFB67" s="205"/>
      <c r="AFC67" s="205"/>
      <c r="AFD67" s="205"/>
      <c r="AFE67" s="205"/>
      <c r="AFF67" s="205"/>
      <c r="AFG67" s="205"/>
      <c r="AFH67" s="205"/>
      <c r="AFI67" s="205"/>
      <c r="AFJ67" s="205"/>
      <c r="AFK67" s="205"/>
      <c r="AFL67" s="205"/>
      <c r="AFM67" s="205"/>
      <c r="AFN67" s="205"/>
      <c r="AFO67" s="205"/>
      <c r="AFP67" s="205"/>
      <c r="AFQ67" s="205"/>
      <c r="AFR67" s="205"/>
      <c r="AFS67" s="205"/>
      <c r="AFT67" s="205"/>
      <c r="AFU67" s="205"/>
      <c r="AFV67" s="205"/>
      <c r="AFW67" s="205"/>
      <c r="AFX67" s="205"/>
      <c r="AFY67" s="205"/>
      <c r="AFZ67" s="205"/>
      <c r="AGA67" s="205"/>
      <c r="AGB67" s="205"/>
      <c r="AGC67" s="205"/>
      <c r="AGD67" s="205"/>
      <c r="AGE67" s="205"/>
      <c r="AGF67" s="205"/>
      <c r="AGG67" s="205"/>
      <c r="AGH67" s="205"/>
      <c r="AGI67" s="205"/>
      <c r="AGJ67" s="205"/>
      <c r="AGK67" s="205"/>
      <c r="AGL67" s="205"/>
      <c r="AGM67" s="205"/>
      <c r="AGN67" s="205"/>
      <c r="AGO67" s="205"/>
      <c r="AGP67" s="205"/>
      <c r="AGQ67" s="205"/>
      <c r="AGR67" s="205"/>
      <c r="AGS67" s="205"/>
      <c r="AGT67" s="205"/>
      <c r="AGU67" s="205"/>
      <c r="AGV67" s="205"/>
      <c r="AGW67" s="205"/>
      <c r="AGX67" s="205"/>
      <c r="AGY67" s="205"/>
      <c r="AGZ67" s="205"/>
      <c r="AHA67" s="205"/>
      <c r="AHB67" s="205"/>
      <c r="AHC67" s="205"/>
      <c r="AHD67" s="205"/>
      <c r="AHE67" s="205"/>
      <c r="AHF67" s="205"/>
      <c r="AHG67" s="205"/>
      <c r="AHH67" s="205"/>
      <c r="AHI67" s="205"/>
      <c r="AHJ67" s="205"/>
      <c r="AHK67" s="205"/>
      <c r="AHL67" s="205"/>
      <c r="AHM67" s="205"/>
      <c r="AHN67" s="205"/>
      <c r="AHO67" s="205"/>
      <c r="AHP67" s="205"/>
      <c r="AHQ67" s="205"/>
      <c r="AHR67" s="205"/>
      <c r="AHS67" s="205"/>
      <c r="AHT67" s="205"/>
      <c r="AHU67" s="205"/>
      <c r="AHV67" s="205"/>
      <c r="AHW67" s="205"/>
      <c r="AHX67" s="205"/>
      <c r="AHY67" s="205"/>
      <c r="AHZ67" s="205"/>
      <c r="AIA67" s="205"/>
      <c r="AIB67" s="205"/>
      <c r="AIC67" s="205"/>
      <c r="AID67" s="205"/>
      <c r="AIE67" s="205"/>
      <c r="AIF67" s="205"/>
      <c r="AIG67" s="205"/>
      <c r="AIH67" s="205"/>
      <c r="AII67" s="205"/>
      <c r="AIJ67" s="205"/>
      <c r="AIK67" s="205"/>
      <c r="AIL67" s="205"/>
      <c r="AIM67" s="205"/>
      <c r="AIN67" s="205"/>
      <c r="AIO67" s="205"/>
      <c r="AIP67" s="205"/>
      <c r="AIQ67" s="205"/>
      <c r="AIR67" s="205"/>
      <c r="AIS67" s="205"/>
      <c r="AIT67" s="205"/>
      <c r="AIU67" s="205"/>
      <c r="AIV67" s="205"/>
      <c r="AIW67" s="205"/>
      <c r="AIX67" s="205"/>
      <c r="AIY67" s="205"/>
      <c r="AIZ67" s="205"/>
      <c r="AJA67" s="205"/>
      <c r="AJB67" s="205"/>
      <c r="AJC67" s="205"/>
      <c r="AJD67" s="205"/>
      <c r="AJE67" s="205"/>
      <c r="AJF67" s="205"/>
      <c r="AJG67" s="205"/>
      <c r="AJH67" s="205"/>
      <c r="AJI67" s="205"/>
      <c r="AJJ67" s="205"/>
      <c r="AJK67" s="205"/>
      <c r="AJL67" s="205"/>
      <c r="AJM67" s="205"/>
      <c r="AJN67" s="205"/>
      <c r="AJO67" s="205"/>
      <c r="AJP67" s="205"/>
      <c r="AJQ67" s="205"/>
      <c r="AJR67" s="205"/>
      <c r="AJS67" s="205"/>
      <c r="AJT67" s="205"/>
      <c r="AJU67" s="205"/>
      <c r="AJV67" s="205"/>
      <c r="AJW67" s="205"/>
      <c r="AJX67" s="205"/>
      <c r="AJY67" s="205"/>
      <c r="AJZ67" s="205"/>
      <c r="AKA67" s="205"/>
      <c r="AKB67" s="205"/>
      <c r="AKC67" s="205"/>
      <c r="AKD67" s="205"/>
      <c r="AKE67" s="205"/>
      <c r="AKF67" s="205"/>
      <c r="AKG67" s="205"/>
      <c r="AKH67" s="205"/>
      <c r="AKI67" s="205"/>
      <c r="AKJ67" s="205"/>
      <c r="AKK67" s="205"/>
      <c r="AKL67" s="205"/>
      <c r="AKM67" s="205"/>
      <c r="AKN67" s="205"/>
      <c r="AKO67" s="205"/>
      <c r="AKP67" s="205"/>
      <c r="AKQ67" s="205"/>
      <c r="AKR67" s="205"/>
      <c r="AKS67" s="205"/>
      <c r="AKT67" s="205"/>
      <c r="AKU67" s="205"/>
      <c r="AKV67" s="205"/>
      <c r="AKW67" s="205"/>
      <c r="AKX67" s="205"/>
      <c r="AKY67" s="205"/>
      <c r="AKZ67" s="205"/>
      <c r="ALA67" s="205"/>
      <c r="ALB67" s="205"/>
      <c r="ALC67" s="205"/>
      <c r="ALD67" s="205"/>
      <c r="ALE67" s="205"/>
      <c r="ALF67" s="205"/>
      <c r="ALG67" s="205"/>
      <c r="ALH67" s="205"/>
      <c r="ALI67" s="205"/>
      <c r="ALJ67" s="205"/>
      <c r="ALK67" s="205"/>
      <c r="ALL67" s="205"/>
      <c r="ALM67" s="205"/>
      <c r="ALN67" s="205"/>
      <c r="ALO67" s="205"/>
      <c r="ALP67" s="205"/>
      <c r="ALQ67" s="205"/>
      <c r="ALR67" s="205"/>
      <c r="ALS67" s="205"/>
      <c r="ALT67" s="205"/>
      <c r="ALU67" s="205"/>
      <c r="ALV67" s="205"/>
      <c r="ALW67" s="205"/>
      <c r="ALX67" s="205"/>
      <c r="ALY67" s="205"/>
      <c r="ALZ67" s="205"/>
      <c r="AMA67" s="205"/>
      <c r="AMB67" s="205"/>
      <c r="AMC67" s="205"/>
      <c r="AMD67" s="205"/>
      <c r="AME67" s="205"/>
      <c r="AMF67" s="205"/>
      <c r="AMG67" s="205"/>
      <c r="AMH67" s="205"/>
      <c r="AMI67" s="205"/>
      <c r="AMJ67" s="205"/>
      <c r="AMK67" s="205"/>
      <c r="AML67" s="205"/>
      <c r="AMM67" s="205"/>
      <c r="AMN67" s="205"/>
      <c r="AMO67" s="205"/>
      <c r="AMP67" s="205"/>
      <c r="AMQ67" s="205"/>
      <c r="AMR67" s="205"/>
      <c r="AMS67" s="205"/>
      <c r="AMT67" s="205"/>
      <c r="AMU67" s="205"/>
      <c r="AMV67" s="205"/>
      <c r="AMW67" s="205"/>
      <c r="AMX67" s="205"/>
      <c r="AMY67" s="205"/>
      <c r="AMZ67" s="205"/>
      <c r="ANA67" s="205"/>
      <c r="ANB67" s="205"/>
      <c r="ANC67" s="205"/>
      <c r="AND67" s="205"/>
      <c r="ANE67" s="205"/>
      <c r="ANF67" s="205"/>
      <c r="ANG67" s="205"/>
      <c r="ANH67" s="205"/>
      <c r="ANI67" s="205"/>
      <c r="ANJ67" s="205"/>
      <c r="ANK67" s="205"/>
      <c r="ANL67" s="205"/>
      <c r="ANM67" s="205"/>
      <c r="ANN67" s="205"/>
      <c r="ANO67" s="205"/>
      <c r="ANP67" s="205"/>
      <c r="ANQ67" s="205"/>
      <c r="ANR67" s="205"/>
      <c r="ANS67" s="205"/>
      <c r="ANT67" s="205"/>
      <c r="ANU67" s="205"/>
      <c r="ANV67" s="205"/>
      <c r="ANW67" s="205"/>
      <c r="ANX67" s="205"/>
      <c r="ANY67" s="205"/>
      <c r="ANZ67" s="205"/>
      <c r="AOA67" s="205"/>
      <c r="AOB67" s="205"/>
      <c r="AOC67" s="205"/>
      <c r="AOD67" s="205"/>
      <c r="AOE67" s="205"/>
      <c r="AOF67" s="205"/>
      <c r="AOG67" s="205"/>
      <c r="AOH67" s="205"/>
      <c r="AOI67" s="205"/>
      <c r="AOJ67" s="205"/>
      <c r="AOK67" s="205"/>
      <c r="AOL67" s="205"/>
      <c r="AOM67" s="205"/>
      <c r="AON67" s="205"/>
      <c r="AOO67" s="205"/>
      <c r="AOP67" s="205"/>
      <c r="AOQ67" s="205"/>
      <c r="AOR67" s="205"/>
      <c r="AOS67" s="205"/>
      <c r="AOT67" s="205"/>
      <c r="AOU67" s="205"/>
      <c r="AOV67" s="205"/>
      <c r="AOW67" s="205"/>
      <c r="AOX67" s="205"/>
      <c r="AOY67" s="205"/>
      <c r="AOZ67" s="205"/>
      <c r="APA67" s="205"/>
      <c r="APB67" s="205"/>
      <c r="APC67" s="205"/>
      <c r="APD67" s="205"/>
      <c r="APE67" s="205"/>
      <c r="APF67" s="205"/>
      <c r="APG67" s="205"/>
      <c r="APH67" s="205"/>
      <c r="API67" s="205"/>
      <c r="APJ67" s="205"/>
      <c r="APK67" s="205"/>
      <c r="APL67" s="205"/>
      <c r="APM67" s="205"/>
      <c r="APN67" s="205"/>
      <c r="APO67" s="205"/>
      <c r="APP67" s="205"/>
      <c r="APQ67" s="205"/>
      <c r="APR67" s="205"/>
      <c r="APS67" s="205"/>
      <c r="APT67" s="205"/>
      <c r="APU67" s="205"/>
      <c r="APV67" s="205"/>
      <c r="APW67" s="205"/>
      <c r="APX67" s="205"/>
      <c r="APY67" s="205"/>
      <c r="APZ67" s="205"/>
      <c r="AQA67" s="205"/>
      <c r="AQB67" s="205"/>
      <c r="AQC67" s="205"/>
      <c r="AQD67" s="205"/>
      <c r="AQE67" s="205"/>
      <c r="AQF67" s="205"/>
      <c r="AQG67" s="205"/>
      <c r="AQH67" s="205"/>
      <c r="AQI67" s="205"/>
      <c r="AQJ67" s="205"/>
      <c r="AQK67" s="205"/>
      <c r="AQL67" s="205"/>
      <c r="AQM67" s="205"/>
      <c r="AQN67" s="205"/>
      <c r="AQO67" s="205"/>
      <c r="AQP67" s="205"/>
      <c r="AQQ67" s="205"/>
      <c r="AQR67" s="205"/>
      <c r="AQS67" s="205"/>
      <c r="AQT67" s="205"/>
      <c r="AQU67" s="205"/>
      <c r="AQV67" s="205"/>
      <c r="AQW67" s="205"/>
      <c r="AQX67" s="205"/>
      <c r="AQY67" s="205"/>
      <c r="AQZ67" s="205"/>
      <c r="ARA67" s="205"/>
      <c r="ARB67" s="205"/>
      <c r="ARC67" s="205"/>
      <c r="ARD67" s="205"/>
      <c r="ARE67" s="205"/>
      <c r="ARF67" s="205"/>
      <c r="ARG67" s="205"/>
      <c r="ARH67" s="205"/>
      <c r="ARI67" s="205"/>
      <c r="ARJ67" s="205"/>
      <c r="ARK67" s="205"/>
      <c r="ARL67" s="205"/>
      <c r="ARM67" s="205"/>
      <c r="ARN67" s="205"/>
      <c r="ARO67" s="205"/>
      <c r="ARP67" s="205"/>
      <c r="ARQ67" s="205"/>
      <c r="ARR67" s="205"/>
      <c r="ARS67" s="205"/>
      <c r="ART67" s="205"/>
      <c r="ARU67" s="205"/>
      <c r="ARV67" s="205"/>
      <c r="ARW67" s="205"/>
      <c r="ARX67" s="205"/>
      <c r="ARY67" s="205"/>
      <c r="ARZ67" s="205"/>
      <c r="ASA67" s="205"/>
      <c r="ASB67" s="205"/>
      <c r="ASC67" s="205"/>
      <c r="ASD67" s="205"/>
      <c r="ASE67" s="205"/>
      <c r="ASF67" s="205"/>
      <c r="ASG67" s="205"/>
      <c r="ASH67" s="205"/>
      <c r="ASI67" s="205"/>
      <c r="ASJ67" s="205"/>
      <c r="ASK67" s="205"/>
      <c r="ASL67" s="205"/>
      <c r="ASM67" s="205"/>
      <c r="ASN67" s="205"/>
      <c r="ASO67" s="205"/>
      <c r="ASP67" s="205"/>
      <c r="ASQ67" s="205"/>
      <c r="ASR67" s="205"/>
      <c r="ASS67" s="205"/>
      <c r="AST67" s="205"/>
      <c r="ASU67" s="205"/>
      <c r="ASV67" s="205"/>
      <c r="ASW67" s="205"/>
      <c r="ASX67" s="205"/>
      <c r="ASY67" s="205"/>
      <c r="ASZ67" s="205"/>
      <c r="ATA67" s="205"/>
      <c r="ATB67" s="205"/>
      <c r="ATC67" s="205"/>
      <c r="ATD67" s="205"/>
      <c r="ATE67" s="205"/>
      <c r="ATF67" s="205"/>
      <c r="ATG67" s="205"/>
      <c r="ATH67" s="205"/>
      <c r="ATI67" s="205"/>
      <c r="ATJ67" s="205"/>
      <c r="ATK67" s="205"/>
      <c r="ATL67" s="205"/>
      <c r="ATM67" s="205"/>
      <c r="ATN67" s="205"/>
      <c r="ATO67" s="205"/>
      <c r="ATP67" s="205"/>
      <c r="ATQ67" s="205"/>
      <c r="ATR67" s="205"/>
      <c r="ATS67" s="205"/>
      <c r="ATT67" s="205"/>
      <c r="ATU67" s="205"/>
      <c r="ATV67" s="205"/>
      <c r="ATW67" s="205"/>
      <c r="ATX67" s="205"/>
      <c r="ATY67" s="205"/>
      <c r="ATZ67" s="205"/>
      <c r="AUA67" s="205"/>
      <c r="AUB67" s="205"/>
      <c r="AUC67" s="205"/>
      <c r="AUD67" s="205"/>
      <c r="AUE67" s="205"/>
      <c r="AUF67" s="205"/>
      <c r="AUG67" s="205"/>
      <c r="AUH67" s="205"/>
      <c r="AUI67" s="205"/>
      <c r="AUJ67" s="205"/>
      <c r="AUK67" s="205"/>
      <c r="AUL67" s="205"/>
      <c r="AUM67" s="205"/>
      <c r="AUN67" s="205"/>
      <c r="AUO67" s="205"/>
      <c r="AUP67" s="205"/>
      <c r="AUQ67" s="205"/>
      <c r="AUR67" s="205"/>
      <c r="AUS67" s="205"/>
      <c r="AUT67" s="205"/>
      <c r="AUU67" s="205"/>
      <c r="AUV67" s="205"/>
      <c r="AUW67" s="205"/>
      <c r="AUX67" s="205"/>
      <c r="AUY67" s="205"/>
      <c r="AUZ67" s="205"/>
      <c r="AVA67" s="205"/>
      <c r="AVB67" s="205"/>
      <c r="AVC67" s="205"/>
      <c r="AVD67" s="205"/>
      <c r="AVE67" s="205"/>
      <c r="AVF67" s="205"/>
      <c r="AVG67" s="205"/>
      <c r="AVH67" s="205"/>
      <c r="AVI67" s="205"/>
      <c r="AVJ67" s="205"/>
      <c r="AVK67" s="205"/>
      <c r="AVL67" s="205"/>
      <c r="AVM67" s="205"/>
      <c r="AVN67" s="205"/>
      <c r="AVO67" s="205"/>
      <c r="AVP67" s="205"/>
      <c r="AVQ67" s="205"/>
      <c r="AVR67" s="205"/>
      <c r="AVS67" s="205"/>
      <c r="AVT67" s="205"/>
      <c r="AVU67" s="205"/>
      <c r="AVV67" s="205"/>
      <c r="AVW67" s="205"/>
      <c r="AVX67" s="205"/>
      <c r="AVY67" s="205"/>
      <c r="AVZ67" s="205"/>
      <c r="AWA67" s="205"/>
      <c r="AWB67" s="205"/>
      <c r="AWC67" s="205"/>
      <c r="AWD67" s="205"/>
      <c r="AWE67" s="205"/>
      <c r="AWF67" s="205"/>
      <c r="AWG67" s="205"/>
      <c r="AWH67" s="205"/>
      <c r="AWI67" s="205"/>
      <c r="AWJ67" s="205"/>
      <c r="AWK67" s="205"/>
      <c r="AWL67" s="205"/>
      <c r="AWM67" s="205"/>
      <c r="AWN67" s="205"/>
      <c r="AWO67" s="205"/>
      <c r="AWP67" s="205"/>
      <c r="AWQ67" s="205"/>
      <c r="AWR67" s="205"/>
      <c r="AWS67" s="205"/>
      <c r="AWT67" s="205"/>
      <c r="AWU67" s="205"/>
      <c r="AWV67" s="205"/>
      <c r="AWW67" s="205"/>
      <c r="AWX67" s="205"/>
      <c r="AWY67" s="205"/>
      <c r="AWZ67" s="205"/>
      <c r="AXA67" s="205"/>
      <c r="AXB67" s="205"/>
      <c r="AXC67" s="205"/>
      <c r="AXD67" s="205"/>
      <c r="AXE67" s="205"/>
      <c r="AXF67" s="205"/>
      <c r="AXG67" s="205"/>
      <c r="AXH67" s="205"/>
      <c r="AXI67" s="205"/>
      <c r="AXJ67" s="205"/>
      <c r="AXK67" s="205"/>
      <c r="AXL67" s="205"/>
      <c r="AXM67" s="205"/>
      <c r="AXN67" s="205"/>
      <c r="AXO67" s="205"/>
      <c r="AXP67" s="205"/>
      <c r="AXQ67" s="205"/>
      <c r="AXR67" s="205"/>
      <c r="AXS67" s="205"/>
      <c r="AXT67" s="205"/>
      <c r="AXU67" s="205"/>
      <c r="AXV67" s="205"/>
      <c r="AXW67" s="205"/>
      <c r="AXX67" s="205"/>
      <c r="AXY67" s="205"/>
      <c r="AXZ67" s="205"/>
      <c r="AYA67" s="205"/>
      <c r="AYB67" s="205"/>
      <c r="AYC67" s="205"/>
      <c r="AYD67" s="205"/>
      <c r="AYE67" s="205"/>
      <c r="AYF67" s="205"/>
      <c r="AYG67" s="205"/>
      <c r="AYH67" s="205"/>
      <c r="AYI67" s="205"/>
      <c r="AYJ67" s="205"/>
      <c r="AYK67" s="205"/>
      <c r="AYL67" s="205"/>
      <c r="AYM67" s="205"/>
      <c r="AYN67" s="205"/>
      <c r="AYO67" s="205"/>
      <c r="AYP67" s="205"/>
      <c r="AYQ67" s="205"/>
      <c r="AYR67" s="205"/>
      <c r="AYS67" s="205"/>
      <c r="AYT67" s="205"/>
      <c r="AYU67" s="205"/>
      <c r="AYV67" s="205"/>
      <c r="AYW67" s="205"/>
      <c r="AYX67" s="205"/>
      <c r="AYY67" s="205"/>
      <c r="AYZ67" s="205"/>
      <c r="AZA67" s="205"/>
      <c r="AZB67" s="205"/>
      <c r="AZC67" s="205"/>
      <c r="AZD67" s="205"/>
      <c r="AZE67" s="205"/>
      <c r="AZF67" s="205"/>
      <c r="AZG67" s="205"/>
      <c r="AZH67" s="205"/>
      <c r="AZI67" s="205"/>
      <c r="AZJ67" s="205"/>
      <c r="AZK67" s="205"/>
      <c r="AZL67" s="205"/>
      <c r="AZM67" s="205"/>
      <c r="AZN67" s="205"/>
      <c r="AZO67" s="205"/>
      <c r="AZP67" s="205"/>
      <c r="AZQ67" s="205"/>
      <c r="AZR67" s="205"/>
      <c r="AZS67" s="205"/>
      <c r="AZT67" s="205"/>
      <c r="AZU67" s="205"/>
      <c r="AZV67" s="205"/>
      <c r="AZW67" s="205"/>
      <c r="AZX67" s="205"/>
      <c r="AZY67" s="205"/>
      <c r="AZZ67" s="205"/>
      <c r="BAA67" s="205"/>
      <c r="BAB67" s="205"/>
      <c r="BAC67" s="205"/>
      <c r="BAD67" s="205"/>
      <c r="BAE67" s="205"/>
      <c r="BAF67" s="205"/>
      <c r="BAG67" s="205"/>
      <c r="BAH67" s="205"/>
      <c r="BAI67" s="205"/>
      <c r="BAJ67" s="205"/>
      <c r="BAK67" s="205"/>
      <c r="BAL67" s="205"/>
      <c r="BAM67" s="205"/>
      <c r="BAN67" s="205"/>
      <c r="BAO67" s="205"/>
      <c r="BAP67" s="205"/>
      <c r="BAQ67" s="205"/>
      <c r="BAR67" s="205"/>
      <c r="BAS67" s="205"/>
      <c r="BAT67" s="205"/>
      <c r="BAU67" s="205"/>
      <c r="BAV67" s="205"/>
      <c r="BAW67" s="205"/>
      <c r="BAX67" s="205"/>
      <c r="BAY67" s="205"/>
      <c r="BAZ67" s="205"/>
      <c r="BBA67" s="205"/>
      <c r="BBB67" s="205"/>
      <c r="BBC67" s="205"/>
      <c r="BBD67" s="205"/>
      <c r="BBE67" s="205"/>
      <c r="BBF67" s="205"/>
      <c r="BBG67" s="205"/>
      <c r="BBH67" s="205"/>
      <c r="BBI67" s="205"/>
      <c r="BBJ67" s="205"/>
      <c r="BBK67" s="205"/>
      <c r="BBL67" s="205"/>
      <c r="BBM67" s="205"/>
      <c r="BBN67" s="205"/>
      <c r="BBO67" s="205"/>
      <c r="BBP67" s="205"/>
      <c r="BBQ67" s="205"/>
      <c r="BBR67" s="205"/>
      <c r="BBS67" s="205"/>
      <c r="BBT67" s="205"/>
      <c r="BBU67" s="205"/>
      <c r="BBV67" s="205"/>
      <c r="BBW67" s="205"/>
      <c r="BBX67" s="205"/>
      <c r="BBY67" s="205"/>
      <c r="BBZ67" s="205"/>
      <c r="BCA67" s="205"/>
      <c r="BCB67" s="205"/>
      <c r="BCC67" s="205"/>
      <c r="BCD67" s="205"/>
      <c r="BCE67" s="205"/>
      <c r="BCF67" s="205"/>
      <c r="BCG67" s="205"/>
      <c r="BCH67" s="205"/>
      <c r="BCI67" s="205"/>
      <c r="BCJ67" s="205"/>
      <c r="BCK67" s="205"/>
      <c r="BCL67" s="205"/>
      <c r="BCM67" s="205"/>
      <c r="BCN67" s="205"/>
      <c r="BCO67" s="205"/>
      <c r="BCP67" s="205"/>
      <c r="BCQ67" s="205"/>
      <c r="BCR67" s="205"/>
      <c r="BCS67" s="205"/>
      <c r="BCT67" s="205"/>
      <c r="BCU67" s="205"/>
      <c r="BCV67" s="205"/>
      <c r="BCW67" s="205"/>
      <c r="BCX67" s="205"/>
      <c r="BCY67" s="205"/>
      <c r="BCZ67" s="205"/>
      <c r="BDA67" s="205"/>
      <c r="BDB67" s="205"/>
      <c r="BDC67" s="205"/>
      <c r="BDD67" s="205"/>
      <c r="BDE67" s="205"/>
      <c r="BDF67" s="205"/>
      <c r="BDG67" s="205"/>
      <c r="BDH67" s="205"/>
      <c r="BDI67" s="205"/>
      <c r="BDJ67" s="205"/>
      <c r="BDK67" s="205"/>
      <c r="BDL67" s="205"/>
      <c r="BDM67" s="205"/>
      <c r="BDN67" s="205"/>
      <c r="BDO67" s="205"/>
      <c r="BDP67" s="205"/>
      <c r="BDQ67" s="205"/>
      <c r="BDR67" s="205"/>
      <c r="BDS67" s="205"/>
      <c r="BDT67" s="205"/>
      <c r="BDU67" s="205"/>
    </row>
    <row r="68" spans="1:1477" s="73" customFormat="1">
      <c r="A68" s="126"/>
      <c r="B68" s="71" t="s">
        <v>3</v>
      </c>
      <c r="C68" s="71" t="s">
        <v>279</v>
      </c>
      <c r="D68" s="71" t="s">
        <v>280</v>
      </c>
      <c r="E68" s="72">
        <v>41729</v>
      </c>
      <c r="F68" s="71" t="s">
        <v>471</v>
      </c>
      <c r="G68" s="175" t="s">
        <v>479</v>
      </c>
      <c r="H68" s="208">
        <v>1</v>
      </c>
      <c r="I68" s="73">
        <v>0</v>
      </c>
      <c r="J68" s="73">
        <v>371</v>
      </c>
      <c r="K68" s="73">
        <v>415</v>
      </c>
      <c r="L68" s="73">
        <v>411</v>
      </c>
      <c r="M68" s="206">
        <f t="shared" si="51"/>
        <v>1</v>
      </c>
      <c r="N68" s="73">
        <f t="shared" si="52"/>
        <v>1</v>
      </c>
      <c r="O68" s="73">
        <v>4</v>
      </c>
      <c r="P68" s="73">
        <v>0</v>
      </c>
      <c r="Q68" s="73">
        <v>0</v>
      </c>
      <c r="R68" s="73">
        <v>40</v>
      </c>
      <c r="S68" s="73">
        <v>4</v>
      </c>
      <c r="T68" s="212">
        <v>2106087</v>
      </c>
      <c r="U68" s="212">
        <v>50000</v>
      </c>
      <c r="V68" s="212">
        <v>2056087</v>
      </c>
      <c r="W68" s="212">
        <v>2106087</v>
      </c>
      <c r="X68" s="212">
        <v>2037825</v>
      </c>
      <c r="Y68" s="212">
        <v>0</v>
      </c>
      <c r="Z68" s="212">
        <v>0</v>
      </c>
      <c r="AA68" s="212">
        <v>0</v>
      </c>
      <c r="AB68" s="212">
        <v>2037825</v>
      </c>
      <c r="AC68" s="212">
        <v>2037825</v>
      </c>
      <c r="AD68" s="206">
        <f t="shared" si="53"/>
        <v>0.99111808012015057</v>
      </c>
      <c r="AE68" s="73">
        <f t="shared" si="54"/>
        <v>1</v>
      </c>
      <c r="AF68" s="85">
        <v>0</v>
      </c>
      <c r="AG68" s="73">
        <v>0</v>
      </c>
      <c r="AH68" s="73">
        <v>25</v>
      </c>
      <c r="AI68" s="73">
        <v>15</v>
      </c>
      <c r="AJ68" s="73">
        <v>0</v>
      </c>
      <c r="AK68" s="73">
        <v>0</v>
      </c>
      <c r="AL68" s="85">
        <v>4164</v>
      </c>
      <c r="AM68" s="85">
        <v>0</v>
      </c>
      <c r="AN68" s="73">
        <v>0</v>
      </c>
      <c r="AO68" s="73">
        <v>0</v>
      </c>
      <c r="AP68" s="85">
        <v>5698</v>
      </c>
      <c r="AQ68" s="85">
        <v>0</v>
      </c>
      <c r="AR68" s="73">
        <v>0</v>
      </c>
      <c r="AS68" s="73">
        <v>0</v>
      </c>
      <c r="AT68" s="85">
        <v>0</v>
      </c>
      <c r="AU68" s="85">
        <v>0</v>
      </c>
      <c r="AV68" s="73">
        <v>0</v>
      </c>
      <c r="AW68" s="73">
        <v>0</v>
      </c>
      <c r="AX68" s="85">
        <v>0</v>
      </c>
      <c r="AY68" s="85">
        <v>0</v>
      </c>
      <c r="AZ68" s="73">
        <v>0</v>
      </c>
      <c r="BA68" s="73">
        <v>0</v>
      </c>
      <c r="BB68" s="85">
        <v>0</v>
      </c>
      <c r="BC68" s="85">
        <v>0</v>
      </c>
      <c r="BD68" s="73">
        <v>0</v>
      </c>
      <c r="BE68" s="73">
        <v>4</v>
      </c>
      <c r="BF68" s="85">
        <v>5580</v>
      </c>
      <c r="BG68" s="85">
        <v>0</v>
      </c>
      <c r="BH68" s="73">
        <v>0</v>
      </c>
      <c r="BI68" s="73">
        <v>0</v>
      </c>
      <c r="BJ68" s="85">
        <v>0</v>
      </c>
      <c r="BK68" s="85">
        <v>0</v>
      </c>
      <c r="BL68" s="73">
        <v>0</v>
      </c>
      <c r="BM68" s="73">
        <v>0</v>
      </c>
      <c r="BN68" s="85">
        <v>0</v>
      </c>
      <c r="BO68" s="85">
        <v>0</v>
      </c>
      <c r="BP68" s="73">
        <v>0</v>
      </c>
      <c r="BQ68" s="73">
        <v>0</v>
      </c>
      <c r="BR68" s="85">
        <v>0</v>
      </c>
      <c r="BS68" s="85">
        <v>0</v>
      </c>
      <c r="BT68" s="73">
        <v>0</v>
      </c>
      <c r="BU68" s="73">
        <v>0</v>
      </c>
      <c r="BV68" s="85">
        <v>0</v>
      </c>
      <c r="BW68" s="85">
        <v>0</v>
      </c>
      <c r="BX68" s="73">
        <v>0</v>
      </c>
      <c r="BY68" s="73">
        <v>0</v>
      </c>
      <c r="BZ68" s="85">
        <v>0</v>
      </c>
      <c r="CA68" s="85">
        <v>0</v>
      </c>
      <c r="CB68" s="73">
        <v>0</v>
      </c>
      <c r="CC68" s="73">
        <v>0</v>
      </c>
      <c r="CD68" s="85">
        <v>0</v>
      </c>
      <c r="CE68" s="85">
        <v>0</v>
      </c>
      <c r="CF68" s="73">
        <v>0</v>
      </c>
      <c r="CG68" s="73">
        <v>0</v>
      </c>
      <c r="CH68" s="85">
        <v>0</v>
      </c>
      <c r="CI68" s="85">
        <v>0</v>
      </c>
      <c r="CJ68" s="73">
        <v>0</v>
      </c>
      <c r="CK68" s="73">
        <v>4</v>
      </c>
      <c r="CL68" s="85">
        <v>15442</v>
      </c>
      <c r="CM68" s="85">
        <v>0</v>
      </c>
      <c r="CN68" s="71" t="s">
        <v>405</v>
      </c>
      <c r="CO68" s="71" t="s">
        <v>406</v>
      </c>
      <c r="CP68" s="71" t="s">
        <v>321</v>
      </c>
      <c r="CQ68" s="71" t="s">
        <v>321</v>
      </c>
      <c r="CR68" s="71" t="s">
        <v>321</v>
      </c>
      <c r="CS68" s="71" t="s">
        <v>321</v>
      </c>
      <c r="CT68" s="72">
        <v>42263</v>
      </c>
      <c r="CU68" s="71" t="s">
        <v>473</v>
      </c>
      <c r="CV68" s="71" t="s">
        <v>474</v>
      </c>
      <c r="CW68" s="72" t="s">
        <v>168</v>
      </c>
      <c r="CX68" s="72">
        <v>42230</v>
      </c>
      <c r="CY68" s="71" t="s">
        <v>473</v>
      </c>
      <c r="CZ68" s="71" t="s">
        <v>474</v>
      </c>
      <c r="DA68" s="71" t="s">
        <v>502</v>
      </c>
      <c r="DB68" s="86">
        <v>2671513.63</v>
      </c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  <c r="IU68" s="205"/>
      <c r="IV68" s="205"/>
      <c r="IW68" s="205"/>
      <c r="IX68" s="205"/>
      <c r="IY68" s="205"/>
      <c r="IZ68" s="205"/>
      <c r="JA68" s="205"/>
      <c r="JB68" s="205"/>
      <c r="JC68" s="205"/>
      <c r="JD68" s="205"/>
      <c r="JE68" s="205"/>
      <c r="JF68" s="205"/>
      <c r="JG68" s="205"/>
      <c r="JH68" s="205"/>
      <c r="JI68" s="205"/>
      <c r="JJ68" s="205"/>
      <c r="JK68" s="205"/>
      <c r="JL68" s="205"/>
      <c r="JM68" s="205"/>
      <c r="JN68" s="205"/>
      <c r="JO68" s="205"/>
      <c r="JP68" s="205"/>
      <c r="JQ68" s="205"/>
      <c r="JR68" s="205"/>
      <c r="JS68" s="205"/>
      <c r="JT68" s="205"/>
      <c r="JU68" s="205"/>
      <c r="JV68" s="205"/>
      <c r="JW68" s="205"/>
      <c r="JX68" s="205"/>
      <c r="JY68" s="205"/>
      <c r="JZ68" s="205"/>
      <c r="KA68" s="205"/>
      <c r="KB68" s="205"/>
      <c r="KC68" s="205"/>
      <c r="KD68" s="205"/>
      <c r="KE68" s="205"/>
      <c r="KF68" s="205"/>
      <c r="KG68" s="205"/>
      <c r="KH68" s="205"/>
      <c r="KI68" s="205"/>
      <c r="KJ68" s="205"/>
      <c r="KK68" s="205"/>
      <c r="KL68" s="205"/>
      <c r="KM68" s="205"/>
      <c r="KN68" s="205"/>
      <c r="KO68" s="205"/>
      <c r="KP68" s="205"/>
      <c r="KQ68" s="205"/>
      <c r="KR68" s="205"/>
      <c r="KS68" s="205"/>
      <c r="KT68" s="205"/>
      <c r="KU68" s="205"/>
      <c r="KV68" s="205"/>
      <c r="KW68" s="205"/>
      <c r="KX68" s="205"/>
      <c r="KY68" s="205"/>
      <c r="KZ68" s="205"/>
      <c r="LA68" s="205"/>
      <c r="LB68" s="205"/>
      <c r="LC68" s="205"/>
      <c r="LD68" s="205"/>
      <c r="LE68" s="205"/>
      <c r="LF68" s="205"/>
      <c r="LG68" s="205"/>
      <c r="LH68" s="205"/>
      <c r="LI68" s="205"/>
      <c r="LJ68" s="205"/>
      <c r="LK68" s="205"/>
      <c r="LL68" s="205"/>
      <c r="LM68" s="205"/>
      <c r="LN68" s="205"/>
      <c r="LO68" s="205"/>
      <c r="LP68" s="205"/>
      <c r="LQ68" s="205"/>
      <c r="LR68" s="205"/>
      <c r="LS68" s="205"/>
      <c r="LT68" s="205"/>
      <c r="LU68" s="205"/>
      <c r="LV68" s="205"/>
      <c r="LW68" s="205"/>
      <c r="LX68" s="205"/>
      <c r="LY68" s="205"/>
      <c r="LZ68" s="205"/>
      <c r="MA68" s="205"/>
      <c r="MB68" s="205"/>
      <c r="MC68" s="205"/>
      <c r="MD68" s="205"/>
      <c r="ME68" s="205"/>
      <c r="MF68" s="205"/>
      <c r="MG68" s="205"/>
      <c r="MH68" s="205"/>
      <c r="MI68" s="205"/>
      <c r="MJ68" s="205"/>
      <c r="MK68" s="205"/>
      <c r="ML68" s="205"/>
      <c r="MM68" s="205"/>
      <c r="MN68" s="205"/>
      <c r="MO68" s="205"/>
      <c r="MP68" s="205"/>
      <c r="MQ68" s="205"/>
      <c r="MR68" s="205"/>
      <c r="MS68" s="205"/>
      <c r="MT68" s="205"/>
      <c r="MU68" s="205"/>
      <c r="MV68" s="205"/>
      <c r="MW68" s="205"/>
      <c r="MX68" s="205"/>
      <c r="MY68" s="205"/>
      <c r="MZ68" s="205"/>
      <c r="NA68" s="205"/>
      <c r="NB68" s="205"/>
      <c r="NC68" s="205"/>
      <c r="ND68" s="205"/>
      <c r="NE68" s="205"/>
      <c r="NF68" s="205"/>
      <c r="NG68" s="205"/>
      <c r="NH68" s="205"/>
      <c r="NI68" s="205"/>
      <c r="NJ68" s="205"/>
      <c r="NK68" s="205"/>
      <c r="NL68" s="205"/>
      <c r="NM68" s="205"/>
      <c r="NN68" s="205"/>
      <c r="NO68" s="205"/>
      <c r="NP68" s="205"/>
      <c r="NQ68" s="205"/>
      <c r="NR68" s="205"/>
      <c r="NS68" s="205"/>
      <c r="NT68" s="205"/>
      <c r="NU68" s="205"/>
      <c r="NV68" s="205"/>
      <c r="NW68" s="205"/>
      <c r="NX68" s="205"/>
      <c r="NY68" s="205"/>
      <c r="NZ68" s="205"/>
      <c r="OA68" s="205"/>
      <c r="OB68" s="205"/>
      <c r="OC68" s="205"/>
      <c r="OD68" s="205"/>
      <c r="OE68" s="205"/>
      <c r="OF68" s="205"/>
      <c r="OG68" s="205"/>
      <c r="OH68" s="205"/>
      <c r="OI68" s="205"/>
      <c r="OJ68" s="205"/>
      <c r="OK68" s="205"/>
      <c r="OL68" s="205"/>
      <c r="OM68" s="205"/>
      <c r="ON68" s="205"/>
      <c r="OO68" s="205"/>
      <c r="OP68" s="205"/>
      <c r="OQ68" s="205"/>
      <c r="OR68" s="205"/>
      <c r="OS68" s="205"/>
      <c r="OT68" s="205"/>
      <c r="OU68" s="205"/>
      <c r="OV68" s="205"/>
      <c r="OW68" s="205"/>
      <c r="OX68" s="205"/>
      <c r="OY68" s="205"/>
      <c r="OZ68" s="205"/>
      <c r="PA68" s="205"/>
      <c r="PB68" s="205"/>
      <c r="PC68" s="205"/>
      <c r="PD68" s="205"/>
      <c r="PE68" s="205"/>
      <c r="PF68" s="205"/>
      <c r="PG68" s="205"/>
      <c r="PH68" s="205"/>
      <c r="PI68" s="205"/>
      <c r="PJ68" s="205"/>
      <c r="PK68" s="205"/>
      <c r="PL68" s="205"/>
      <c r="PM68" s="205"/>
      <c r="PN68" s="205"/>
      <c r="PO68" s="205"/>
      <c r="PP68" s="205"/>
      <c r="PQ68" s="205"/>
      <c r="PR68" s="205"/>
      <c r="PS68" s="205"/>
      <c r="PT68" s="205"/>
      <c r="PU68" s="205"/>
      <c r="PV68" s="205"/>
      <c r="PW68" s="205"/>
      <c r="PX68" s="205"/>
      <c r="PY68" s="205"/>
      <c r="PZ68" s="205"/>
      <c r="QA68" s="205"/>
      <c r="QB68" s="205"/>
      <c r="QC68" s="205"/>
      <c r="QD68" s="205"/>
      <c r="QE68" s="205"/>
      <c r="QF68" s="205"/>
      <c r="QG68" s="205"/>
      <c r="QH68" s="205"/>
      <c r="QI68" s="205"/>
      <c r="QJ68" s="205"/>
      <c r="QK68" s="205"/>
      <c r="QL68" s="205"/>
      <c r="QM68" s="205"/>
      <c r="QN68" s="205"/>
      <c r="QO68" s="205"/>
      <c r="QP68" s="205"/>
      <c r="QQ68" s="205"/>
      <c r="QR68" s="205"/>
      <c r="QS68" s="205"/>
      <c r="QT68" s="205"/>
      <c r="QU68" s="205"/>
      <c r="QV68" s="205"/>
      <c r="QW68" s="205"/>
      <c r="QX68" s="205"/>
      <c r="QY68" s="205"/>
      <c r="QZ68" s="205"/>
      <c r="RA68" s="205"/>
      <c r="RB68" s="205"/>
      <c r="RC68" s="205"/>
      <c r="RD68" s="205"/>
      <c r="RE68" s="205"/>
      <c r="RF68" s="205"/>
      <c r="RG68" s="205"/>
      <c r="RH68" s="205"/>
      <c r="RI68" s="205"/>
      <c r="RJ68" s="205"/>
      <c r="RK68" s="205"/>
      <c r="RL68" s="205"/>
      <c r="RM68" s="205"/>
      <c r="RN68" s="205"/>
      <c r="RO68" s="205"/>
      <c r="RP68" s="205"/>
      <c r="RQ68" s="205"/>
      <c r="RR68" s="205"/>
      <c r="RS68" s="205"/>
      <c r="RT68" s="205"/>
      <c r="RU68" s="205"/>
      <c r="RV68" s="205"/>
      <c r="RW68" s="205"/>
      <c r="RX68" s="205"/>
      <c r="RY68" s="205"/>
      <c r="RZ68" s="205"/>
      <c r="SA68" s="205"/>
      <c r="SB68" s="205"/>
      <c r="SC68" s="205"/>
      <c r="SD68" s="205"/>
      <c r="SE68" s="205"/>
      <c r="SF68" s="205"/>
      <c r="SG68" s="205"/>
      <c r="SH68" s="205"/>
      <c r="SI68" s="205"/>
      <c r="SJ68" s="205"/>
      <c r="SK68" s="205"/>
      <c r="SL68" s="205"/>
      <c r="SM68" s="205"/>
      <c r="SN68" s="205"/>
      <c r="SO68" s="205"/>
      <c r="SP68" s="205"/>
      <c r="SQ68" s="205"/>
      <c r="SR68" s="205"/>
      <c r="SS68" s="205"/>
      <c r="ST68" s="205"/>
      <c r="SU68" s="205"/>
      <c r="SV68" s="205"/>
      <c r="SW68" s="205"/>
      <c r="SX68" s="205"/>
      <c r="SY68" s="205"/>
      <c r="SZ68" s="205"/>
      <c r="TA68" s="205"/>
      <c r="TB68" s="205"/>
      <c r="TC68" s="205"/>
      <c r="TD68" s="205"/>
      <c r="TE68" s="205"/>
      <c r="TF68" s="205"/>
      <c r="TG68" s="205"/>
      <c r="TH68" s="205"/>
      <c r="TI68" s="205"/>
      <c r="TJ68" s="205"/>
      <c r="TK68" s="205"/>
      <c r="TL68" s="205"/>
      <c r="TM68" s="205"/>
      <c r="TN68" s="205"/>
      <c r="TO68" s="205"/>
      <c r="TP68" s="205"/>
      <c r="TQ68" s="205"/>
      <c r="TR68" s="205"/>
      <c r="TS68" s="205"/>
      <c r="TT68" s="205"/>
      <c r="TU68" s="205"/>
      <c r="TV68" s="205"/>
      <c r="TW68" s="205"/>
      <c r="TX68" s="205"/>
      <c r="TY68" s="205"/>
      <c r="TZ68" s="205"/>
      <c r="UA68" s="205"/>
      <c r="UB68" s="205"/>
      <c r="UC68" s="205"/>
      <c r="UD68" s="205"/>
      <c r="UE68" s="205"/>
      <c r="UF68" s="205"/>
      <c r="UG68" s="205"/>
      <c r="UH68" s="205"/>
      <c r="UI68" s="205"/>
      <c r="UJ68" s="205"/>
      <c r="UK68" s="205"/>
      <c r="UL68" s="205"/>
      <c r="UM68" s="205"/>
      <c r="UN68" s="205"/>
      <c r="UO68" s="205"/>
      <c r="UP68" s="205"/>
      <c r="UQ68" s="205"/>
      <c r="UR68" s="205"/>
      <c r="US68" s="205"/>
      <c r="UT68" s="205"/>
      <c r="UU68" s="205"/>
      <c r="UV68" s="205"/>
      <c r="UW68" s="205"/>
      <c r="UX68" s="205"/>
      <c r="UY68" s="205"/>
      <c r="UZ68" s="205"/>
      <c r="VA68" s="205"/>
      <c r="VB68" s="205"/>
      <c r="VC68" s="205"/>
      <c r="VD68" s="205"/>
      <c r="VE68" s="205"/>
      <c r="VF68" s="205"/>
      <c r="VG68" s="205"/>
      <c r="VH68" s="205"/>
      <c r="VI68" s="205"/>
      <c r="VJ68" s="205"/>
      <c r="VK68" s="205"/>
      <c r="VL68" s="205"/>
      <c r="VM68" s="205"/>
      <c r="VN68" s="205"/>
      <c r="VO68" s="205"/>
      <c r="VP68" s="205"/>
      <c r="VQ68" s="205"/>
      <c r="VR68" s="205"/>
      <c r="VS68" s="205"/>
      <c r="VT68" s="205"/>
      <c r="VU68" s="205"/>
      <c r="VV68" s="205"/>
      <c r="VW68" s="205"/>
      <c r="VX68" s="205"/>
      <c r="VY68" s="205"/>
      <c r="VZ68" s="205"/>
      <c r="WA68" s="205"/>
      <c r="WB68" s="205"/>
      <c r="WC68" s="205"/>
      <c r="WD68" s="205"/>
      <c r="WE68" s="205"/>
      <c r="WF68" s="205"/>
      <c r="WG68" s="205"/>
      <c r="WH68" s="205"/>
      <c r="WI68" s="205"/>
      <c r="WJ68" s="205"/>
      <c r="WK68" s="205"/>
      <c r="WL68" s="205"/>
      <c r="WM68" s="205"/>
      <c r="WN68" s="205"/>
      <c r="WO68" s="205"/>
      <c r="WP68" s="205"/>
      <c r="WQ68" s="205"/>
      <c r="WR68" s="205"/>
      <c r="WS68" s="205"/>
      <c r="WT68" s="205"/>
      <c r="WU68" s="205"/>
      <c r="WV68" s="205"/>
      <c r="WW68" s="205"/>
      <c r="WX68" s="205"/>
      <c r="WY68" s="205"/>
      <c r="WZ68" s="205"/>
      <c r="XA68" s="205"/>
      <c r="XB68" s="205"/>
      <c r="XC68" s="205"/>
      <c r="XD68" s="205"/>
      <c r="XE68" s="205"/>
      <c r="XF68" s="205"/>
      <c r="XG68" s="205"/>
      <c r="XH68" s="205"/>
      <c r="XI68" s="205"/>
      <c r="XJ68" s="205"/>
      <c r="XK68" s="205"/>
      <c r="XL68" s="205"/>
      <c r="XM68" s="205"/>
      <c r="XN68" s="205"/>
      <c r="XO68" s="205"/>
      <c r="XP68" s="205"/>
      <c r="XQ68" s="205"/>
      <c r="XR68" s="205"/>
      <c r="XS68" s="205"/>
      <c r="XT68" s="205"/>
      <c r="XU68" s="205"/>
      <c r="XV68" s="205"/>
      <c r="XW68" s="205"/>
      <c r="XX68" s="205"/>
      <c r="XY68" s="205"/>
      <c r="XZ68" s="205"/>
      <c r="YA68" s="205"/>
      <c r="YB68" s="205"/>
      <c r="YC68" s="205"/>
      <c r="YD68" s="205"/>
      <c r="YE68" s="205"/>
      <c r="YF68" s="205"/>
      <c r="YG68" s="205"/>
      <c r="YH68" s="205"/>
      <c r="YI68" s="205"/>
      <c r="YJ68" s="205"/>
      <c r="YK68" s="205"/>
      <c r="YL68" s="205"/>
      <c r="YM68" s="205"/>
      <c r="YN68" s="205"/>
      <c r="YO68" s="205"/>
      <c r="YP68" s="205"/>
      <c r="YQ68" s="205"/>
      <c r="YR68" s="205"/>
      <c r="YS68" s="205"/>
      <c r="YT68" s="205"/>
      <c r="YU68" s="205"/>
      <c r="YV68" s="205"/>
      <c r="YW68" s="205"/>
      <c r="YX68" s="205"/>
      <c r="YY68" s="205"/>
      <c r="YZ68" s="205"/>
      <c r="ZA68" s="205"/>
      <c r="ZB68" s="205"/>
      <c r="ZC68" s="205"/>
      <c r="ZD68" s="205"/>
      <c r="ZE68" s="205"/>
      <c r="ZF68" s="205"/>
      <c r="ZG68" s="205"/>
      <c r="ZH68" s="205"/>
      <c r="ZI68" s="205"/>
      <c r="ZJ68" s="205"/>
      <c r="ZK68" s="205"/>
      <c r="ZL68" s="205"/>
      <c r="ZM68" s="205"/>
      <c r="ZN68" s="205"/>
      <c r="ZO68" s="205"/>
      <c r="ZP68" s="205"/>
      <c r="ZQ68" s="205"/>
      <c r="ZR68" s="205"/>
      <c r="ZS68" s="205"/>
      <c r="ZT68" s="205"/>
      <c r="ZU68" s="205"/>
      <c r="ZV68" s="205"/>
      <c r="ZW68" s="205"/>
      <c r="ZX68" s="205"/>
      <c r="ZY68" s="205"/>
      <c r="ZZ68" s="205"/>
      <c r="AAA68" s="205"/>
      <c r="AAB68" s="205"/>
      <c r="AAC68" s="205"/>
      <c r="AAD68" s="205"/>
      <c r="AAE68" s="205"/>
      <c r="AAF68" s="205"/>
      <c r="AAG68" s="205"/>
      <c r="AAH68" s="205"/>
      <c r="AAI68" s="205"/>
      <c r="AAJ68" s="205"/>
      <c r="AAK68" s="205"/>
      <c r="AAL68" s="205"/>
      <c r="AAM68" s="205"/>
      <c r="AAN68" s="205"/>
      <c r="AAO68" s="205"/>
      <c r="AAP68" s="205"/>
      <c r="AAQ68" s="205"/>
      <c r="AAR68" s="205"/>
      <c r="AAS68" s="205"/>
      <c r="AAT68" s="205"/>
      <c r="AAU68" s="205"/>
      <c r="AAV68" s="205"/>
      <c r="AAW68" s="205"/>
      <c r="AAX68" s="205"/>
      <c r="AAY68" s="205"/>
      <c r="AAZ68" s="205"/>
      <c r="ABA68" s="205"/>
      <c r="ABB68" s="205"/>
      <c r="ABC68" s="205"/>
      <c r="ABD68" s="205"/>
      <c r="ABE68" s="205"/>
      <c r="ABF68" s="205"/>
      <c r="ABG68" s="205"/>
      <c r="ABH68" s="205"/>
      <c r="ABI68" s="205"/>
      <c r="ABJ68" s="205"/>
      <c r="ABK68" s="205"/>
      <c r="ABL68" s="205"/>
      <c r="ABM68" s="205"/>
      <c r="ABN68" s="205"/>
      <c r="ABO68" s="205"/>
      <c r="ABP68" s="205"/>
      <c r="ABQ68" s="205"/>
      <c r="ABR68" s="205"/>
      <c r="ABS68" s="205"/>
      <c r="ABT68" s="205"/>
      <c r="ABU68" s="205"/>
      <c r="ABV68" s="205"/>
      <c r="ABW68" s="205"/>
      <c r="ABX68" s="205"/>
      <c r="ABY68" s="205"/>
      <c r="ABZ68" s="205"/>
      <c r="ACA68" s="205"/>
      <c r="ACB68" s="205"/>
      <c r="ACC68" s="205"/>
      <c r="ACD68" s="205"/>
      <c r="ACE68" s="205"/>
      <c r="ACF68" s="205"/>
      <c r="ACG68" s="205"/>
      <c r="ACH68" s="205"/>
      <c r="ACI68" s="205"/>
      <c r="ACJ68" s="205"/>
      <c r="ACK68" s="205"/>
      <c r="ACL68" s="205"/>
      <c r="ACM68" s="205"/>
      <c r="ACN68" s="205"/>
      <c r="ACO68" s="205"/>
      <c r="ACP68" s="205"/>
      <c r="ACQ68" s="205"/>
      <c r="ACR68" s="205"/>
      <c r="ACS68" s="205"/>
      <c r="ACT68" s="205"/>
      <c r="ACU68" s="205"/>
      <c r="ACV68" s="205"/>
      <c r="ACW68" s="205"/>
      <c r="ACX68" s="205"/>
      <c r="ACY68" s="205"/>
      <c r="ACZ68" s="205"/>
      <c r="ADA68" s="205"/>
      <c r="ADB68" s="205"/>
      <c r="ADC68" s="205"/>
      <c r="ADD68" s="205"/>
      <c r="ADE68" s="205"/>
      <c r="ADF68" s="205"/>
      <c r="ADG68" s="205"/>
      <c r="ADH68" s="205"/>
      <c r="ADI68" s="205"/>
      <c r="ADJ68" s="205"/>
      <c r="ADK68" s="205"/>
      <c r="ADL68" s="205"/>
      <c r="ADM68" s="205"/>
      <c r="ADN68" s="205"/>
      <c r="ADO68" s="205"/>
      <c r="ADP68" s="205"/>
      <c r="ADQ68" s="205"/>
      <c r="ADR68" s="205"/>
      <c r="ADS68" s="205"/>
      <c r="ADT68" s="205"/>
      <c r="ADU68" s="205"/>
      <c r="ADV68" s="205"/>
      <c r="ADW68" s="205"/>
      <c r="ADX68" s="205"/>
      <c r="ADY68" s="205"/>
      <c r="ADZ68" s="205"/>
      <c r="AEA68" s="205"/>
      <c r="AEB68" s="205"/>
      <c r="AEC68" s="205"/>
      <c r="AED68" s="205"/>
      <c r="AEE68" s="205"/>
      <c r="AEF68" s="205"/>
      <c r="AEG68" s="205"/>
      <c r="AEH68" s="205"/>
      <c r="AEI68" s="205"/>
      <c r="AEJ68" s="205"/>
      <c r="AEK68" s="205"/>
      <c r="AEL68" s="205"/>
      <c r="AEM68" s="205"/>
      <c r="AEN68" s="205"/>
      <c r="AEO68" s="205"/>
      <c r="AEP68" s="205"/>
      <c r="AEQ68" s="205"/>
      <c r="AER68" s="205"/>
      <c r="AES68" s="205"/>
      <c r="AET68" s="205"/>
      <c r="AEU68" s="205"/>
      <c r="AEV68" s="205"/>
      <c r="AEW68" s="205"/>
      <c r="AEX68" s="205"/>
      <c r="AEY68" s="205"/>
      <c r="AEZ68" s="205"/>
      <c r="AFA68" s="205"/>
      <c r="AFB68" s="205"/>
      <c r="AFC68" s="205"/>
      <c r="AFD68" s="205"/>
      <c r="AFE68" s="205"/>
      <c r="AFF68" s="205"/>
      <c r="AFG68" s="205"/>
      <c r="AFH68" s="205"/>
      <c r="AFI68" s="205"/>
      <c r="AFJ68" s="205"/>
      <c r="AFK68" s="205"/>
      <c r="AFL68" s="205"/>
      <c r="AFM68" s="205"/>
      <c r="AFN68" s="205"/>
      <c r="AFO68" s="205"/>
      <c r="AFP68" s="205"/>
      <c r="AFQ68" s="205"/>
      <c r="AFR68" s="205"/>
      <c r="AFS68" s="205"/>
      <c r="AFT68" s="205"/>
      <c r="AFU68" s="205"/>
      <c r="AFV68" s="205"/>
      <c r="AFW68" s="205"/>
      <c r="AFX68" s="205"/>
      <c r="AFY68" s="205"/>
      <c r="AFZ68" s="205"/>
      <c r="AGA68" s="205"/>
      <c r="AGB68" s="205"/>
      <c r="AGC68" s="205"/>
      <c r="AGD68" s="205"/>
      <c r="AGE68" s="205"/>
      <c r="AGF68" s="205"/>
      <c r="AGG68" s="205"/>
      <c r="AGH68" s="205"/>
      <c r="AGI68" s="205"/>
      <c r="AGJ68" s="205"/>
      <c r="AGK68" s="205"/>
      <c r="AGL68" s="205"/>
      <c r="AGM68" s="205"/>
      <c r="AGN68" s="205"/>
      <c r="AGO68" s="205"/>
      <c r="AGP68" s="205"/>
      <c r="AGQ68" s="205"/>
      <c r="AGR68" s="205"/>
      <c r="AGS68" s="205"/>
      <c r="AGT68" s="205"/>
      <c r="AGU68" s="205"/>
      <c r="AGV68" s="205"/>
      <c r="AGW68" s="205"/>
      <c r="AGX68" s="205"/>
      <c r="AGY68" s="205"/>
      <c r="AGZ68" s="205"/>
      <c r="AHA68" s="205"/>
      <c r="AHB68" s="205"/>
      <c r="AHC68" s="205"/>
      <c r="AHD68" s="205"/>
      <c r="AHE68" s="205"/>
      <c r="AHF68" s="205"/>
      <c r="AHG68" s="205"/>
      <c r="AHH68" s="205"/>
      <c r="AHI68" s="205"/>
      <c r="AHJ68" s="205"/>
      <c r="AHK68" s="205"/>
      <c r="AHL68" s="205"/>
      <c r="AHM68" s="205"/>
      <c r="AHN68" s="205"/>
      <c r="AHO68" s="205"/>
      <c r="AHP68" s="205"/>
      <c r="AHQ68" s="205"/>
      <c r="AHR68" s="205"/>
      <c r="AHS68" s="205"/>
      <c r="AHT68" s="205"/>
      <c r="AHU68" s="205"/>
      <c r="AHV68" s="205"/>
      <c r="AHW68" s="205"/>
      <c r="AHX68" s="205"/>
      <c r="AHY68" s="205"/>
      <c r="AHZ68" s="205"/>
      <c r="AIA68" s="205"/>
      <c r="AIB68" s="205"/>
      <c r="AIC68" s="205"/>
      <c r="AID68" s="205"/>
      <c r="AIE68" s="205"/>
      <c r="AIF68" s="205"/>
      <c r="AIG68" s="205"/>
      <c r="AIH68" s="205"/>
      <c r="AII68" s="205"/>
      <c r="AIJ68" s="205"/>
      <c r="AIK68" s="205"/>
      <c r="AIL68" s="205"/>
      <c r="AIM68" s="205"/>
      <c r="AIN68" s="205"/>
      <c r="AIO68" s="205"/>
      <c r="AIP68" s="205"/>
      <c r="AIQ68" s="205"/>
      <c r="AIR68" s="205"/>
      <c r="AIS68" s="205"/>
      <c r="AIT68" s="205"/>
      <c r="AIU68" s="205"/>
      <c r="AIV68" s="205"/>
      <c r="AIW68" s="205"/>
      <c r="AIX68" s="205"/>
      <c r="AIY68" s="205"/>
      <c r="AIZ68" s="205"/>
      <c r="AJA68" s="205"/>
      <c r="AJB68" s="205"/>
      <c r="AJC68" s="205"/>
      <c r="AJD68" s="205"/>
      <c r="AJE68" s="205"/>
      <c r="AJF68" s="205"/>
      <c r="AJG68" s="205"/>
      <c r="AJH68" s="205"/>
      <c r="AJI68" s="205"/>
      <c r="AJJ68" s="205"/>
      <c r="AJK68" s="205"/>
      <c r="AJL68" s="205"/>
      <c r="AJM68" s="205"/>
      <c r="AJN68" s="205"/>
      <c r="AJO68" s="205"/>
      <c r="AJP68" s="205"/>
      <c r="AJQ68" s="205"/>
      <c r="AJR68" s="205"/>
      <c r="AJS68" s="205"/>
      <c r="AJT68" s="205"/>
      <c r="AJU68" s="205"/>
      <c r="AJV68" s="205"/>
      <c r="AJW68" s="205"/>
      <c r="AJX68" s="205"/>
      <c r="AJY68" s="205"/>
      <c r="AJZ68" s="205"/>
      <c r="AKA68" s="205"/>
      <c r="AKB68" s="205"/>
      <c r="AKC68" s="205"/>
      <c r="AKD68" s="205"/>
      <c r="AKE68" s="205"/>
      <c r="AKF68" s="205"/>
      <c r="AKG68" s="205"/>
      <c r="AKH68" s="205"/>
      <c r="AKI68" s="205"/>
      <c r="AKJ68" s="205"/>
      <c r="AKK68" s="205"/>
      <c r="AKL68" s="205"/>
      <c r="AKM68" s="205"/>
      <c r="AKN68" s="205"/>
      <c r="AKO68" s="205"/>
      <c r="AKP68" s="205"/>
      <c r="AKQ68" s="205"/>
      <c r="AKR68" s="205"/>
      <c r="AKS68" s="205"/>
      <c r="AKT68" s="205"/>
      <c r="AKU68" s="205"/>
      <c r="AKV68" s="205"/>
      <c r="AKW68" s="205"/>
      <c r="AKX68" s="205"/>
      <c r="AKY68" s="205"/>
      <c r="AKZ68" s="205"/>
      <c r="ALA68" s="205"/>
      <c r="ALB68" s="205"/>
      <c r="ALC68" s="205"/>
      <c r="ALD68" s="205"/>
      <c r="ALE68" s="205"/>
      <c r="ALF68" s="205"/>
      <c r="ALG68" s="205"/>
      <c r="ALH68" s="205"/>
      <c r="ALI68" s="205"/>
      <c r="ALJ68" s="205"/>
      <c r="ALK68" s="205"/>
      <c r="ALL68" s="205"/>
      <c r="ALM68" s="205"/>
      <c r="ALN68" s="205"/>
      <c r="ALO68" s="205"/>
      <c r="ALP68" s="205"/>
      <c r="ALQ68" s="205"/>
      <c r="ALR68" s="205"/>
      <c r="ALS68" s="205"/>
      <c r="ALT68" s="205"/>
      <c r="ALU68" s="205"/>
      <c r="ALV68" s="205"/>
      <c r="ALW68" s="205"/>
      <c r="ALX68" s="205"/>
      <c r="ALY68" s="205"/>
      <c r="ALZ68" s="205"/>
      <c r="AMA68" s="205"/>
      <c r="AMB68" s="205"/>
      <c r="AMC68" s="205"/>
      <c r="AMD68" s="205"/>
      <c r="AME68" s="205"/>
      <c r="AMF68" s="205"/>
      <c r="AMG68" s="205"/>
      <c r="AMH68" s="205"/>
      <c r="AMI68" s="205"/>
      <c r="AMJ68" s="205"/>
      <c r="AMK68" s="205"/>
      <c r="AML68" s="205"/>
      <c r="AMM68" s="205"/>
      <c r="AMN68" s="205"/>
      <c r="AMO68" s="205"/>
      <c r="AMP68" s="205"/>
      <c r="AMQ68" s="205"/>
      <c r="AMR68" s="205"/>
      <c r="AMS68" s="205"/>
      <c r="AMT68" s="205"/>
      <c r="AMU68" s="205"/>
      <c r="AMV68" s="205"/>
      <c r="AMW68" s="205"/>
      <c r="AMX68" s="205"/>
      <c r="AMY68" s="205"/>
      <c r="AMZ68" s="205"/>
      <c r="ANA68" s="205"/>
      <c r="ANB68" s="205"/>
      <c r="ANC68" s="205"/>
      <c r="AND68" s="205"/>
      <c r="ANE68" s="205"/>
      <c r="ANF68" s="205"/>
      <c r="ANG68" s="205"/>
      <c r="ANH68" s="205"/>
      <c r="ANI68" s="205"/>
      <c r="ANJ68" s="205"/>
      <c r="ANK68" s="205"/>
      <c r="ANL68" s="205"/>
      <c r="ANM68" s="205"/>
      <c r="ANN68" s="205"/>
      <c r="ANO68" s="205"/>
      <c r="ANP68" s="205"/>
      <c r="ANQ68" s="205"/>
      <c r="ANR68" s="205"/>
      <c r="ANS68" s="205"/>
      <c r="ANT68" s="205"/>
      <c r="ANU68" s="205"/>
      <c r="ANV68" s="205"/>
      <c r="ANW68" s="205"/>
      <c r="ANX68" s="205"/>
      <c r="ANY68" s="205"/>
      <c r="ANZ68" s="205"/>
      <c r="AOA68" s="205"/>
      <c r="AOB68" s="205"/>
      <c r="AOC68" s="205"/>
      <c r="AOD68" s="205"/>
      <c r="AOE68" s="205"/>
      <c r="AOF68" s="205"/>
      <c r="AOG68" s="205"/>
      <c r="AOH68" s="205"/>
      <c r="AOI68" s="205"/>
      <c r="AOJ68" s="205"/>
      <c r="AOK68" s="205"/>
      <c r="AOL68" s="205"/>
      <c r="AOM68" s="205"/>
      <c r="AON68" s="205"/>
      <c r="AOO68" s="205"/>
      <c r="AOP68" s="205"/>
      <c r="AOQ68" s="205"/>
      <c r="AOR68" s="205"/>
      <c r="AOS68" s="205"/>
      <c r="AOT68" s="205"/>
      <c r="AOU68" s="205"/>
      <c r="AOV68" s="205"/>
      <c r="AOW68" s="205"/>
      <c r="AOX68" s="205"/>
      <c r="AOY68" s="205"/>
      <c r="AOZ68" s="205"/>
      <c r="APA68" s="205"/>
      <c r="APB68" s="205"/>
      <c r="APC68" s="205"/>
      <c r="APD68" s="205"/>
      <c r="APE68" s="205"/>
      <c r="APF68" s="205"/>
      <c r="APG68" s="205"/>
      <c r="APH68" s="205"/>
      <c r="API68" s="205"/>
      <c r="APJ68" s="205"/>
      <c r="APK68" s="205"/>
      <c r="APL68" s="205"/>
      <c r="APM68" s="205"/>
      <c r="APN68" s="205"/>
      <c r="APO68" s="205"/>
      <c r="APP68" s="205"/>
      <c r="APQ68" s="205"/>
      <c r="APR68" s="205"/>
      <c r="APS68" s="205"/>
      <c r="APT68" s="205"/>
      <c r="APU68" s="205"/>
      <c r="APV68" s="205"/>
      <c r="APW68" s="205"/>
      <c r="APX68" s="205"/>
      <c r="APY68" s="205"/>
      <c r="APZ68" s="205"/>
      <c r="AQA68" s="205"/>
      <c r="AQB68" s="205"/>
      <c r="AQC68" s="205"/>
      <c r="AQD68" s="205"/>
      <c r="AQE68" s="205"/>
      <c r="AQF68" s="205"/>
      <c r="AQG68" s="205"/>
      <c r="AQH68" s="205"/>
      <c r="AQI68" s="205"/>
      <c r="AQJ68" s="205"/>
      <c r="AQK68" s="205"/>
      <c r="AQL68" s="205"/>
      <c r="AQM68" s="205"/>
      <c r="AQN68" s="205"/>
      <c r="AQO68" s="205"/>
      <c r="AQP68" s="205"/>
      <c r="AQQ68" s="205"/>
      <c r="AQR68" s="205"/>
      <c r="AQS68" s="205"/>
      <c r="AQT68" s="205"/>
      <c r="AQU68" s="205"/>
      <c r="AQV68" s="205"/>
      <c r="AQW68" s="205"/>
      <c r="AQX68" s="205"/>
      <c r="AQY68" s="205"/>
      <c r="AQZ68" s="205"/>
      <c r="ARA68" s="205"/>
      <c r="ARB68" s="205"/>
      <c r="ARC68" s="205"/>
      <c r="ARD68" s="205"/>
      <c r="ARE68" s="205"/>
      <c r="ARF68" s="205"/>
      <c r="ARG68" s="205"/>
      <c r="ARH68" s="205"/>
      <c r="ARI68" s="205"/>
      <c r="ARJ68" s="205"/>
      <c r="ARK68" s="205"/>
      <c r="ARL68" s="205"/>
      <c r="ARM68" s="205"/>
      <c r="ARN68" s="205"/>
      <c r="ARO68" s="205"/>
      <c r="ARP68" s="205"/>
      <c r="ARQ68" s="205"/>
      <c r="ARR68" s="205"/>
      <c r="ARS68" s="205"/>
      <c r="ART68" s="205"/>
      <c r="ARU68" s="205"/>
      <c r="ARV68" s="205"/>
      <c r="ARW68" s="205"/>
      <c r="ARX68" s="205"/>
      <c r="ARY68" s="205"/>
      <c r="ARZ68" s="205"/>
      <c r="ASA68" s="205"/>
      <c r="ASB68" s="205"/>
      <c r="ASC68" s="205"/>
      <c r="ASD68" s="205"/>
      <c r="ASE68" s="205"/>
      <c r="ASF68" s="205"/>
      <c r="ASG68" s="205"/>
      <c r="ASH68" s="205"/>
      <c r="ASI68" s="205"/>
      <c r="ASJ68" s="205"/>
      <c r="ASK68" s="205"/>
      <c r="ASL68" s="205"/>
      <c r="ASM68" s="205"/>
      <c r="ASN68" s="205"/>
      <c r="ASO68" s="205"/>
      <c r="ASP68" s="205"/>
      <c r="ASQ68" s="205"/>
      <c r="ASR68" s="205"/>
      <c r="ASS68" s="205"/>
      <c r="AST68" s="205"/>
      <c r="ASU68" s="205"/>
      <c r="ASV68" s="205"/>
      <c r="ASW68" s="205"/>
      <c r="ASX68" s="205"/>
      <c r="ASY68" s="205"/>
      <c r="ASZ68" s="205"/>
      <c r="ATA68" s="205"/>
      <c r="ATB68" s="205"/>
      <c r="ATC68" s="205"/>
      <c r="ATD68" s="205"/>
      <c r="ATE68" s="205"/>
      <c r="ATF68" s="205"/>
      <c r="ATG68" s="205"/>
      <c r="ATH68" s="205"/>
      <c r="ATI68" s="205"/>
      <c r="ATJ68" s="205"/>
      <c r="ATK68" s="205"/>
      <c r="ATL68" s="205"/>
      <c r="ATM68" s="205"/>
      <c r="ATN68" s="205"/>
      <c r="ATO68" s="205"/>
      <c r="ATP68" s="205"/>
      <c r="ATQ68" s="205"/>
      <c r="ATR68" s="205"/>
      <c r="ATS68" s="205"/>
      <c r="ATT68" s="205"/>
      <c r="ATU68" s="205"/>
      <c r="ATV68" s="205"/>
      <c r="ATW68" s="205"/>
      <c r="ATX68" s="205"/>
      <c r="ATY68" s="205"/>
      <c r="ATZ68" s="205"/>
      <c r="AUA68" s="205"/>
      <c r="AUB68" s="205"/>
      <c r="AUC68" s="205"/>
      <c r="AUD68" s="205"/>
      <c r="AUE68" s="205"/>
      <c r="AUF68" s="205"/>
      <c r="AUG68" s="205"/>
      <c r="AUH68" s="205"/>
      <c r="AUI68" s="205"/>
      <c r="AUJ68" s="205"/>
      <c r="AUK68" s="205"/>
      <c r="AUL68" s="205"/>
      <c r="AUM68" s="205"/>
      <c r="AUN68" s="205"/>
      <c r="AUO68" s="205"/>
      <c r="AUP68" s="205"/>
      <c r="AUQ68" s="205"/>
      <c r="AUR68" s="205"/>
      <c r="AUS68" s="205"/>
      <c r="AUT68" s="205"/>
      <c r="AUU68" s="205"/>
      <c r="AUV68" s="205"/>
      <c r="AUW68" s="205"/>
      <c r="AUX68" s="205"/>
      <c r="AUY68" s="205"/>
      <c r="AUZ68" s="205"/>
      <c r="AVA68" s="205"/>
      <c r="AVB68" s="205"/>
      <c r="AVC68" s="205"/>
      <c r="AVD68" s="205"/>
      <c r="AVE68" s="205"/>
      <c r="AVF68" s="205"/>
      <c r="AVG68" s="205"/>
      <c r="AVH68" s="205"/>
      <c r="AVI68" s="205"/>
      <c r="AVJ68" s="205"/>
      <c r="AVK68" s="205"/>
      <c r="AVL68" s="205"/>
      <c r="AVM68" s="205"/>
      <c r="AVN68" s="205"/>
      <c r="AVO68" s="205"/>
      <c r="AVP68" s="205"/>
      <c r="AVQ68" s="205"/>
      <c r="AVR68" s="205"/>
      <c r="AVS68" s="205"/>
      <c r="AVT68" s="205"/>
      <c r="AVU68" s="205"/>
      <c r="AVV68" s="205"/>
      <c r="AVW68" s="205"/>
      <c r="AVX68" s="205"/>
      <c r="AVY68" s="205"/>
      <c r="AVZ68" s="205"/>
      <c r="AWA68" s="205"/>
      <c r="AWB68" s="205"/>
      <c r="AWC68" s="205"/>
      <c r="AWD68" s="205"/>
      <c r="AWE68" s="205"/>
      <c r="AWF68" s="205"/>
      <c r="AWG68" s="205"/>
      <c r="AWH68" s="205"/>
      <c r="AWI68" s="205"/>
      <c r="AWJ68" s="205"/>
      <c r="AWK68" s="205"/>
      <c r="AWL68" s="205"/>
      <c r="AWM68" s="205"/>
      <c r="AWN68" s="205"/>
      <c r="AWO68" s="205"/>
      <c r="AWP68" s="205"/>
      <c r="AWQ68" s="205"/>
      <c r="AWR68" s="205"/>
      <c r="AWS68" s="205"/>
      <c r="AWT68" s="205"/>
      <c r="AWU68" s="205"/>
      <c r="AWV68" s="205"/>
      <c r="AWW68" s="205"/>
      <c r="AWX68" s="205"/>
      <c r="AWY68" s="205"/>
      <c r="AWZ68" s="205"/>
      <c r="AXA68" s="205"/>
      <c r="AXB68" s="205"/>
      <c r="AXC68" s="205"/>
      <c r="AXD68" s="205"/>
      <c r="AXE68" s="205"/>
      <c r="AXF68" s="205"/>
      <c r="AXG68" s="205"/>
      <c r="AXH68" s="205"/>
      <c r="AXI68" s="205"/>
      <c r="AXJ68" s="205"/>
      <c r="AXK68" s="205"/>
      <c r="AXL68" s="205"/>
      <c r="AXM68" s="205"/>
      <c r="AXN68" s="205"/>
      <c r="AXO68" s="205"/>
      <c r="AXP68" s="205"/>
      <c r="AXQ68" s="205"/>
      <c r="AXR68" s="205"/>
      <c r="AXS68" s="205"/>
      <c r="AXT68" s="205"/>
      <c r="AXU68" s="205"/>
      <c r="AXV68" s="205"/>
      <c r="AXW68" s="205"/>
      <c r="AXX68" s="205"/>
      <c r="AXY68" s="205"/>
      <c r="AXZ68" s="205"/>
      <c r="AYA68" s="205"/>
      <c r="AYB68" s="205"/>
      <c r="AYC68" s="205"/>
      <c r="AYD68" s="205"/>
      <c r="AYE68" s="205"/>
      <c r="AYF68" s="205"/>
      <c r="AYG68" s="205"/>
      <c r="AYH68" s="205"/>
      <c r="AYI68" s="205"/>
      <c r="AYJ68" s="205"/>
      <c r="AYK68" s="205"/>
      <c r="AYL68" s="205"/>
      <c r="AYM68" s="205"/>
      <c r="AYN68" s="205"/>
      <c r="AYO68" s="205"/>
      <c r="AYP68" s="205"/>
      <c r="AYQ68" s="205"/>
      <c r="AYR68" s="205"/>
      <c r="AYS68" s="205"/>
      <c r="AYT68" s="205"/>
      <c r="AYU68" s="205"/>
      <c r="AYV68" s="205"/>
      <c r="AYW68" s="205"/>
      <c r="AYX68" s="205"/>
      <c r="AYY68" s="205"/>
      <c r="AYZ68" s="205"/>
      <c r="AZA68" s="205"/>
      <c r="AZB68" s="205"/>
      <c r="AZC68" s="205"/>
      <c r="AZD68" s="205"/>
      <c r="AZE68" s="205"/>
      <c r="AZF68" s="205"/>
      <c r="AZG68" s="205"/>
      <c r="AZH68" s="205"/>
      <c r="AZI68" s="205"/>
      <c r="AZJ68" s="205"/>
      <c r="AZK68" s="205"/>
      <c r="AZL68" s="205"/>
      <c r="AZM68" s="205"/>
      <c r="AZN68" s="205"/>
      <c r="AZO68" s="205"/>
      <c r="AZP68" s="205"/>
      <c r="AZQ68" s="205"/>
      <c r="AZR68" s="205"/>
      <c r="AZS68" s="205"/>
      <c r="AZT68" s="205"/>
      <c r="AZU68" s="205"/>
      <c r="AZV68" s="205"/>
      <c r="AZW68" s="205"/>
      <c r="AZX68" s="205"/>
      <c r="AZY68" s="205"/>
      <c r="AZZ68" s="205"/>
      <c r="BAA68" s="205"/>
      <c r="BAB68" s="205"/>
      <c r="BAC68" s="205"/>
      <c r="BAD68" s="205"/>
      <c r="BAE68" s="205"/>
      <c r="BAF68" s="205"/>
      <c r="BAG68" s="205"/>
      <c r="BAH68" s="205"/>
      <c r="BAI68" s="205"/>
      <c r="BAJ68" s="205"/>
      <c r="BAK68" s="205"/>
      <c r="BAL68" s="205"/>
      <c r="BAM68" s="205"/>
      <c r="BAN68" s="205"/>
      <c r="BAO68" s="205"/>
      <c r="BAP68" s="205"/>
      <c r="BAQ68" s="205"/>
      <c r="BAR68" s="205"/>
      <c r="BAS68" s="205"/>
      <c r="BAT68" s="205"/>
      <c r="BAU68" s="205"/>
      <c r="BAV68" s="205"/>
      <c r="BAW68" s="205"/>
      <c r="BAX68" s="205"/>
      <c r="BAY68" s="205"/>
      <c r="BAZ68" s="205"/>
      <c r="BBA68" s="205"/>
      <c r="BBB68" s="205"/>
      <c r="BBC68" s="205"/>
      <c r="BBD68" s="205"/>
      <c r="BBE68" s="205"/>
      <c r="BBF68" s="205"/>
      <c r="BBG68" s="205"/>
      <c r="BBH68" s="205"/>
      <c r="BBI68" s="205"/>
      <c r="BBJ68" s="205"/>
      <c r="BBK68" s="205"/>
      <c r="BBL68" s="205"/>
      <c r="BBM68" s="205"/>
      <c r="BBN68" s="205"/>
      <c r="BBO68" s="205"/>
      <c r="BBP68" s="205"/>
      <c r="BBQ68" s="205"/>
      <c r="BBR68" s="205"/>
      <c r="BBS68" s="205"/>
      <c r="BBT68" s="205"/>
      <c r="BBU68" s="205"/>
      <c r="BBV68" s="205"/>
      <c r="BBW68" s="205"/>
      <c r="BBX68" s="205"/>
      <c r="BBY68" s="205"/>
      <c r="BBZ68" s="205"/>
      <c r="BCA68" s="205"/>
      <c r="BCB68" s="205"/>
      <c r="BCC68" s="205"/>
      <c r="BCD68" s="205"/>
      <c r="BCE68" s="205"/>
      <c r="BCF68" s="205"/>
      <c r="BCG68" s="205"/>
      <c r="BCH68" s="205"/>
      <c r="BCI68" s="205"/>
      <c r="BCJ68" s="205"/>
      <c r="BCK68" s="205"/>
      <c r="BCL68" s="205"/>
      <c r="BCM68" s="205"/>
      <c r="BCN68" s="205"/>
      <c r="BCO68" s="205"/>
      <c r="BCP68" s="205"/>
      <c r="BCQ68" s="205"/>
      <c r="BCR68" s="205"/>
      <c r="BCS68" s="205"/>
      <c r="BCT68" s="205"/>
      <c r="BCU68" s="205"/>
      <c r="BCV68" s="205"/>
      <c r="BCW68" s="205"/>
      <c r="BCX68" s="205"/>
      <c r="BCY68" s="205"/>
      <c r="BCZ68" s="205"/>
      <c r="BDA68" s="205"/>
      <c r="BDB68" s="205"/>
      <c r="BDC68" s="205"/>
      <c r="BDD68" s="205"/>
      <c r="BDE68" s="205"/>
      <c r="BDF68" s="205"/>
      <c r="BDG68" s="205"/>
      <c r="BDH68" s="205"/>
      <c r="BDI68" s="205"/>
      <c r="BDJ68" s="205"/>
      <c r="BDK68" s="205"/>
      <c r="BDL68" s="205"/>
      <c r="BDM68" s="205"/>
      <c r="BDN68" s="205"/>
      <c r="BDO68" s="205"/>
      <c r="BDP68" s="205"/>
      <c r="BDQ68" s="205"/>
      <c r="BDR68" s="205"/>
      <c r="BDS68" s="205"/>
      <c r="BDT68" s="205"/>
      <c r="BDU68" s="205"/>
    </row>
    <row r="69" spans="1:1477" s="73" customFormat="1">
      <c r="A69" s="126"/>
      <c r="B69" s="71" t="s">
        <v>3</v>
      </c>
      <c r="C69" s="71" t="s">
        <v>211</v>
      </c>
      <c r="D69" s="71" t="s">
        <v>212</v>
      </c>
      <c r="E69" s="72">
        <v>41796</v>
      </c>
      <c r="F69" s="71" t="s">
        <v>475</v>
      </c>
      <c r="G69" s="175" t="s">
        <v>479</v>
      </c>
      <c r="H69" s="208">
        <v>4</v>
      </c>
      <c r="I69" s="73">
        <v>1</v>
      </c>
      <c r="J69" s="73">
        <v>223</v>
      </c>
      <c r="K69" s="73">
        <v>291</v>
      </c>
      <c r="L69" s="73">
        <v>290</v>
      </c>
      <c r="M69" s="206">
        <f t="shared" si="51"/>
        <v>1.0852017937219731</v>
      </c>
      <c r="N69" s="73">
        <f t="shared" si="52"/>
        <v>1</v>
      </c>
      <c r="O69" s="73">
        <v>1</v>
      </c>
      <c r="P69" s="73">
        <v>0</v>
      </c>
      <c r="Q69" s="73">
        <v>0</v>
      </c>
      <c r="R69" s="73">
        <v>48</v>
      </c>
      <c r="S69" s="73">
        <v>20</v>
      </c>
      <c r="T69" s="212">
        <v>682040</v>
      </c>
      <c r="U69" s="212">
        <v>21400</v>
      </c>
      <c r="V69" s="212">
        <v>660640</v>
      </c>
      <c r="W69" s="212">
        <v>677370</v>
      </c>
      <c r="X69" s="212">
        <v>696418</v>
      </c>
      <c r="Y69" s="212">
        <v>0</v>
      </c>
      <c r="Z69" s="212">
        <v>0</v>
      </c>
      <c r="AA69" s="212">
        <v>0</v>
      </c>
      <c r="AB69" s="212">
        <v>696418</v>
      </c>
      <c r="AC69" s="212">
        <v>696418</v>
      </c>
      <c r="AD69" s="206">
        <f t="shared" si="53"/>
        <v>1.0541565754419957</v>
      </c>
      <c r="AE69" s="73">
        <f t="shared" si="54"/>
        <v>1</v>
      </c>
      <c r="AF69" s="85">
        <v>0</v>
      </c>
      <c r="AG69" s="73">
        <v>-4669</v>
      </c>
      <c r="AH69" s="73">
        <v>31</v>
      </c>
      <c r="AI69" s="73">
        <v>17</v>
      </c>
      <c r="AJ69" s="73">
        <v>0</v>
      </c>
      <c r="AK69" s="73">
        <v>0</v>
      </c>
      <c r="AL69" s="85">
        <v>5986</v>
      </c>
      <c r="AM69" s="85">
        <v>0</v>
      </c>
      <c r="AN69" s="73">
        <v>0</v>
      </c>
      <c r="AO69" s="73">
        <v>20</v>
      </c>
      <c r="AP69" s="85">
        <v>10647</v>
      </c>
      <c r="AQ69" s="85">
        <v>0</v>
      </c>
      <c r="AR69" s="73">
        <v>0</v>
      </c>
      <c r="AS69" s="73">
        <v>0</v>
      </c>
      <c r="AT69" s="85">
        <v>0</v>
      </c>
      <c r="AU69" s="85">
        <v>0</v>
      </c>
      <c r="AV69" s="73">
        <v>0</v>
      </c>
      <c r="AW69" s="73">
        <v>0</v>
      </c>
      <c r="AX69" s="85">
        <v>0</v>
      </c>
      <c r="AY69" s="85">
        <v>0</v>
      </c>
      <c r="AZ69" s="73">
        <v>0</v>
      </c>
      <c r="BA69" s="73">
        <v>0</v>
      </c>
      <c r="BB69" s="85">
        <v>0</v>
      </c>
      <c r="BC69" s="85">
        <v>0</v>
      </c>
      <c r="BD69" s="73">
        <v>0</v>
      </c>
      <c r="BE69" s="73">
        <v>0</v>
      </c>
      <c r="BF69" s="85">
        <v>-4669</v>
      </c>
      <c r="BG69" s="85">
        <v>0</v>
      </c>
      <c r="BH69" s="73">
        <v>0</v>
      </c>
      <c r="BI69" s="73">
        <v>0</v>
      </c>
      <c r="BJ69" s="85">
        <v>0</v>
      </c>
      <c r="BK69" s="85">
        <v>0</v>
      </c>
      <c r="BL69" s="73">
        <v>0</v>
      </c>
      <c r="BM69" s="73">
        <v>0</v>
      </c>
      <c r="BN69" s="85">
        <v>0</v>
      </c>
      <c r="BO69" s="85">
        <v>0</v>
      </c>
      <c r="BP69" s="73">
        <v>0</v>
      </c>
      <c r="BQ69" s="73">
        <v>0</v>
      </c>
      <c r="BR69" s="85">
        <v>0</v>
      </c>
      <c r="BS69" s="85">
        <v>0</v>
      </c>
      <c r="BT69" s="73">
        <v>0</v>
      </c>
      <c r="BU69" s="73">
        <v>0</v>
      </c>
      <c r="BV69" s="85">
        <v>0</v>
      </c>
      <c r="BW69" s="85">
        <v>0</v>
      </c>
      <c r="BX69" s="73">
        <v>0</v>
      </c>
      <c r="BY69" s="73">
        <v>0</v>
      </c>
      <c r="BZ69" s="85">
        <v>0</v>
      </c>
      <c r="CA69" s="85">
        <v>0</v>
      </c>
      <c r="CB69" s="73">
        <v>0</v>
      </c>
      <c r="CC69" s="73">
        <v>0</v>
      </c>
      <c r="CD69" s="85">
        <v>0</v>
      </c>
      <c r="CE69" s="85">
        <v>0</v>
      </c>
      <c r="CF69" s="73">
        <v>0</v>
      </c>
      <c r="CG69" s="73">
        <v>0</v>
      </c>
      <c r="CH69" s="85">
        <v>0</v>
      </c>
      <c r="CI69" s="85">
        <v>0</v>
      </c>
      <c r="CJ69" s="73">
        <v>0</v>
      </c>
      <c r="CK69" s="73">
        <v>20</v>
      </c>
      <c r="CL69" s="85">
        <v>11963</v>
      </c>
      <c r="CM69" s="85">
        <v>0</v>
      </c>
      <c r="CN69" s="71" t="s">
        <v>407</v>
      </c>
      <c r="CO69" s="71" t="s">
        <v>408</v>
      </c>
      <c r="CP69" s="71" t="s">
        <v>321</v>
      </c>
      <c r="CQ69" s="71" t="s">
        <v>321</v>
      </c>
      <c r="CR69" s="71" t="s">
        <v>321</v>
      </c>
      <c r="CS69" s="71" t="s">
        <v>321</v>
      </c>
      <c r="CT69" s="72">
        <v>42256</v>
      </c>
      <c r="CU69" s="71" t="s">
        <v>473</v>
      </c>
      <c r="CV69" s="71" t="s">
        <v>474</v>
      </c>
      <c r="CW69" s="72" t="s">
        <v>168</v>
      </c>
      <c r="CX69" s="72">
        <v>42195</v>
      </c>
      <c r="CY69" s="71" t="s">
        <v>473</v>
      </c>
      <c r="CZ69" s="71" t="s">
        <v>474</v>
      </c>
      <c r="DA69" s="71" t="s">
        <v>501</v>
      </c>
      <c r="DB69" s="86">
        <v>468107.77</v>
      </c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  <c r="IU69" s="205"/>
      <c r="IV69" s="205"/>
      <c r="IW69" s="205"/>
      <c r="IX69" s="205"/>
      <c r="IY69" s="205"/>
      <c r="IZ69" s="205"/>
      <c r="JA69" s="205"/>
      <c r="JB69" s="205"/>
      <c r="JC69" s="205"/>
      <c r="JD69" s="205"/>
      <c r="JE69" s="205"/>
      <c r="JF69" s="205"/>
      <c r="JG69" s="205"/>
      <c r="JH69" s="205"/>
      <c r="JI69" s="205"/>
      <c r="JJ69" s="205"/>
      <c r="JK69" s="205"/>
      <c r="JL69" s="205"/>
      <c r="JM69" s="205"/>
      <c r="JN69" s="205"/>
      <c r="JO69" s="205"/>
      <c r="JP69" s="205"/>
      <c r="JQ69" s="205"/>
      <c r="JR69" s="205"/>
      <c r="JS69" s="205"/>
      <c r="JT69" s="205"/>
      <c r="JU69" s="205"/>
      <c r="JV69" s="205"/>
      <c r="JW69" s="205"/>
      <c r="JX69" s="205"/>
      <c r="JY69" s="205"/>
      <c r="JZ69" s="205"/>
      <c r="KA69" s="205"/>
      <c r="KB69" s="205"/>
      <c r="KC69" s="205"/>
      <c r="KD69" s="205"/>
      <c r="KE69" s="205"/>
      <c r="KF69" s="205"/>
      <c r="KG69" s="205"/>
      <c r="KH69" s="205"/>
      <c r="KI69" s="205"/>
      <c r="KJ69" s="205"/>
      <c r="KK69" s="205"/>
      <c r="KL69" s="205"/>
      <c r="KM69" s="205"/>
      <c r="KN69" s="205"/>
      <c r="KO69" s="205"/>
      <c r="KP69" s="205"/>
      <c r="KQ69" s="205"/>
      <c r="KR69" s="205"/>
      <c r="KS69" s="205"/>
      <c r="KT69" s="205"/>
      <c r="KU69" s="205"/>
      <c r="KV69" s="205"/>
      <c r="KW69" s="205"/>
      <c r="KX69" s="205"/>
      <c r="KY69" s="205"/>
      <c r="KZ69" s="205"/>
      <c r="LA69" s="205"/>
      <c r="LB69" s="205"/>
      <c r="LC69" s="205"/>
      <c r="LD69" s="205"/>
      <c r="LE69" s="205"/>
      <c r="LF69" s="205"/>
      <c r="LG69" s="205"/>
      <c r="LH69" s="205"/>
      <c r="LI69" s="205"/>
      <c r="LJ69" s="205"/>
      <c r="LK69" s="205"/>
      <c r="LL69" s="205"/>
      <c r="LM69" s="205"/>
      <c r="LN69" s="205"/>
      <c r="LO69" s="205"/>
      <c r="LP69" s="205"/>
      <c r="LQ69" s="205"/>
      <c r="LR69" s="205"/>
      <c r="LS69" s="205"/>
      <c r="LT69" s="205"/>
      <c r="LU69" s="205"/>
      <c r="LV69" s="205"/>
      <c r="LW69" s="205"/>
      <c r="LX69" s="205"/>
      <c r="LY69" s="205"/>
      <c r="LZ69" s="205"/>
      <c r="MA69" s="205"/>
      <c r="MB69" s="205"/>
      <c r="MC69" s="205"/>
      <c r="MD69" s="205"/>
      <c r="ME69" s="205"/>
      <c r="MF69" s="205"/>
      <c r="MG69" s="205"/>
      <c r="MH69" s="205"/>
      <c r="MI69" s="205"/>
      <c r="MJ69" s="205"/>
      <c r="MK69" s="205"/>
      <c r="ML69" s="205"/>
      <c r="MM69" s="205"/>
      <c r="MN69" s="205"/>
      <c r="MO69" s="205"/>
      <c r="MP69" s="205"/>
      <c r="MQ69" s="205"/>
      <c r="MR69" s="205"/>
      <c r="MS69" s="205"/>
      <c r="MT69" s="205"/>
      <c r="MU69" s="205"/>
      <c r="MV69" s="205"/>
      <c r="MW69" s="205"/>
      <c r="MX69" s="205"/>
      <c r="MY69" s="205"/>
      <c r="MZ69" s="205"/>
      <c r="NA69" s="205"/>
      <c r="NB69" s="205"/>
      <c r="NC69" s="205"/>
      <c r="ND69" s="205"/>
      <c r="NE69" s="205"/>
      <c r="NF69" s="205"/>
      <c r="NG69" s="205"/>
      <c r="NH69" s="205"/>
      <c r="NI69" s="205"/>
      <c r="NJ69" s="205"/>
      <c r="NK69" s="205"/>
      <c r="NL69" s="205"/>
      <c r="NM69" s="205"/>
      <c r="NN69" s="205"/>
      <c r="NO69" s="205"/>
      <c r="NP69" s="205"/>
      <c r="NQ69" s="205"/>
      <c r="NR69" s="205"/>
      <c r="NS69" s="205"/>
      <c r="NT69" s="205"/>
      <c r="NU69" s="205"/>
      <c r="NV69" s="205"/>
      <c r="NW69" s="205"/>
      <c r="NX69" s="205"/>
      <c r="NY69" s="205"/>
      <c r="NZ69" s="205"/>
      <c r="OA69" s="205"/>
      <c r="OB69" s="205"/>
      <c r="OC69" s="205"/>
      <c r="OD69" s="205"/>
      <c r="OE69" s="205"/>
      <c r="OF69" s="205"/>
      <c r="OG69" s="205"/>
      <c r="OH69" s="205"/>
      <c r="OI69" s="205"/>
      <c r="OJ69" s="205"/>
      <c r="OK69" s="205"/>
      <c r="OL69" s="205"/>
      <c r="OM69" s="205"/>
      <c r="ON69" s="205"/>
      <c r="OO69" s="205"/>
      <c r="OP69" s="205"/>
      <c r="OQ69" s="205"/>
      <c r="OR69" s="205"/>
      <c r="OS69" s="205"/>
      <c r="OT69" s="205"/>
      <c r="OU69" s="205"/>
      <c r="OV69" s="205"/>
      <c r="OW69" s="205"/>
      <c r="OX69" s="205"/>
      <c r="OY69" s="205"/>
      <c r="OZ69" s="205"/>
      <c r="PA69" s="205"/>
      <c r="PB69" s="205"/>
      <c r="PC69" s="205"/>
      <c r="PD69" s="205"/>
      <c r="PE69" s="205"/>
      <c r="PF69" s="205"/>
      <c r="PG69" s="205"/>
      <c r="PH69" s="205"/>
      <c r="PI69" s="205"/>
      <c r="PJ69" s="205"/>
      <c r="PK69" s="205"/>
      <c r="PL69" s="205"/>
      <c r="PM69" s="205"/>
      <c r="PN69" s="205"/>
      <c r="PO69" s="205"/>
      <c r="PP69" s="205"/>
      <c r="PQ69" s="205"/>
      <c r="PR69" s="205"/>
      <c r="PS69" s="205"/>
      <c r="PT69" s="205"/>
      <c r="PU69" s="205"/>
      <c r="PV69" s="205"/>
      <c r="PW69" s="205"/>
      <c r="PX69" s="205"/>
      <c r="PY69" s="205"/>
      <c r="PZ69" s="205"/>
      <c r="QA69" s="205"/>
      <c r="QB69" s="205"/>
      <c r="QC69" s="205"/>
      <c r="QD69" s="205"/>
      <c r="QE69" s="205"/>
      <c r="QF69" s="205"/>
      <c r="QG69" s="205"/>
      <c r="QH69" s="205"/>
      <c r="QI69" s="205"/>
      <c r="QJ69" s="205"/>
      <c r="QK69" s="205"/>
      <c r="QL69" s="205"/>
      <c r="QM69" s="205"/>
      <c r="QN69" s="205"/>
      <c r="QO69" s="205"/>
      <c r="QP69" s="205"/>
      <c r="QQ69" s="205"/>
      <c r="QR69" s="205"/>
      <c r="QS69" s="205"/>
      <c r="QT69" s="205"/>
      <c r="QU69" s="205"/>
      <c r="QV69" s="205"/>
      <c r="QW69" s="205"/>
      <c r="QX69" s="205"/>
      <c r="QY69" s="205"/>
      <c r="QZ69" s="205"/>
      <c r="RA69" s="205"/>
      <c r="RB69" s="205"/>
      <c r="RC69" s="205"/>
      <c r="RD69" s="205"/>
      <c r="RE69" s="205"/>
      <c r="RF69" s="205"/>
      <c r="RG69" s="205"/>
      <c r="RH69" s="205"/>
      <c r="RI69" s="205"/>
      <c r="RJ69" s="205"/>
      <c r="RK69" s="205"/>
      <c r="RL69" s="205"/>
      <c r="RM69" s="205"/>
      <c r="RN69" s="205"/>
      <c r="RO69" s="205"/>
      <c r="RP69" s="205"/>
      <c r="RQ69" s="205"/>
      <c r="RR69" s="205"/>
      <c r="RS69" s="205"/>
      <c r="RT69" s="205"/>
      <c r="RU69" s="205"/>
      <c r="RV69" s="205"/>
      <c r="RW69" s="205"/>
      <c r="RX69" s="205"/>
      <c r="RY69" s="205"/>
      <c r="RZ69" s="205"/>
      <c r="SA69" s="205"/>
      <c r="SB69" s="205"/>
      <c r="SC69" s="205"/>
      <c r="SD69" s="205"/>
      <c r="SE69" s="205"/>
      <c r="SF69" s="205"/>
      <c r="SG69" s="205"/>
      <c r="SH69" s="205"/>
      <c r="SI69" s="205"/>
      <c r="SJ69" s="205"/>
      <c r="SK69" s="205"/>
      <c r="SL69" s="205"/>
      <c r="SM69" s="205"/>
      <c r="SN69" s="205"/>
      <c r="SO69" s="205"/>
      <c r="SP69" s="205"/>
      <c r="SQ69" s="205"/>
      <c r="SR69" s="205"/>
      <c r="SS69" s="205"/>
      <c r="ST69" s="205"/>
      <c r="SU69" s="205"/>
      <c r="SV69" s="205"/>
      <c r="SW69" s="205"/>
      <c r="SX69" s="205"/>
      <c r="SY69" s="205"/>
      <c r="SZ69" s="205"/>
      <c r="TA69" s="205"/>
      <c r="TB69" s="205"/>
      <c r="TC69" s="205"/>
      <c r="TD69" s="205"/>
      <c r="TE69" s="205"/>
      <c r="TF69" s="205"/>
      <c r="TG69" s="205"/>
      <c r="TH69" s="205"/>
      <c r="TI69" s="205"/>
      <c r="TJ69" s="205"/>
      <c r="TK69" s="205"/>
      <c r="TL69" s="205"/>
      <c r="TM69" s="205"/>
      <c r="TN69" s="205"/>
      <c r="TO69" s="205"/>
      <c r="TP69" s="205"/>
      <c r="TQ69" s="205"/>
      <c r="TR69" s="205"/>
      <c r="TS69" s="205"/>
      <c r="TT69" s="205"/>
      <c r="TU69" s="205"/>
      <c r="TV69" s="205"/>
      <c r="TW69" s="205"/>
      <c r="TX69" s="205"/>
      <c r="TY69" s="205"/>
      <c r="TZ69" s="205"/>
      <c r="UA69" s="205"/>
      <c r="UB69" s="205"/>
      <c r="UC69" s="205"/>
      <c r="UD69" s="205"/>
      <c r="UE69" s="205"/>
      <c r="UF69" s="205"/>
      <c r="UG69" s="205"/>
      <c r="UH69" s="205"/>
      <c r="UI69" s="205"/>
      <c r="UJ69" s="205"/>
      <c r="UK69" s="205"/>
      <c r="UL69" s="205"/>
      <c r="UM69" s="205"/>
      <c r="UN69" s="205"/>
      <c r="UO69" s="205"/>
      <c r="UP69" s="205"/>
      <c r="UQ69" s="205"/>
      <c r="UR69" s="205"/>
      <c r="US69" s="205"/>
      <c r="UT69" s="205"/>
      <c r="UU69" s="205"/>
      <c r="UV69" s="205"/>
      <c r="UW69" s="205"/>
      <c r="UX69" s="205"/>
      <c r="UY69" s="205"/>
      <c r="UZ69" s="205"/>
      <c r="VA69" s="205"/>
      <c r="VB69" s="205"/>
      <c r="VC69" s="205"/>
      <c r="VD69" s="205"/>
      <c r="VE69" s="205"/>
      <c r="VF69" s="205"/>
      <c r="VG69" s="205"/>
      <c r="VH69" s="205"/>
      <c r="VI69" s="205"/>
      <c r="VJ69" s="205"/>
      <c r="VK69" s="205"/>
      <c r="VL69" s="205"/>
      <c r="VM69" s="205"/>
      <c r="VN69" s="205"/>
      <c r="VO69" s="205"/>
      <c r="VP69" s="205"/>
      <c r="VQ69" s="205"/>
      <c r="VR69" s="205"/>
      <c r="VS69" s="205"/>
      <c r="VT69" s="205"/>
      <c r="VU69" s="205"/>
      <c r="VV69" s="205"/>
      <c r="VW69" s="205"/>
      <c r="VX69" s="205"/>
      <c r="VY69" s="205"/>
      <c r="VZ69" s="205"/>
      <c r="WA69" s="205"/>
      <c r="WB69" s="205"/>
      <c r="WC69" s="205"/>
      <c r="WD69" s="205"/>
      <c r="WE69" s="205"/>
      <c r="WF69" s="205"/>
      <c r="WG69" s="205"/>
      <c r="WH69" s="205"/>
      <c r="WI69" s="205"/>
      <c r="WJ69" s="205"/>
      <c r="WK69" s="205"/>
      <c r="WL69" s="205"/>
      <c r="WM69" s="205"/>
      <c r="WN69" s="205"/>
      <c r="WO69" s="205"/>
      <c r="WP69" s="205"/>
      <c r="WQ69" s="205"/>
      <c r="WR69" s="205"/>
      <c r="WS69" s="205"/>
      <c r="WT69" s="205"/>
      <c r="WU69" s="205"/>
      <c r="WV69" s="205"/>
      <c r="WW69" s="205"/>
      <c r="WX69" s="205"/>
      <c r="WY69" s="205"/>
      <c r="WZ69" s="205"/>
      <c r="XA69" s="205"/>
      <c r="XB69" s="205"/>
      <c r="XC69" s="205"/>
      <c r="XD69" s="205"/>
      <c r="XE69" s="205"/>
      <c r="XF69" s="205"/>
      <c r="XG69" s="205"/>
      <c r="XH69" s="205"/>
      <c r="XI69" s="205"/>
      <c r="XJ69" s="205"/>
      <c r="XK69" s="205"/>
      <c r="XL69" s="205"/>
      <c r="XM69" s="205"/>
      <c r="XN69" s="205"/>
      <c r="XO69" s="205"/>
      <c r="XP69" s="205"/>
      <c r="XQ69" s="205"/>
      <c r="XR69" s="205"/>
      <c r="XS69" s="205"/>
      <c r="XT69" s="205"/>
      <c r="XU69" s="205"/>
      <c r="XV69" s="205"/>
      <c r="XW69" s="205"/>
      <c r="XX69" s="205"/>
      <c r="XY69" s="205"/>
      <c r="XZ69" s="205"/>
      <c r="YA69" s="205"/>
      <c r="YB69" s="205"/>
      <c r="YC69" s="205"/>
      <c r="YD69" s="205"/>
      <c r="YE69" s="205"/>
      <c r="YF69" s="205"/>
      <c r="YG69" s="205"/>
      <c r="YH69" s="205"/>
      <c r="YI69" s="205"/>
      <c r="YJ69" s="205"/>
      <c r="YK69" s="205"/>
      <c r="YL69" s="205"/>
      <c r="YM69" s="205"/>
      <c r="YN69" s="205"/>
      <c r="YO69" s="205"/>
      <c r="YP69" s="205"/>
      <c r="YQ69" s="205"/>
      <c r="YR69" s="205"/>
      <c r="YS69" s="205"/>
      <c r="YT69" s="205"/>
      <c r="YU69" s="205"/>
      <c r="YV69" s="205"/>
      <c r="YW69" s="205"/>
      <c r="YX69" s="205"/>
      <c r="YY69" s="205"/>
      <c r="YZ69" s="205"/>
      <c r="ZA69" s="205"/>
      <c r="ZB69" s="205"/>
      <c r="ZC69" s="205"/>
      <c r="ZD69" s="205"/>
      <c r="ZE69" s="205"/>
      <c r="ZF69" s="205"/>
      <c r="ZG69" s="205"/>
      <c r="ZH69" s="205"/>
      <c r="ZI69" s="205"/>
      <c r="ZJ69" s="205"/>
      <c r="ZK69" s="205"/>
      <c r="ZL69" s="205"/>
      <c r="ZM69" s="205"/>
      <c r="ZN69" s="205"/>
      <c r="ZO69" s="205"/>
      <c r="ZP69" s="205"/>
      <c r="ZQ69" s="205"/>
      <c r="ZR69" s="205"/>
      <c r="ZS69" s="205"/>
      <c r="ZT69" s="205"/>
      <c r="ZU69" s="205"/>
      <c r="ZV69" s="205"/>
      <c r="ZW69" s="205"/>
      <c r="ZX69" s="205"/>
      <c r="ZY69" s="205"/>
      <c r="ZZ69" s="205"/>
      <c r="AAA69" s="205"/>
      <c r="AAB69" s="205"/>
      <c r="AAC69" s="205"/>
      <c r="AAD69" s="205"/>
      <c r="AAE69" s="205"/>
      <c r="AAF69" s="205"/>
      <c r="AAG69" s="205"/>
      <c r="AAH69" s="205"/>
      <c r="AAI69" s="205"/>
      <c r="AAJ69" s="205"/>
      <c r="AAK69" s="205"/>
      <c r="AAL69" s="205"/>
      <c r="AAM69" s="205"/>
      <c r="AAN69" s="205"/>
      <c r="AAO69" s="205"/>
      <c r="AAP69" s="205"/>
      <c r="AAQ69" s="205"/>
      <c r="AAR69" s="205"/>
      <c r="AAS69" s="205"/>
      <c r="AAT69" s="205"/>
      <c r="AAU69" s="205"/>
      <c r="AAV69" s="205"/>
      <c r="AAW69" s="205"/>
      <c r="AAX69" s="205"/>
      <c r="AAY69" s="205"/>
      <c r="AAZ69" s="205"/>
      <c r="ABA69" s="205"/>
      <c r="ABB69" s="205"/>
      <c r="ABC69" s="205"/>
      <c r="ABD69" s="205"/>
      <c r="ABE69" s="205"/>
      <c r="ABF69" s="205"/>
      <c r="ABG69" s="205"/>
      <c r="ABH69" s="205"/>
      <c r="ABI69" s="205"/>
      <c r="ABJ69" s="205"/>
      <c r="ABK69" s="205"/>
      <c r="ABL69" s="205"/>
      <c r="ABM69" s="205"/>
      <c r="ABN69" s="205"/>
      <c r="ABO69" s="205"/>
      <c r="ABP69" s="205"/>
      <c r="ABQ69" s="205"/>
      <c r="ABR69" s="205"/>
      <c r="ABS69" s="205"/>
      <c r="ABT69" s="205"/>
      <c r="ABU69" s="205"/>
      <c r="ABV69" s="205"/>
      <c r="ABW69" s="205"/>
      <c r="ABX69" s="205"/>
      <c r="ABY69" s="205"/>
      <c r="ABZ69" s="205"/>
      <c r="ACA69" s="205"/>
      <c r="ACB69" s="205"/>
      <c r="ACC69" s="205"/>
      <c r="ACD69" s="205"/>
      <c r="ACE69" s="205"/>
      <c r="ACF69" s="205"/>
      <c r="ACG69" s="205"/>
      <c r="ACH69" s="205"/>
      <c r="ACI69" s="205"/>
      <c r="ACJ69" s="205"/>
      <c r="ACK69" s="205"/>
      <c r="ACL69" s="205"/>
      <c r="ACM69" s="205"/>
      <c r="ACN69" s="205"/>
      <c r="ACO69" s="205"/>
      <c r="ACP69" s="205"/>
      <c r="ACQ69" s="205"/>
      <c r="ACR69" s="205"/>
      <c r="ACS69" s="205"/>
      <c r="ACT69" s="205"/>
      <c r="ACU69" s="205"/>
      <c r="ACV69" s="205"/>
      <c r="ACW69" s="205"/>
      <c r="ACX69" s="205"/>
      <c r="ACY69" s="205"/>
      <c r="ACZ69" s="205"/>
      <c r="ADA69" s="205"/>
      <c r="ADB69" s="205"/>
      <c r="ADC69" s="205"/>
      <c r="ADD69" s="205"/>
      <c r="ADE69" s="205"/>
      <c r="ADF69" s="205"/>
      <c r="ADG69" s="205"/>
      <c r="ADH69" s="205"/>
      <c r="ADI69" s="205"/>
      <c r="ADJ69" s="205"/>
      <c r="ADK69" s="205"/>
      <c r="ADL69" s="205"/>
      <c r="ADM69" s="205"/>
      <c r="ADN69" s="205"/>
      <c r="ADO69" s="205"/>
      <c r="ADP69" s="205"/>
      <c r="ADQ69" s="205"/>
      <c r="ADR69" s="205"/>
      <c r="ADS69" s="205"/>
      <c r="ADT69" s="205"/>
      <c r="ADU69" s="205"/>
      <c r="ADV69" s="205"/>
      <c r="ADW69" s="205"/>
      <c r="ADX69" s="205"/>
      <c r="ADY69" s="205"/>
      <c r="ADZ69" s="205"/>
      <c r="AEA69" s="205"/>
      <c r="AEB69" s="205"/>
      <c r="AEC69" s="205"/>
      <c r="AED69" s="205"/>
      <c r="AEE69" s="205"/>
      <c r="AEF69" s="205"/>
      <c r="AEG69" s="205"/>
      <c r="AEH69" s="205"/>
      <c r="AEI69" s="205"/>
      <c r="AEJ69" s="205"/>
      <c r="AEK69" s="205"/>
      <c r="AEL69" s="205"/>
      <c r="AEM69" s="205"/>
      <c r="AEN69" s="205"/>
      <c r="AEO69" s="205"/>
      <c r="AEP69" s="205"/>
      <c r="AEQ69" s="205"/>
      <c r="AER69" s="205"/>
      <c r="AES69" s="205"/>
      <c r="AET69" s="205"/>
      <c r="AEU69" s="205"/>
      <c r="AEV69" s="205"/>
      <c r="AEW69" s="205"/>
      <c r="AEX69" s="205"/>
      <c r="AEY69" s="205"/>
      <c r="AEZ69" s="205"/>
      <c r="AFA69" s="205"/>
      <c r="AFB69" s="205"/>
      <c r="AFC69" s="205"/>
      <c r="AFD69" s="205"/>
      <c r="AFE69" s="205"/>
      <c r="AFF69" s="205"/>
      <c r="AFG69" s="205"/>
      <c r="AFH69" s="205"/>
      <c r="AFI69" s="205"/>
      <c r="AFJ69" s="205"/>
      <c r="AFK69" s="205"/>
      <c r="AFL69" s="205"/>
      <c r="AFM69" s="205"/>
      <c r="AFN69" s="205"/>
      <c r="AFO69" s="205"/>
      <c r="AFP69" s="205"/>
      <c r="AFQ69" s="205"/>
      <c r="AFR69" s="205"/>
      <c r="AFS69" s="205"/>
      <c r="AFT69" s="205"/>
      <c r="AFU69" s="205"/>
      <c r="AFV69" s="205"/>
      <c r="AFW69" s="205"/>
      <c r="AFX69" s="205"/>
      <c r="AFY69" s="205"/>
      <c r="AFZ69" s="205"/>
      <c r="AGA69" s="205"/>
      <c r="AGB69" s="205"/>
      <c r="AGC69" s="205"/>
      <c r="AGD69" s="205"/>
      <c r="AGE69" s="205"/>
      <c r="AGF69" s="205"/>
      <c r="AGG69" s="205"/>
      <c r="AGH69" s="205"/>
      <c r="AGI69" s="205"/>
      <c r="AGJ69" s="205"/>
      <c r="AGK69" s="205"/>
      <c r="AGL69" s="205"/>
      <c r="AGM69" s="205"/>
      <c r="AGN69" s="205"/>
      <c r="AGO69" s="205"/>
      <c r="AGP69" s="205"/>
      <c r="AGQ69" s="205"/>
      <c r="AGR69" s="205"/>
      <c r="AGS69" s="205"/>
      <c r="AGT69" s="205"/>
      <c r="AGU69" s="205"/>
      <c r="AGV69" s="205"/>
      <c r="AGW69" s="205"/>
      <c r="AGX69" s="205"/>
      <c r="AGY69" s="205"/>
      <c r="AGZ69" s="205"/>
      <c r="AHA69" s="205"/>
      <c r="AHB69" s="205"/>
      <c r="AHC69" s="205"/>
      <c r="AHD69" s="205"/>
      <c r="AHE69" s="205"/>
      <c r="AHF69" s="205"/>
      <c r="AHG69" s="205"/>
      <c r="AHH69" s="205"/>
      <c r="AHI69" s="205"/>
      <c r="AHJ69" s="205"/>
      <c r="AHK69" s="205"/>
      <c r="AHL69" s="205"/>
      <c r="AHM69" s="205"/>
      <c r="AHN69" s="205"/>
      <c r="AHO69" s="205"/>
      <c r="AHP69" s="205"/>
      <c r="AHQ69" s="205"/>
      <c r="AHR69" s="205"/>
      <c r="AHS69" s="205"/>
      <c r="AHT69" s="205"/>
      <c r="AHU69" s="205"/>
      <c r="AHV69" s="205"/>
      <c r="AHW69" s="205"/>
      <c r="AHX69" s="205"/>
      <c r="AHY69" s="205"/>
      <c r="AHZ69" s="205"/>
      <c r="AIA69" s="205"/>
      <c r="AIB69" s="205"/>
      <c r="AIC69" s="205"/>
      <c r="AID69" s="205"/>
      <c r="AIE69" s="205"/>
      <c r="AIF69" s="205"/>
      <c r="AIG69" s="205"/>
      <c r="AIH69" s="205"/>
      <c r="AII69" s="205"/>
      <c r="AIJ69" s="205"/>
      <c r="AIK69" s="205"/>
      <c r="AIL69" s="205"/>
      <c r="AIM69" s="205"/>
      <c r="AIN69" s="205"/>
      <c r="AIO69" s="205"/>
      <c r="AIP69" s="205"/>
      <c r="AIQ69" s="205"/>
      <c r="AIR69" s="205"/>
      <c r="AIS69" s="205"/>
      <c r="AIT69" s="205"/>
      <c r="AIU69" s="205"/>
      <c r="AIV69" s="205"/>
      <c r="AIW69" s="205"/>
      <c r="AIX69" s="205"/>
      <c r="AIY69" s="205"/>
      <c r="AIZ69" s="205"/>
      <c r="AJA69" s="205"/>
      <c r="AJB69" s="205"/>
      <c r="AJC69" s="205"/>
      <c r="AJD69" s="205"/>
      <c r="AJE69" s="205"/>
      <c r="AJF69" s="205"/>
      <c r="AJG69" s="205"/>
      <c r="AJH69" s="205"/>
      <c r="AJI69" s="205"/>
      <c r="AJJ69" s="205"/>
      <c r="AJK69" s="205"/>
      <c r="AJL69" s="205"/>
      <c r="AJM69" s="205"/>
      <c r="AJN69" s="205"/>
      <c r="AJO69" s="205"/>
      <c r="AJP69" s="205"/>
      <c r="AJQ69" s="205"/>
      <c r="AJR69" s="205"/>
      <c r="AJS69" s="205"/>
      <c r="AJT69" s="205"/>
      <c r="AJU69" s="205"/>
      <c r="AJV69" s="205"/>
      <c r="AJW69" s="205"/>
      <c r="AJX69" s="205"/>
      <c r="AJY69" s="205"/>
      <c r="AJZ69" s="205"/>
      <c r="AKA69" s="205"/>
      <c r="AKB69" s="205"/>
      <c r="AKC69" s="205"/>
      <c r="AKD69" s="205"/>
      <c r="AKE69" s="205"/>
      <c r="AKF69" s="205"/>
      <c r="AKG69" s="205"/>
      <c r="AKH69" s="205"/>
      <c r="AKI69" s="205"/>
      <c r="AKJ69" s="205"/>
      <c r="AKK69" s="205"/>
      <c r="AKL69" s="205"/>
      <c r="AKM69" s="205"/>
      <c r="AKN69" s="205"/>
      <c r="AKO69" s="205"/>
      <c r="AKP69" s="205"/>
      <c r="AKQ69" s="205"/>
      <c r="AKR69" s="205"/>
      <c r="AKS69" s="205"/>
      <c r="AKT69" s="205"/>
      <c r="AKU69" s="205"/>
      <c r="AKV69" s="205"/>
      <c r="AKW69" s="205"/>
      <c r="AKX69" s="205"/>
      <c r="AKY69" s="205"/>
      <c r="AKZ69" s="205"/>
      <c r="ALA69" s="205"/>
      <c r="ALB69" s="205"/>
      <c r="ALC69" s="205"/>
      <c r="ALD69" s="205"/>
      <c r="ALE69" s="205"/>
      <c r="ALF69" s="205"/>
      <c r="ALG69" s="205"/>
      <c r="ALH69" s="205"/>
      <c r="ALI69" s="205"/>
      <c r="ALJ69" s="205"/>
      <c r="ALK69" s="205"/>
      <c r="ALL69" s="205"/>
      <c r="ALM69" s="205"/>
      <c r="ALN69" s="205"/>
      <c r="ALO69" s="205"/>
      <c r="ALP69" s="205"/>
      <c r="ALQ69" s="205"/>
      <c r="ALR69" s="205"/>
      <c r="ALS69" s="205"/>
      <c r="ALT69" s="205"/>
      <c r="ALU69" s="205"/>
      <c r="ALV69" s="205"/>
      <c r="ALW69" s="205"/>
      <c r="ALX69" s="205"/>
      <c r="ALY69" s="205"/>
      <c r="ALZ69" s="205"/>
      <c r="AMA69" s="205"/>
      <c r="AMB69" s="205"/>
      <c r="AMC69" s="205"/>
      <c r="AMD69" s="205"/>
      <c r="AME69" s="205"/>
      <c r="AMF69" s="205"/>
      <c r="AMG69" s="205"/>
      <c r="AMH69" s="205"/>
      <c r="AMI69" s="205"/>
      <c r="AMJ69" s="205"/>
      <c r="AMK69" s="205"/>
      <c r="AML69" s="205"/>
      <c r="AMM69" s="205"/>
      <c r="AMN69" s="205"/>
      <c r="AMO69" s="205"/>
      <c r="AMP69" s="205"/>
      <c r="AMQ69" s="205"/>
      <c r="AMR69" s="205"/>
      <c r="AMS69" s="205"/>
      <c r="AMT69" s="205"/>
      <c r="AMU69" s="205"/>
      <c r="AMV69" s="205"/>
      <c r="AMW69" s="205"/>
      <c r="AMX69" s="205"/>
      <c r="AMY69" s="205"/>
      <c r="AMZ69" s="205"/>
      <c r="ANA69" s="205"/>
      <c r="ANB69" s="205"/>
      <c r="ANC69" s="205"/>
      <c r="AND69" s="205"/>
      <c r="ANE69" s="205"/>
      <c r="ANF69" s="205"/>
      <c r="ANG69" s="205"/>
      <c r="ANH69" s="205"/>
      <c r="ANI69" s="205"/>
      <c r="ANJ69" s="205"/>
      <c r="ANK69" s="205"/>
      <c r="ANL69" s="205"/>
      <c r="ANM69" s="205"/>
      <c r="ANN69" s="205"/>
      <c r="ANO69" s="205"/>
      <c r="ANP69" s="205"/>
      <c r="ANQ69" s="205"/>
      <c r="ANR69" s="205"/>
      <c r="ANS69" s="205"/>
      <c r="ANT69" s="205"/>
      <c r="ANU69" s="205"/>
      <c r="ANV69" s="205"/>
      <c r="ANW69" s="205"/>
      <c r="ANX69" s="205"/>
      <c r="ANY69" s="205"/>
      <c r="ANZ69" s="205"/>
      <c r="AOA69" s="205"/>
      <c r="AOB69" s="205"/>
      <c r="AOC69" s="205"/>
      <c r="AOD69" s="205"/>
      <c r="AOE69" s="205"/>
      <c r="AOF69" s="205"/>
      <c r="AOG69" s="205"/>
      <c r="AOH69" s="205"/>
      <c r="AOI69" s="205"/>
      <c r="AOJ69" s="205"/>
      <c r="AOK69" s="205"/>
      <c r="AOL69" s="205"/>
      <c r="AOM69" s="205"/>
      <c r="AON69" s="205"/>
      <c r="AOO69" s="205"/>
      <c r="AOP69" s="205"/>
      <c r="AOQ69" s="205"/>
      <c r="AOR69" s="205"/>
      <c r="AOS69" s="205"/>
      <c r="AOT69" s="205"/>
      <c r="AOU69" s="205"/>
      <c r="AOV69" s="205"/>
      <c r="AOW69" s="205"/>
      <c r="AOX69" s="205"/>
      <c r="AOY69" s="205"/>
      <c r="AOZ69" s="205"/>
      <c r="APA69" s="205"/>
      <c r="APB69" s="205"/>
      <c r="APC69" s="205"/>
      <c r="APD69" s="205"/>
      <c r="APE69" s="205"/>
      <c r="APF69" s="205"/>
      <c r="APG69" s="205"/>
      <c r="APH69" s="205"/>
      <c r="API69" s="205"/>
      <c r="APJ69" s="205"/>
      <c r="APK69" s="205"/>
      <c r="APL69" s="205"/>
      <c r="APM69" s="205"/>
      <c r="APN69" s="205"/>
      <c r="APO69" s="205"/>
      <c r="APP69" s="205"/>
      <c r="APQ69" s="205"/>
      <c r="APR69" s="205"/>
      <c r="APS69" s="205"/>
      <c r="APT69" s="205"/>
      <c r="APU69" s="205"/>
      <c r="APV69" s="205"/>
      <c r="APW69" s="205"/>
      <c r="APX69" s="205"/>
      <c r="APY69" s="205"/>
      <c r="APZ69" s="205"/>
      <c r="AQA69" s="205"/>
      <c r="AQB69" s="205"/>
      <c r="AQC69" s="205"/>
      <c r="AQD69" s="205"/>
      <c r="AQE69" s="205"/>
      <c r="AQF69" s="205"/>
      <c r="AQG69" s="205"/>
      <c r="AQH69" s="205"/>
      <c r="AQI69" s="205"/>
      <c r="AQJ69" s="205"/>
      <c r="AQK69" s="205"/>
      <c r="AQL69" s="205"/>
      <c r="AQM69" s="205"/>
      <c r="AQN69" s="205"/>
      <c r="AQO69" s="205"/>
      <c r="AQP69" s="205"/>
      <c r="AQQ69" s="205"/>
      <c r="AQR69" s="205"/>
      <c r="AQS69" s="205"/>
      <c r="AQT69" s="205"/>
      <c r="AQU69" s="205"/>
      <c r="AQV69" s="205"/>
      <c r="AQW69" s="205"/>
      <c r="AQX69" s="205"/>
      <c r="AQY69" s="205"/>
      <c r="AQZ69" s="205"/>
      <c r="ARA69" s="205"/>
      <c r="ARB69" s="205"/>
      <c r="ARC69" s="205"/>
      <c r="ARD69" s="205"/>
      <c r="ARE69" s="205"/>
      <c r="ARF69" s="205"/>
      <c r="ARG69" s="205"/>
      <c r="ARH69" s="205"/>
      <c r="ARI69" s="205"/>
      <c r="ARJ69" s="205"/>
      <c r="ARK69" s="205"/>
      <c r="ARL69" s="205"/>
      <c r="ARM69" s="205"/>
      <c r="ARN69" s="205"/>
      <c r="ARO69" s="205"/>
      <c r="ARP69" s="205"/>
      <c r="ARQ69" s="205"/>
      <c r="ARR69" s="205"/>
      <c r="ARS69" s="205"/>
      <c r="ART69" s="205"/>
      <c r="ARU69" s="205"/>
      <c r="ARV69" s="205"/>
      <c r="ARW69" s="205"/>
      <c r="ARX69" s="205"/>
      <c r="ARY69" s="205"/>
      <c r="ARZ69" s="205"/>
      <c r="ASA69" s="205"/>
      <c r="ASB69" s="205"/>
      <c r="ASC69" s="205"/>
      <c r="ASD69" s="205"/>
      <c r="ASE69" s="205"/>
      <c r="ASF69" s="205"/>
      <c r="ASG69" s="205"/>
      <c r="ASH69" s="205"/>
      <c r="ASI69" s="205"/>
      <c r="ASJ69" s="205"/>
      <c r="ASK69" s="205"/>
      <c r="ASL69" s="205"/>
      <c r="ASM69" s="205"/>
      <c r="ASN69" s="205"/>
      <c r="ASO69" s="205"/>
      <c r="ASP69" s="205"/>
      <c r="ASQ69" s="205"/>
      <c r="ASR69" s="205"/>
      <c r="ASS69" s="205"/>
      <c r="AST69" s="205"/>
      <c r="ASU69" s="205"/>
      <c r="ASV69" s="205"/>
      <c r="ASW69" s="205"/>
      <c r="ASX69" s="205"/>
      <c r="ASY69" s="205"/>
      <c r="ASZ69" s="205"/>
      <c r="ATA69" s="205"/>
      <c r="ATB69" s="205"/>
      <c r="ATC69" s="205"/>
      <c r="ATD69" s="205"/>
      <c r="ATE69" s="205"/>
      <c r="ATF69" s="205"/>
      <c r="ATG69" s="205"/>
      <c r="ATH69" s="205"/>
      <c r="ATI69" s="205"/>
      <c r="ATJ69" s="205"/>
      <c r="ATK69" s="205"/>
      <c r="ATL69" s="205"/>
      <c r="ATM69" s="205"/>
      <c r="ATN69" s="205"/>
      <c r="ATO69" s="205"/>
      <c r="ATP69" s="205"/>
      <c r="ATQ69" s="205"/>
      <c r="ATR69" s="205"/>
      <c r="ATS69" s="205"/>
      <c r="ATT69" s="205"/>
      <c r="ATU69" s="205"/>
      <c r="ATV69" s="205"/>
      <c r="ATW69" s="205"/>
      <c r="ATX69" s="205"/>
      <c r="ATY69" s="205"/>
      <c r="ATZ69" s="205"/>
      <c r="AUA69" s="205"/>
      <c r="AUB69" s="205"/>
      <c r="AUC69" s="205"/>
      <c r="AUD69" s="205"/>
      <c r="AUE69" s="205"/>
      <c r="AUF69" s="205"/>
      <c r="AUG69" s="205"/>
      <c r="AUH69" s="205"/>
      <c r="AUI69" s="205"/>
      <c r="AUJ69" s="205"/>
      <c r="AUK69" s="205"/>
      <c r="AUL69" s="205"/>
      <c r="AUM69" s="205"/>
      <c r="AUN69" s="205"/>
      <c r="AUO69" s="205"/>
      <c r="AUP69" s="205"/>
      <c r="AUQ69" s="205"/>
      <c r="AUR69" s="205"/>
      <c r="AUS69" s="205"/>
      <c r="AUT69" s="205"/>
      <c r="AUU69" s="205"/>
      <c r="AUV69" s="205"/>
      <c r="AUW69" s="205"/>
      <c r="AUX69" s="205"/>
      <c r="AUY69" s="205"/>
      <c r="AUZ69" s="205"/>
      <c r="AVA69" s="205"/>
      <c r="AVB69" s="205"/>
      <c r="AVC69" s="205"/>
      <c r="AVD69" s="205"/>
      <c r="AVE69" s="205"/>
      <c r="AVF69" s="205"/>
      <c r="AVG69" s="205"/>
      <c r="AVH69" s="205"/>
      <c r="AVI69" s="205"/>
      <c r="AVJ69" s="205"/>
      <c r="AVK69" s="205"/>
      <c r="AVL69" s="205"/>
      <c r="AVM69" s="205"/>
      <c r="AVN69" s="205"/>
      <c r="AVO69" s="205"/>
      <c r="AVP69" s="205"/>
      <c r="AVQ69" s="205"/>
      <c r="AVR69" s="205"/>
      <c r="AVS69" s="205"/>
      <c r="AVT69" s="205"/>
      <c r="AVU69" s="205"/>
      <c r="AVV69" s="205"/>
      <c r="AVW69" s="205"/>
      <c r="AVX69" s="205"/>
      <c r="AVY69" s="205"/>
      <c r="AVZ69" s="205"/>
      <c r="AWA69" s="205"/>
      <c r="AWB69" s="205"/>
      <c r="AWC69" s="205"/>
      <c r="AWD69" s="205"/>
      <c r="AWE69" s="205"/>
      <c r="AWF69" s="205"/>
      <c r="AWG69" s="205"/>
      <c r="AWH69" s="205"/>
      <c r="AWI69" s="205"/>
      <c r="AWJ69" s="205"/>
      <c r="AWK69" s="205"/>
      <c r="AWL69" s="205"/>
      <c r="AWM69" s="205"/>
      <c r="AWN69" s="205"/>
      <c r="AWO69" s="205"/>
      <c r="AWP69" s="205"/>
      <c r="AWQ69" s="205"/>
      <c r="AWR69" s="205"/>
      <c r="AWS69" s="205"/>
      <c r="AWT69" s="205"/>
      <c r="AWU69" s="205"/>
      <c r="AWV69" s="205"/>
      <c r="AWW69" s="205"/>
      <c r="AWX69" s="205"/>
      <c r="AWY69" s="205"/>
      <c r="AWZ69" s="205"/>
      <c r="AXA69" s="205"/>
      <c r="AXB69" s="205"/>
      <c r="AXC69" s="205"/>
      <c r="AXD69" s="205"/>
      <c r="AXE69" s="205"/>
      <c r="AXF69" s="205"/>
      <c r="AXG69" s="205"/>
      <c r="AXH69" s="205"/>
      <c r="AXI69" s="205"/>
      <c r="AXJ69" s="205"/>
      <c r="AXK69" s="205"/>
      <c r="AXL69" s="205"/>
      <c r="AXM69" s="205"/>
      <c r="AXN69" s="205"/>
      <c r="AXO69" s="205"/>
      <c r="AXP69" s="205"/>
      <c r="AXQ69" s="205"/>
      <c r="AXR69" s="205"/>
      <c r="AXS69" s="205"/>
      <c r="AXT69" s="205"/>
      <c r="AXU69" s="205"/>
      <c r="AXV69" s="205"/>
      <c r="AXW69" s="205"/>
      <c r="AXX69" s="205"/>
      <c r="AXY69" s="205"/>
      <c r="AXZ69" s="205"/>
      <c r="AYA69" s="205"/>
      <c r="AYB69" s="205"/>
      <c r="AYC69" s="205"/>
      <c r="AYD69" s="205"/>
      <c r="AYE69" s="205"/>
      <c r="AYF69" s="205"/>
      <c r="AYG69" s="205"/>
      <c r="AYH69" s="205"/>
      <c r="AYI69" s="205"/>
      <c r="AYJ69" s="205"/>
      <c r="AYK69" s="205"/>
      <c r="AYL69" s="205"/>
      <c r="AYM69" s="205"/>
      <c r="AYN69" s="205"/>
      <c r="AYO69" s="205"/>
      <c r="AYP69" s="205"/>
      <c r="AYQ69" s="205"/>
      <c r="AYR69" s="205"/>
      <c r="AYS69" s="205"/>
      <c r="AYT69" s="205"/>
      <c r="AYU69" s="205"/>
      <c r="AYV69" s="205"/>
      <c r="AYW69" s="205"/>
      <c r="AYX69" s="205"/>
      <c r="AYY69" s="205"/>
      <c r="AYZ69" s="205"/>
      <c r="AZA69" s="205"/>
      <c r="AZB69" s="205"/>
      <c r="AZC69" s="205"/>
      <c r="AZD69" s="205"/>
      <c r="AZE69" s="205"/>
      <c r="AZF69" s="205"/>
      <c r="AZG69" s="205"/>
      <c r="AZH69" s="205"/>
      <c r="AZI69" s="205"/>
      <c r="AZJ69" s="205"/>
      <c r="AZK69" s="205"/>
      <c r="AZL69" s="205"/>
      <c r="AZM69" s="205"/>
      <c r="AZN69" s="205"/>
      <c r="AZO69" s="205"/>
      <c r="AZP69" s="205"/>
      <c r="AZQ69" s="205"/>
      <c r="AZR69" s="205"/>
      <c r="AZS69" s="205"/>
      <c r="AZT69" s="205"/>
      <c r="AZU69" s="205"/>
      <c r="AZV69" s="205"/>
      <c r="AZW69" s="205"/>
      <c r="AZX69" s="205"/>
      <c r="AZY69" s="205"/>
      <c r="AZZ69" s="205"/>
      <c r="BAA69" s="205"/>
      <c r="BAB69" s="205"/>
      <c r="BAC69" s="205"/>
      <c r="BAD69" s="205"/>
      <c r="BAE69" s="205"/>
      <c r="BAF69" s="205"/>
      <c r="BAG69" s="205"/>
      <c r="BAH69" s="205"/>
      <c r="BAI69" s="205"/>
      <c r="BAJ69" s="205"/>
      <c r="BAK69" s="205"/>
      <c r="BAL69" s="205"/>
      <c r="BAM69" s="205"/>
      <c r="BAN69" s="205"/>
      <c r="BAO69" s="205"/>
      <c r="BAP69" s="205"/>
      <c r="BAQ69" s="205"/>
      <c r="BAR69" s="205"/>
      <c r="BAS69" s="205"/>
      <c r="BAT69" s="205"/>
      <c r="BAU69" s="205"/>
      <c r="BAV69" s="205"/>
      <c r="BAW69" s="205"/>
      <c r="BAX69" s="205"/>
      <c r="BAY69" s="205"/>
      <c r="BAZ69" s="205"/>
      <c r="BBA69" s="205"/>
      <c r="BBB69" s="205"/>
      <c r="BBC69" s="205"/>
      <c r="BBD69" s="205"/>
      <c r="BBE69" s="205"/>
      <c r="BBF69" s="205"/>
      <c r="BBG69" s="205"/>
      <c r="BBH69" s="205"/>
      <c r="BBI69" s="205"/>
      <c r="BBJ69" s="205"/>
      <c r="BBK69" s="205"/>
      <c r="BBL69" s="205"/>
      <c r="BBM69" s="205"/>
      <c r="BBN69" s="205"/>
      <c r="BBO69" s="205"/>
      <c r="BBP69" s="205"/>
      <c r="BBQ69" s="205"/>
      <c r="BBR69" s="205"/>
      <c r="BBS69" s="205"/>
      <c r="BBT69" s="205"/>
      <c r="BBU69" s="205"/>
      <c r="BBV69" s="205"/>
      <c r="BBW69" s="205"/>
      <c r="BBX69" s="205"/>
      <c r="BBY69" s="205"/>
      <c r="BBZ69" s="205"/>
      <c r="BCA69" s="205"/>
      <c r="BCB69" s="205"/>
      <c r="BCC69" s="205"/>
      <c r="BCD69" s="205"/>
      <c r="BCE69" s="205"/>
      <c r="BCF69" s="205"/>
      <c r="BCG69" s="205"/>
      <c r="BCH69" s="205"/>
      <c r="BCI69" s="205"/>
      <c r="BCJ69" s="205"/>
      <c r="BCK69" s="205"/>
      <c r="BCL69" s="205"/>
      <c r="BCM69" s="205"/>
      <c r="BCN69" s="205"/>
      <c r="BCO69" s="205"/>
      <c r="BCP69" s="205"/>
      <c r="BCQ69" s="205"/>
      <c r="BCR69" s="205"/>
      <c r="BCS69" s="205"/>
      <c r="BCT69" s="205"/>
      <c r="BCU69" s="205"/>
      <c r="BCV69" s="205"/>
      <c r="BCW69" s="205"/>
      <c r="BCX69" s="205"/>
      <c r="BCY69" s="205"/>
      <c r="BCZ69" s="205"/>
      <c r="BDA69" s="205"/>
      <c r="BDB69" s="205"/>
      <c r="BDC69" s="205"/>
      <c r="BDD69" s="205"/>
      <c r="BDE69" s="205"/>
      <c r="BDF69" s="205"/>
      <c r="BDG69" s="205"/>
      <c r="BDH69" s="205"/>
      <c r="BDI69" s="205"/>
      <c r="BDJ69" s="205"/>
      <c r="BDK69" s="205"/>
      <c r="BDL69" s="205"/>
      <c r="BDM69" s="205"/>
      <c r="BDN69" s="205"/>
      <c r="BDO69" s="205"/>
      <c r="BDP69" s="205"/>
      <c r="BDQ69" s="205"/>
      <c r="BDR69" s="205"/>
      <c r="BDS69" s="205"/>
      <c r="BDT69" s="205"/>
      <c r="BDU69" s="205"/>
    </row>
    <row r="70" spans="1:1477" s="6" customFormat="1" ht="12.75" thickBot="1">
      <c r="B70" s="80"/>
      <c r="C70" s="80"/>
      <c r="D70" s="80"/>
      <c r="E70" s="72"/>
      <c r="F70" s="80"/>
      <c r="G70" s="80"/>
      <c r="H70" s="208"/>
      <c r="I70" s="81"/>
      <c r="J70" s="81"/>
      <c r="K70" s="81"/>
      <c r="L70" s="81"/>
      <c r="M70" s="155"/>
      <c r="N70" s="73"/>
      <c r="O70" s="81"/>
      <c r="P70" s="81"/>
      <c r="Q70" s="81"/>
      <c r="R70" s="81"/>
      <c r="S70" s="81"/>
      <c r="T70" s="82"/>
      <c r="U70" s="82"/>
      <c r="V70" s="82"/>
      <c r="W70" s="82"/>
      <c r="X70" s="82"/>
      <c r="Y70" s="212"/>
      <c r="Z70" s="212"/>
      <c r="AA70" s="212"/>
      <c r="AB70" s="212"/>
      <c r="AC70" s="212"/>
      <c r="AD70" s="155"/>
      <c r="AE70" s="73"/>
      <c r="AF70" s="212"/>
      <c r="AG70" s="212"/>
      <c r="AH70" s="81"/>
      <c r="AI70" s="81"/>
      <c r="AJ70" s="83"/>
      <c r="AK70" s="83"/>
      <c r="AL70" s="85"/>
      <c r="AM70" s="85"/>
      <c r="AN70" s="83"/>
      <c r="AO70" s="83"/>
      <c r="AP70" s="85"/>
      <c r="AQ70" s="85"/>
      <c r="AR70" s="83"/>
      <c r="AS70" s="83"/>
      <c r="AT70" s="85"/>
      <c r="AU70" s="85"/>
      <c r="AV70" s="83"/>
      <c r="AW70" s="83"/>
      <c r="AX70" s="85"/>
      <c r="AY70" s="85"/>
      <c r="AZ70" s="83"/>
      <c r="BA70" s="83"/>
      <c r="BB70" s="85"/>
      <c r="BC70" s="85"/>
      <c r="BD70" s="83"/>
      <c r="BE70" s="83"/>
      <c r="BF70" s="85"/>
      <c r="BG70" s="85"/>
      <c r="BH70" s="83"/>
      <c r="BI70" s="83"/>
      <c r="BJ70" s="85"/>
      <c r="BK70" s="85"/>
      <c r="BL70" s="83"/>
      <c r="BM70" s="83"/>
      <c r="BN70" s="85"/>
      <c r="BO70" s="85"/>
      <c r="BP70" s="83"/>
      <c r="BQ70" s="83"/>
      <c r="BR70" s="85"/>
      <c r="BS70" s="85"/>
      <c r="BT70" s="83"/>
      <c r="BU70" s="83"/>
      <c r="BV70" s="85"/>
      <c r="BW70" s="85"/>
      <c r="BX70" s="83"/>
      <c r="BY70" s="83"/>
      <c r="BZ70" s="85"/>
      <c r="CA70" s="85"/>
      <c r="CB70" s="83"/>
      <c r="CC70" s="83"/>
      <c r="CD70" s="85"/>
      <c r="CE70" s="85"/>
      <c r="CF70" s="83"/>
      <c r="CG70" s="83"/>
      <c r="CH70" s="85"/>
      <c r="CI70" s="85"/>
      <c r="CJ70" s="83"/>
      <c r="CK70" s="83"/>
      <c r="CL70" s="85"/>
      <c r="CM70" s="85"/>
      <c r="CN70" s="84"/>
      <c r="CO70" s="84"/>
      <c r="CP70" s="84"/>
      <c r="CQ70" s="84"/>
      <c r="CR70" s="84"/>
      <c r="CS70" s="84"/>
      <c r="CT70" s="72"/>
      <c r="CU70" s="80"/>
      <c r="CV70" s="80"/>
      <c r="CW70" s="72"/>
      <c r="CX70" s="72"/>
      <c r="CY70" s="80"/>
      <c r="CZ70" s="80"/>
      <c r="DA70" s="80"/>
      <c r="DB70" s="82"/>
      <c r="DC70" s="81"/>
      <c r="DD70" s="235"/>
      <c r="DE70" s="233"/>
      <c r="DF70" s="233"/>
      <c r="DG70" s="233"/>
      <c r="DH70" s="233"/>
      <c r="DI70" s="233"/>
      <c r="DJ70" s="233"/>
      <c r="DK70" s="233"/>
      <c r="DL70" s="233"/>
      <c r="DM70" s="233"/>
      <c r="DN70" s="233"/>
      <c r="DO70" s="233"/>
      <c r="DP70" s="233"/>
      <c r="DQ70" s="233"/>
      <c r="DR70" s="233"/>
      <c r="DS70" s="233"/>
      <c r="DT70" s="233"/>
      <c r="DU70" s="233"/>
      <c r="DV70" s="233"/>
      <c r="DW70" s="233"/>
      <c r="DX70" s="233"/>
      <c r="DY70" s="233"/>
      <c r="DZ70" s="233"/>
      <c r="EA70" s="233"/>
      <c r="EB70" s="233"/>
      <c r="EC70" s="233"/>
      <c r="ED70" s="233"/>
      <c r="EE70" s="233"/>
      <c r="EF70" s="233"/>
      <c r="EG70" s="233"/>
      <c r="EH70" s="233"/>
      <c r="EI70" s="233"/>
      <c r="EJ70" s="233"/>
      <c r="EK70" s="233"/>
      <c r="EL70" s="233"/>
      <c r="EM70" s="233"/>
      <c r="EN70" s="233"/>
      <c r="EO70" s="233"/>
      <c r="EP70" s="233"/>
      <c r="EQ70" s="233"/>
      <c r="ER70" s="233"/>
      <c r="ES70" s="233"/>
      <c r="ET70" s="233"/>
      <c r="EU70" s="233"/>
      <c r="EV70" s="233"/>
      <c r="EW70" s="233"/>
      <c r="EX70" s="233"/>
      <c r="EY70" s="233"/>
      <c r="EZ70" s="233"/>
      <c r="FA70" s="233"/>
      <c r="FB70" s="233"/>
      <c r="FC70" s="233"/>
      <c r="FD70" s="233"/>
      <c r="FE70" s="233"/>
      <c r="FF70" s="233"/>
      <c r="FG70" s="233"/>
      <c r="FH70" s="233"/>
      <c r="FI70" s="233"/>
      <c r="FJ70" s="233"/>
      <c r="FK70" s="233"/>
      <c r="FL70" s="233"/>
      <c r="FM70" s="233"/>
      <c r="FN70" s="233"/>
      <c r="FO70" s="233"/>
      <c r="FP70" s="233"/>
      <c r="FQ70" s="233"/>
      <c r="FR70" s="233"/>
      <c r="FS70" s="233"/>
      <c r="FT70" s="233"/>
      <c r="FU70" s="233"/>
      <c r="FV70" s="233"/>
      <c r="FW70" s="233"/>
      <c r="FX70" s="233"/>
      <c r="FY70" s="233"/>
      <c r="FZ70" s="233"/>
      <c r="GA70" s="233"/>
      <c r="GB70" s="233"/>
      <c r="GC70" s="233"/>
      <c r="GD70" s="233"/>
      <c r="GE70" s="233"/>
      <c r="GF70" s="233"/>
      <c r="GG70" s="233"/>
      <c r="GH70" s="233"/>
      <c r="GI70" s="233"/>
      <c r="GJ70" s="233"/>
      <c r="GK70" s="233"/>
      <c r="GL70" s="233"/>
      <c r="GM70" s="233"/>
      <c r="GN70" s="233"/>
      <c r="GO70" s="233"/>
      <c r="GP70" s="233"/>
      <c r="GQ70" s="233"/>
      <c r="GR70" s="233"/>
      <c r="GS70" s="233"/>
      <c r="GT70" s="233"/>
      <c r="GU70" s="233"/>
      <c r="GV70" s="233"/>
      <c r="GW70" s="233"/>
      <c r="GX70" s="233"/>
      <c r="GY70" s="233"/>
      <c r="GZ70" s="233"/>
      <c r="HA70" s="233"/>
      <c r="HB70" s="233"/>
      <c r="HC70" s="233"/>
      <c r="HD70" s="233"/>
      <c r="HE70" s="233"/>
      <c r="HF70" s="233"/>
      <c r="HG70" s="233"/>
      <c r="HH70" s="233"/>
      <c r="HI70" s="233"/>
      <c r="HJ70" s="233"/>
      <c r="HK70" s="233"/>
      <c r="HL70" s="233"/>
      <c r="HM70" s="233"/>
      <c r="HN70" s="233"/>
      <c r="HO70" s="233"/>
      <c r="HP70" s="233"/>
      <c r="HQ70" s="233"/>
      <c r="HR70" s="233"/>
      <c r="HS70" s="233"/>
      <c r="HT70" s="233"/>
      <c r="HU70" s="233"/>
      <c r="HV70" s="233"/>
      <c r="HW70" s="233"/>
      <c r="HX70" s="233"/>
      <c r="HY70" s="233"/>
      <c r="HZ70" s="233"/>
      <c r="IA70" s="233"/>
      <c r="IB70" s="233"/>
      <c r="IC70" s="233"/>
      <c r="ID70" s="233"/>
      <c r="IE70" s="233"/>
      <c r="IF70" s="233"/>
      <c r="IG70" s="233"/>
      <c r="IH70" s="233"/>
      <c r="II70" s="233"/>
      <c r="IJ70" s="233"/>
      <c r="IK70" s="233"/>
      <c r="IL70" s="233"/>
      <c r="IM70" s="233"/>
      <c r="IN70" s="233"/>
      <c r="IO70" s="233"/>
      <c r="IP70" s="233"/>
      <c r="IQ70" s="233"/>
      <c r="IR70" s="233"/>
      <c r="IS70" s="233"/>
      <c r="IT70" s="233"/>
      <c r="IU70" s="233"/>
      <c r="IV70" s="233"/>
      <c r="IW70" s="233"/>
      <c r="IX70" s="233"/>
      <c r="IY70" s="233"/>
      <c r="IZ70" s="233"/>
      <c r="JA70" s="233"/>
      <c r="JB70" s="233"/>
      <c r="JC70" s="233"/>
      <c r="JD70" s="233"/>
      <c r="JE70" s="233"/>
      <c r="JF70" s="233"/>
      <c r="JG70" s="233"/>
      <c r="JH70" s="233"/>
      <c r="JI70" s="233"/>
      <c r="JJ70" s="233"/>
      <c r="JK70" s="233"/>
      <c r="JL70" s="233"/>
      <c r="JM70" s="233"/>
      <c r="JN70" s="233"/>
      <c r="JO70" s="233"/>
      <c r="JP70" s="233"/>
      <c r="JQ70" s="233"/>
      <c r="JR70" s="233"/>
      <c r="JS70" s="233"/>
      <c r="JT70" s="233"/>
      <c r="JU70" s="233"/>
      <c r="JV70" s="233"/>
      <c r="JW70" s="233"/>
      <c r="JX70" s="233"/>
      <c r="JY70" s="233"/>
      <c r="JZ70" s="233"/>
      <c r="KA70" s="233"/>
      <c r="KB70" s="233"/>
      <c r="KC70" s="233"/>
      <c r="KD70" s="233"/>
      <c r="KE70" s="233"/>
      <c r="KF70" s="233"/>
      <c r="KG70" s="233"/>
      <c r="KH70" s="233"/>
      <c r="KI70" s="233"/>
      <c r="KJ70" s="233"/>
      <c r="KK70" s="233"/>
      <c r="KL70" s="233"/>
      <c r="KM70" s="233"/>
      <c r="KN70" s="233"/>
      <c r="KO70" s="233"/>
      <c r="KP70" s="233"/>
      <c r="KQ70" s="233"/>
      <c r="KR70" s="233"/>
      <c r="KS70" s="233"/>
      <c r="KT70" s="233"/>
      <c r="KU70" s="233"/>
      <c r="KV70" s="233"/>
      <c r="KW70" s="233"/>
      <c r="KX70" s="233"/>
      <c r="KY70" s="233"/>
      <c r="KZ70" s="233"/>
      <c r="LA70" s="233"/>
      <c r="LB70" s="233"/>
      <c r="LC70" s="233"/>
      <c r="LD70" s="233"/>
      <c r="LE70" s="233"/>
      <c r="LF70" s="233"/>
      <c r="LG70" s="233"/>
      <c r="LH70" s="233"/>
      <c r="LI70" s="233"/>
      <c r="LJ70" s="233"/>
      <c r="LK70" s="233"/>
      <c r="LL70" s="233"/>
      <c r="LM70" s="233"/>
      <c r="LN70" s="233"/>
      <c r="LO70" s="233"/>
      <c r="LP70" s="233"/>
      <c r="LQ70" s="233"/>
      <c r="LR70" s="233"/>
      <c r="LS70" s="233"/>
      <c r="LT70" s="233"/>
      <c r="LU70" s="233"/>
      <c r="LV70" s="233"/>
      <c r="LW70" s="233"/>
      <c r="LX70" s="233"/>
      <c r="LY70" s="233"/>
      <c r="LZ70" s="233"/>
      <c r="MA70" s="233"/>
      <c r="MB70" s="233"/>
      <c r="MC70" s="233"/>
      <c r="MD70" s="233"/>
      <c r="ME70" s="233"/>
      <c r="MF70" s="233"/>
      <c r="MG70" s="233"/>
      <c r="MH70" s="233"/>
      <c r="MI70" s="233"/>
      <c r="MJ70" s="233"/>
      <c r="MK70" s="233"/>
      <c r="ML70" s="233"/>
      <c r="MM70" s="233"/>
      <c r="MN70" s="233"/>
      <c r="MO70" s="233"/>
      <c r="MP70" s="233"/>
      <c r="MQ70" s="233"/>
      <c r="MR70" s="233"/>
      <c r="MS70" s="233"/>
      <c r="MT70" s="233"/>
      <c r="MU70" s="233"/>
      <c r="MV70" s="233"/>
      <c r="MW70" s="233"/>
      <c r="MX70" s="233"/>
      <c r="MY70" s="233"/>
      <c r="MZ70" s="233"/>
      <c r="NA70" s="233"/>
      <c r="NB70" s="233"/>
      <c r="NC70" s="233"/>
      <c r="ND70" s="233"/>
      <c r="NE70" s="233"/>
      <c r="NF70" s="233"/>
      <c r="NG70" s="233"/>
      <c r="NH70" s="233"/>
      <c r="NI70" s="233"/>
      <c r="NJ70" s="233"/>
      <c r="NK70" s="233"/>
      <c r="NL70" s="233"/>
      <c r="NM70" s="233"/>
      <c r="NN70" s="233"/>
      <c r="NO70" s="233"/>
      <c r="NP70" s="233"/>
      <c r="NQ70" s="233"/>
      <c r="NR70" s="233"/>
      <c r="NS70" s="233"/>
      <c r="NT70" s="233"/>
      <c r="NU70" s="233"/>
      <c r="NV70" s="233"/>
      <c r="NW70" s="233"/>
      <c r="NX70" s="233"/>
      <c r="NY70" s="233"/>
      <c r="NZ70" s="233"/>
      <c r="OA70" s="233"/>
      <c r="OB70" s="233"/>
      <c r="OC70" s="233"/>
      <c r="OD70" s="233"/>
      <c r="OE70" s="233"/>
      <c r="OF70" s="233"/>
      <c r="OG70" s="233"/>
      <c r="OH70" s="233"/>
      <c r="OI70" s="233"/>
      <c r="OJ70" s="233"/>
      <c r="OK70" s="233"/>
      <c r="OL70" s="233"/>
      <c r="OM70" s="233"/>
      <c r="ON70" s="233"/>
      <c r="OO70" s="233"/>
      <c r="OP70" s="233"/>
      <c r="OQ70" s="233"/>
      <c r="OR70" s="233"/>
      <c r="OS70" s="233"/>
      <c r="OT70" s="233"/>
      <c r="OU70" s="233"/>
      <c r="OV70" s="233"/>
      <c r="OW70" s="233"/>
      <c r="OX70" s="233"/>
      <c r="OY70" s="233"/>
      <c r="OZ70" s="233"/>
      <c r="PA70" s="233"/>
      <c r="PB70" s="233"/>
      <c r="PC70" s="233"/>
      <c r="PD70" s="233"/>
      <c r="PE70" s="233"/>
      <c r="PF70" s="233"/>
      <c r="PG70" s="233"/>
      <c r="PH70" s="233"/>
      <c r="PI70" s="233"/>
      <c r="PJ70" s="233"/>
      <c r="PK70" s="233"/>
      <c r="PL70" s="233"/>
      <c r="PM70" s="233"/>
      <c r="PN70" s="233"/>
      <c r="PO70" s="233"/>
      <c r="PP70" s="233"/>
      <c r="PQ70" s="233"/>
      <c r="PR70" s="233"/>
      <c r="PS70" s="233"/>
      <c r="PT70" s="233"/>
      <c r="PU70" s="233"/>
      <c r="PV70" s="233"/>
      <c r="PW70" s="233"/>
      <c r="PX70" s="233"/>
      <c r="PY70" s="233"/>
      <c r="PZ70" s="233"/>
      <c r="QA70" s="233"/>
      <c r="QB70" s="233"/>
      <c r="QC70" s="233"/>
      <c r="QD70" s="233"/>
      <c r="QE70" s="233"/>
      <c r="QF70" s="233"/>
      <c r="QG70" s="233"/>
      <c r="QH70" s="233"/>
      <c r="QI70" s="233"/>
      <c r="QJ70" s="233"/>
      <c r="QK70" s="233"/>
      <c r="QL70" s="233"/>
      <c r="QM70" s="233"/>
      <c r="QN70" s="233"/>
      <c r="QO70" s="233"/>
      <c r="QP70" s="233"/>
      <c r="QQ70" s="233"/>
      <c r="QR70" s="233"/>
      <c r="QS70" s="233"/>
      <c r="QT70" s="233"/>
      <c r="QU70" s="233"/>
      <c r="QV70" s="233"/>
      <c r="QW70" s="233"/>
      <c r="QX70" s="233"/>
      <c r="QY70" s="233"/>
      <c r="QZ70" s="233"/>
      <c r="RA70" s="233"/>
      <c r="RB70" s="233"/>
      <c r="RC70" s="233"/>
      <c r="RD70" s="233"/>
      <c r="RE70" s="233"/>
      <c r="RF70" s="233"/>
      <c r="RG70" s="233"/>
      <c r="RH70" s="233"/>
      <c r="RI70" s="233"/>
      <c r="RJ70" s="233"/>
      <c r="RK70" s="233"/>
      <c r="RL70" s="233"/>
      <c r="RM70" s="233"/>
      <c r="RN70" s="233"/>
      <c r="RO70" s="233"/>
      <c r="RP70" s="233"/>
      <c r="RQ70" s="233"/>
      <c r="RR70" s="233"/>
      <c r="RS70" s="233"/>
      <c r="RT70" s="233"/>
      <c r="RU70" s="233"/>
      <c r="RV70" s="233"/>
      <c r="RW70" s="233"/>
      <c r="RX70" s="233"/>
      <c r="RY70" s="233"/>
      <c r="RZ70" s="233"/>
      <c r="SA70" s="233"/>
      <c r="SB70" s="233"/>
      <c r="SC70" s="233"/>
      <c r="SD70" s="233"/>
      <c r="SE70" s="233"/>
      <c r="SF70" s="233"/>
      <c r="SG70" s="233"/>
      <c r="SH70" s="233"/>
      <c r="SI70" s="233"/>
      <c r="SJ70" s="233"/>
      <c r="SK70" s="233"/>
      <c r="SL70" s="233"/>
      <c r="SM70" s="233"/>
      <c r="SN70" s="233"/>
      <c r="SO70" s="233"/>
      <c r="SP70" s="233"/>
      <c r="SQ70" s="233"/>
      <c r="SR70" s="233"/>
      <c r="SS70" s="233"/>
      <c r="ST70" s="233"/>
      <c r="SU70" s="233"/>
      <c r="SV70" s="233"/>
      <c r="SW70" s="233"/>
      <c r="SX70" s="233"/>
      <c r="SY70" s="233"/>
      <c r="SZ70" s="233"/>
      <c r="TA70" s="233"/>
      <c r="TB70" s="233"/>
      <c r="TC70" s="233"/>
      <c r="TD70" s="233"/>
      <c r="TE70" s="233"/>
      <c r="TF70" s="233"/>
      <c r="TG70" s="233"/>
      <c r="TH70" s="233"/>
      <c r="TI70" s="233"/>
      <c r="TJ70" s="233"/>
      <c r="TK70" s="233"/>
      <c r="TL70" s="233"/>
      <c r="TM70" s="233"/>
      <c r="TN70" s="233"/>
      <c r="TO70" s="233"/>
      <c r="TP70" s="233"/>
      <c r="TQ70" s="233"/>
      <c r="TR70" s="233"/>
      <c r="TS70" s="233"/>
      <c r="TT70" s="233"/>
      <c r="TU70" s="233"/>
      <c r="TV70" s="233"/>
      <c r="TW70" s="233"/>
      <c r="TX70" s="233"/>
      <c r="TY70" s="233"/>
      <c r="TZ70" s="233"/>
      <c r="UA70" s="233"/>
      <c r="UB70" s="233"/>
      <c r="UC70" s="233"/>
      <c r="UD70" s="233"/>
      <c r="UE70" s="233"/>
      <c r="UF70" s="233"/>
      <c r="UG70" s="233"/>
      <c r="UH70" s="233"/>
      <c r="UI70" s="233"/>
      <c r="UJ70" s="233"/>
      <c r="UK70" s="233"/>
      <c r="UL70" s="233"/>
      <c r="UM70" s="233"/>
      <c r="UN70" s="233"/>
      <c r="UO70" s="233"/>
      <c r="UP70" s="233"/>
      <c r="UQ70" s="233"/>
      <c r="UR70" s="233"/>
      <c r="US70" s="233"/>
      <c r="UT70" s="233"/>
      <c r="UU70" s="233"/>
      <c r="UV70" s="233"/>
      <c r="UW70" s="233"/>
      <c r="UX70" s="233"/>
      <c r="UY70" s="233"/>
      <c r="UZ70" s="233"/>
      <c r="VA70" s="233"/>
      <c r="VB70" s="233"/>
      <c r="VC70" s="233"/>
      <c r="VD70" s="233"/>
      <c r="VE70" s="233"/>
      <c r="VF70" s="233"/>
      <c r="VG70" s="233"/>
      <c r="VH70" s="233"/>
      <c r="VI70" s="233"/>
      <c r="VJ70" s="233"/>
      <c r="VK70" s="233"/>
      <c r="VL70" s="233"/>
      <c r="VM70" s="233"/>
      <c r="VN70" s="233"/>
      <c r="VO70" s="233"/>
      <c r="VP70" s="233"/>
      <c r="VQ70" s="233"/>
      <c r="VR70" s="233"/>
      <c r="VS70" s="233"/>
      <c r="VT70" s="233"/>
      <c r="VU70" s="233"/>
      <c r="VV70" s="233"/>
      <c r="VW70" s="233"/>
      <c r="VX70" s="233"/>
      <c r="VY70" s="233"/>
      <c r="VZ70" s="233"/>
      <c r="WA70" s="233"/>
      <c r="WB70" s="233"/>
      <c r="WC70" s="233"/>
      <c r="WD70" s="233"/>
      <c r="WE70" s="233"/>
      <c r="WF70" s="233"/>
      <c r="WG70" s="233"/>
      <c r="WH70" s="233"/>
      <c r="WI70" s="233"/>
      <c r="WJ70" s="233"/>
      <c r="WK70" s="233"/>
      <c r="WL70" s="233"/>
      <c r="WM70" s="233"/>
      <c r="WN70" s="233"/>
      <c r="WO70" s="233"/>
      <c r="WP70" s="233"/>
      <c r="WQ70" s="233"/>
      <c r="WR70" s="233"/>
      <c r="WS70" s="233"/>
      <c r="WT70" s="233"/>
      <c r="WU70" s="233"/>
      <c r="WV70" s="233"/>
      <c r="WW70" s="233"/>
      <c r="WX70" s="233"/>
      <c r="WY70" s="233"/>
      <c r="WZ70" s="233"/>
      <c r="XA70" s="233"/>
      <c r="XB70" s="233"/>
      <c r="XC70" s="233"/>
      <c r="XD70" s="233"/>
      <c r="XE70" s="233"/>
      <c r="XF70" s="233"/>
      <c r="XG70" s="233"/>
      <c r="XH70" s="233"/>
      <c r="XI70" s="233"/>
      <c r="XJ70" s="233"/>
      <c r="XK70" s="233"/>
      <c r="XL70" s="233"/>
      <c r="XM70" s="233"/>
      <c r="XN70" s="233"/>
      <c r="XO70" s="233"/>
      <c r="XP70" s="233"/>
      <c r="XQ70" s="233"/>
      <c r="XR70" s="233"/>
      <c r="XS70" s="233"/>
      <c r="XT70" s="233"/>
      <c r="XU70" s="233"/>
      <c r="XV70" s="233"/>
      <c r="XW70" s="233"/>
      <c r="XX70" s="233"/>
      <c r="XY70" s="233"/>
      <c r="XZ70" s="233"/>
      <c r="YA70" s="233"/>
      <c r="YB70" s="233"/>
      <c r="YC70" s="233"/>
      <c r="YD70" s="233"/>
      <c r="YE70" s="233"/>
      <c r="YF70" s="233"/>
      <c r="YG70" s="233"/>
      <c r="YH70" s="233"/>
      <c r="YI70" s="233"/>
      <c r="YJ70" s="233"/>
      <c r="YK70" s="233"/>
      <c r="YL70" s="233"/>
      <c r="YM70" s="233"/>
      <c r="YN70" s="233"/>
      <c r="YO70" s="233"/>
      <c r="YP70" s="233"/>
      <c r="YQ70" s="233"/>
      <c r="YR70" s="233"/>
      <c r="YS70" s="233"/>
      <c r="YT70" s="233"/>
      <c r="YU70" s="233"/>
      <c r="YV70" s="233"/>
      <c r="YW70" s="233"/>
      <c r="YX70" s="233"/>
      <c r="YY70" s="233"/>
      <c r="YZ70" s="233"/>
      <c r="ZA70" s="233"/>
      <c r="ZB70" s="233"/>
      <c r="ZC70" s="233"/>
      <c r="ZD70" s="233"/>
      <c r="ZE70" s="233"/>
      <c r="ZF70" s="233"/>
      <c r="ZG70" s="233"/>
      <c r="ZH70" s="233"/>
      <c r="ZI70" s="233"/>
      <c r="ZJ70" s="233"/>
      <c r="ZK70" s="233"/>
      <c r="ZL70" s="233"/>
      <c r="ZM70" s="233"/>
      <c r="ZN70" s="233"/>
      <c r="ZO70" s="233"/>
      <c r="ZP70" s="233"/>
      <c r="ZQ70" s="233"/>
      <c r="ZR70" s="233"/>
      <c r="ZS70" s="233"/>
      <c r="ZT70" s="233"/>
      <c r="ZU70" s="233"/>
      <c r="ZV70" s="233"/>
      <c r="ZW70" s="233"/>
      <c r="ZX70" s="233"/>
      <c r="ZY70" s="233"/>
      <c r="ZZ70" s="233"/>
      <c r="AAA70" s="233"/>
      <c r="AAB70" s="233"/>
      <c r="AAC70" s="233"/>
      <c r="AAD70" s="233"/>
      <c r="AAE70" s="233"/>
      <c r="AAF70" s="233"/>
      <c r="AAG70" s="233"/>
      <c r="AAH70" s="233"/>
      <c r="AAI70" s="233"/>
      <c r="AAJ70" s="233"/>
      <c r="AAK70" s="233"/>
      <c r="AAL70" s="233"/>
      <c r="AAM70" s="233"/>
      <c r="AAN70" s="233"/>
      <c r="AAO70" s="233"/>
      <c r="AAP70" s="233"/>
      <c r="AAQ70" s="233"/>
      <c r="AAR70" s="233"/>
      <c r="AAS70" s="233"/>
      <c r="AAT70" s="233"/>
      <c r="AAU70" s="233"/>
      <c r="AAV70" s="233"/>
      <c r="AAW70" s="233"/>
      <c r="AAX70" s="233"/>
      <c r="AAY70" s="233"/>
      <c r="AAZ70" s="233"/>
      <c r="ABA70" s="233"/>
      <c r="ABB70" s="233"/>
      <c r="ABC70" s="233"/>
      <c r="ABD70" s="233"/>
      <c r="ABE70" s="233"/>
      <c r="ABF70" s="233"/>
      <c r="ABG70" s="233"/>
      <c r="ABH70" s="233"/>
      <c r="ABI70" s="233"/>
      <c r="ABJ70" s="233"/>
      <c r="ABK70" s="233"/>
      <c r="ABL70" s="233"/>
      <c r="ABM70" s="233"/>
      <c r="ABN70" s="233"/>
      <c r="ABO70" s="233"/>
      <c r="ABP70" s="233"/>
      <c r="ABQ70" s="233"/>
      <c r="ABR70" s="233"/>
      <c r="ABS70" s="233"/>
      <c r="ABT70" s="233"/>
      <c r="ABU70" s="233"/>
      <c r="ABV70" s="233"/>
      <c r="ABW70" s="233"/>
      <c r="ABX70" s="233"/>
      <c r="ABY70" s="233"/>
      <c r="ABZ70" s="233"/>
      <c r="ACA70" s="233"/>
      <c r="ACB70" s="233"/>
      <c r="ACC70" s="233"/>
      <c r="ACD70" s="233"/>
      <c r="ACE70" s="233"/>
      <c r="ACF70" s="233"/>
      <c r="ACG70" s="233"/>
      <c r="ACH70" s="233"/>
      <c r="ACI70" s="233"/>
      <c r="ACJ70" s="233"/>
      <c r="ACK70" s="233"/>
      <c r="ACL70" s="233"/>
      <c r="ACM70" s="233"/>
      <c r="ACN70" s="233"/>
      <c r="ACO70" s="233"/>
      <c r="ACP70" s="233"/>
      <c r="ACQ70" s="233"/>
      <c r="ACR70" s="233"/>
      <c r="ACS70" s="233"/>
      <c r="ACT70" s="233"/>
      <c r="ACU70" s="233"/>
      <c r="ACV70" s="233"/>
      <c r="ACW70" s="233"/>
      <c r="ACX70" s="233"/>
      <c r="ACY70" s="233"/>
      <c r="ACZ70" s="233"/>
      <c r="ADA70" s="233"/>
      <c r="ADB70" s="233"/>
      <c r="ADC70" s="233"/>
      <c r="ADD70" s="233"/>
      <c r="ADE70" s="233"/>
      <c r="ADF70" s="233"/>
      <c r="ADG70" s="233"/>
      <c r="ADH70" s="233"/>
      <c r="ADI70" s="233"/>
      <c r="ADJ70" s="233"/>
      <c r="ADK70" s="233"/>
      <c r="ADL70" s="233"/>
      <c r="ADM70" s="233"/>
      <c r="ADN70" s="233"/>
      <c r="ADO70" s="233"/>
      <c r="ADP70" s="233"/>
      <c r="ADQ70" s="233"/>
      <c r="ADR70" s="233"/>
      <c r="ADS70" s="233"/>
      <c r="ADT70" s="233"/>
      <c r="ADU70" s="233"/>
      <c r="ADV70" s="233"/>
      <c r="ADW70" s="233"/>
      <c r="ADX70" s="233"/>
      <c r="ADY70" s="233"/>
      <c r="ADZ70" s="233"/>
      <c r="AEA70" s="233"/>
      <c r="AEB70" s="233"/>
      <c r="AEC70" s="233"/>
      <c r="AED70" s="233"/>
      <c r="AEE70" s="233"/>
      <c r="AEF70" s="233"/>
      <c r="AEG70" s="233"/>
      <c r="AEH70" s="233"/>
      <c r="AEI70" s="233"/>
      <c r="AEJ70" s="233"/>
      <c r="AEK70" s="233"/>
      <c r="AEL70" s="233"/>
      <c r="AEM70" s="233"/>
      <c r="AEN70" s="233"/>
      <c r="AEO70" s="233"/>
      <c r="AEP70" s="233"/>
      <c r="AEQ70" s="233"/>
      <c r="AER70" s="233"/>
      <c r="AES70" s="233"/>
      <c r="AET70" s="233"/>
      <c r="AEU70" s="233"/>
      <c r="AEV70" s="233"/>
      <c r="AEW70" s="233"/>
      <c r="AEX70" s="233"/>
      <c r="AEY70" s="233"/>
      <c r="AEZ70" s="233"/>
      <c r="AFA70" s="233"/>
      <c r="AFB70" s="233"/>
      <c r="AFC70" s="233"/>
      <c r="AFD70" s="233"/>
      <c r="AFE70" s="233"/>
      <c r="AFF70" s="233"/>
      <c r="AFG70" s="233"/>
      <c r="AFH70" s="233"/>
      <c r="AFI70" s="233"/>
      <c r="AFJ70" s="233"/>
      <c r="AFK70" s="233"/>
      <c r="AFL70" s="233"/>
      <c r="AFM70" s="233"/>
      <c r="AFN70" s="233"/>
      <c r="AFO70" s="233"/>
      <c r="AFP70" s="233"/>
      <c r="AFQ70" s="233"/>
      <c r="AFR70" s="233"/>
      <c r="AFS70" s="233"/>
      <c r="AFT70" s="233"/>
      <c r="AFU70" s="233"/>
      <c r="AFV70" s="233"/>
      <c r="AFW70" s="233"/>
      <c r="AFX70" s="233"/>
      <c r="AFY70" s="233"/>
      <c r="AFZ70" s="233"/>
      <c r="AGA70" s="233"/>
      <c r="AGB70" s="233"/>
      <c r="AGC70" s="233"/>
      <c r="AGD70" s="233"/>
      <c r="AGE70" s="233"/>
      <c r="AGF70" s="233"/>
      <c r="AGG70" s="233"/>
      <c r="AGH70" s="233"/>
      <c r="AGI70" s="233"/>
      <c r="AGJ70" s="233"/>
      <c r="AGK70" s="233"/>
      <c r="AGL70" s="233"/>
      <c r="AGM70" s="233"/>
      <c r="AGN70" s="233"/>
      <c r="AGO70" s="233"/>
      <c r="AGP70" s="233"/>
      <c r="AGQ70" s="233"/>
      <c r="AGR70" s="233"/>
      <c r="AGS70" s="233"/>
      <c r="AGT70" s="233"/>
      <c r="AGU70" s="233"/>
      <c r="AGV70" s="233"/>
      <c r="AGW70" s="233"/>
      <c r="AGX70" s="233"/>
      <c r="AGY70" s="233"/>
      <c r="AGZ70" s="233"/>
      <c r="AHA70" s="233"/>
      <c r="AHB70" s="233"/>
      <c r="AHC70" s="233"/>
      <c r="AHD70" s="233"/>
      <c r="AHE70" s="233"/>
      <c r="AHF70" s="233"/>
      <c r="AHG70" s="233"/>
      <c r="AHH70" s="233"/>
      <c r="AHI70" s="233"/>
      <c r="AHJ70" s="233"/>
      <c r="AHK70" s="233"/>
      <c r="AHL70" s="233"/>
      <c r="AHM70" s="233"/>
      <c r="AHN70" s="233"/>
      <c r="AHO70" s="233"/>
      <c r="AHP70" s="233"/>
      <c r="AHQ70" s="233"/>
      <c r="AHR70" s="233"/>
      <c r="AHS70" s="233"/>
      <c r="AHT70" s="233"/>
      <c r="AHU70" s="233"/>
      <c r="AHV70" s="233"/>
      <c r="AHW70" s="233"/>
      <c r="AHX70" s="233"/>
      <c r="AHY70" s="233"/>
      <c r="AHZ70" s="233"/>
      <c r="AIA70" s="233"/>
      <c r="AIB70" s="233"/>
      <c r="AIC70" s="233"/>
      <c r="AID70" s="233"/>
      <c r="AIE70" s="233"/>
      <c r="AIF70" s="233"/>
      <c r="AIG70" s="233"/>
      <c r="AIH70" s="233"/>
      <c r="AII70" s="233"/>
      <c r="AIJ70" s="233"/>
      <c r="AIK70" s="233"/>
      <c r="AIL70" s="233"/>
      <c r="AIM70" s="233"/>
      <c r="AIN70" s="233"/>
      <c r="AIO70" s="233"/>
      <c r="AIP70" s="233"/>
      <c r="AIQ70" s="233"/>
      <c r="AIR70" s="233"/>
      <c r="AIS70" s="233"/>
      <c r="AIT70" s="233"/>
      <c r="AIU70" s="233"/>
      <c r="AIV70" s="233"/>
      <c r="AIW70" s="233"/>
      <c r="AIX70" s="233"/>
      <c r="AIY70" s="233"/>
      <c r="AIZ70" s="233"/>
      <c r="AJA70" s="233"/>
      <c r="AJB70" s="233"/>
      <c r="AJC70" s="233"/>
      <c r="AJD70" s="233"/>
      <c r="AJE70" s="233"/>
      <c r="AJF70" s="233"/>
      <c r="AJG70" s="233"/>
      <c r="AJH70" s="233"/>
      <c r="AJI70" s="233"/>
      <c r="AJJ70" s="233"/>
      <c r="AJK70" s="233"/>
      <c r="AJL70" s="233"/>
      <c r="AJM70" s="233"/>
      <c r="AJN70" s="233"/>
      <c r="AJO70" s="233"/>
      <c r="AJP70" s="233"/>
      <c r="AJQ70" s="233"/>
      <c r="AJR70" s="233"/>
      <c r="AJS70" s="233"/>
      <c r="AJT70" s="233"/>
      <c r="AJU70" s="233"/>
      <c r="AJV70" s="233"/>
      <c r="AJW70" s="233"/>
      <c r="AJX70" s="233"/>
      <c r="AJY70" s="233"/>
      <c r="AJZ70" s="233"/>
      <c r="AKA70" s="233"/>
      <c r="AKB70" s="233"/>
      <c r="AKC70" s="233"/>
      <c r="AKD70" s="233"/>
      <c r="AKE70" s="233"/>
      <c r="AKF70" s="233"/>
      <c r="AKG70" s="233"/>
      <c r="AKH70" s="233"/>
      <c r="AKI70" s="233"/>
      <c r="AKJ70" s="233"/>
      <c r="AKK70" s="233"/>
      <c r="AKL70" s="233"/>
      <c r="AKM70" s="233"/>
      <c r="AKN70" s="233"/>
      <c r="AKO70" s="233"/>
      <c r="AKP70" s="233"/>
      <c r="AKQ70" s="233"/>
      <c r="AKR70" s="233"/>
      <c r="AKS70" s="233"/>
      <c r="AKT70" s="233"/>
      <c r="AKU70" s="233"/>
      <c r="AKV70" s="233"/>
      <c r="AKW70" s="233"/>
      <c r="AKX70" s="233"/>
      <c r="AKY70" s="233"/>
      <c r="AKZ70" s="233"/>
      <c r="ALA70" s="233"/>
      <c r="ALB70" s="233"/>
      <c r="ALC70" s="233"/>
      <c r="ALD70" s="233"/>
      <c r="ALE70" s="233"/>
      <c r="ALF70" s="233"/>
      <c r="ALG70" s="233"/>
      <c r="ALH70" s="233"/>
      <c r="ALI70" s="233"/>
      <c r="ALJ70" s="233"/>
      <c r="ALK70" s="233"/>
      <c r="ALL70" s="233"/>
      <c r="ALM70" s="233"/>
      <c r="ALN70" s="233"/>
      <c r="ALO70" s="233"/>
      <c r="ALP70" s="233"/>
      <c r="ALQ70" s="233"/>
      <c r="ALR70" s="233"/>
      <c r="ALS70" s="233"/>
      <c r="ALT70" s="233"/>
      <c r="ALU70" s="233"/>
      <c r="ALV70" s="233"/>
      <c r="ALW70" s="233"/>
      <c r="ALX70" s="233"/>
      <c r="ALY70" s="233"/>
      <c r="ALZ70" s="233"/>
      <c r="AMA70" s="233"/>
      <c r="AMB70" s="233"/>
      <c r="AMC70" s="233"/>
      <c r="AMD70" s="233"/>
      <c r="AME70" s="233"/>
      <c r="AMF70" s="233"/>
      <c r="AMG70" s="233"/>
      <c r="AMH70" s="233"/>
      <c r="AMI70" s="233"/>
      <c r="AMJ70" s="233"/>
      <c r="AMK70" s="233"/>
      <c r="AML70" s="233"/>
      <c r="AMM70" s="233"/>
      <c r="AMN70" s="233"/>
      <c r="AMO70" s="233"/>
      <c r="AMP70" s="233"/>
      <c r="AMQ70" s="233"/>
      <c r="AMR70" s="233"/>
      <c r="AMS70" s="233"/>
      <c r="AMT70" s="233"/>
      <c r="AMU70" s="233"/>
      <c r="AMV70" s="233"/>
      <c r="AMW70" s="233"/>
      <c r="AMX70" s="233"/>
      <c r="AMY70" s="233"/>
      <c r="AMZ70" s="233"/>
      <c r="ANA70" s="233"/>
      <c r="ANB70" s="233"/>
      <c r="ANC70" s="233"/>
      <c r="AND70" s="233"/>
      <c r="ANE70" s="233"/>
      <c r="ANF70" s="233"/>
      <c r="ANG70" s="233"/>
      <c r="ANH70" s="233"/>
      <c r="ANI70" s="233"/>
      <c r="ANJ70" s="233"/>
      <c r="ANK70" s="233"/>
      <c r="ANL70" s="233"/>
      <c r="ANM70" s="233"/>
      <c r="ANN70" s="233"/>
      <c r="ANO70" s="233"/>
      <c r="ANP70" s="233"/>
      <c r="ANQ70" s="233"/>
      <c r="ANR70" s="233"/>
      <c r="ANS70" s="233"/>
      <c r="ANT70" s="233"/>
      <c r="ANU70" s="233"/>
      <c r="ANV70" s="233"/>
      <c r="ANW70" s="233"/>
      <c r="ANX70" s="233"/>
      <c r="ANY70" s="233"/>
      <c r="ANZ70" s="233"/>
      <c r="AOA70" s="233"/>
      <c r="AOB70" s="233"/>
      <c r="AOC70" s="233"/>
      <c r="AOD70" s="233"/>
      <c r="AOE70" s="233"/>
      <c r="AOF70" s="233"/>
      <c r="AOG70" s="233"/>
      <c r="AOH70" s="233"/>
      <c r="AOI70" s="233"/>
      <c r="AOJ70" s="233"/>
      <c r="AOK70" s="233"/>
      <c r="AOL70" s="233"/>
      <c r="AOM70" s="233"/>
      <c r="AON70" s="233"/>
      <c r="AOO70" s="233"/>
      <c r="AOP70" s="233"/>
      <c r="AOQ70" s="233"/>
      <c r="AOR70" s="233"/>
      <c r="AOS70" s="233"/>
      <c r="AOT70" s="233"/>
      <c r="AOU70" s="233"/>
      <c r="AOV70" s="233"/>
      <c r="AOW70" s="233"/>
      <c r="AOX70" s="233"/>
      <c r="AOY70" s="233"/>
      <c r="AOZ70" s="233"/>
      <c r="APA70" s="233"/>
      <c r="APB70" s="233"/>
      <c r="APC70" s="233"/>
      <c r="APD70" s="233"/>
      <c r="APE70" s="233"/>
      <c r="APF70" s="233"/>
      <c r="APG70" s="233"/>
      <c r="APH70" s="233"/>
      <c r="API70" s="233"/>
      <c r="APJ70" s="233"/>
      <c r="APK70" s="233"/>
      <c r="APL70" s="233"/>
      <c r="APM70" s="233"/>
      <c r="APN70" s="233"/>
      <c r="APO70" s="233"/>
      <c r="APP70" s="233"/>
      <c r="APQ70" s="233"/>
      <c r="APR70" s="233"/>
      <c r="APS70" s="233"/>
      <c r="APT70" s="233"/>
      <c r="APU70" s="233"/>
      <c r="APV70" s="233"/>
      <c r="APW70" s="233"/>
      <c r="APX70" s="233"/>
      <c r="APY70" s="233"/>
      <c r="APZ70" s="233"/>
      <c r="AQA70" s="233"/>
      <c r="AQB70" s="233"/>
      <c r="AQC70" s="233"/>
      <c r="AQD70" s="233"/>
      <c r="AQE70" s="233"/>
      <c r="AQF70" s="233"/>
      <c r="AQG70" s="233"/>
      <c r="AQH70" s="233"/>
      <c r="AQI70" s="233"/>
      <c r="AQJ70" s="233"/>
      <c r="AQK70" s="233"/>
      <c r="AQL70" s="233"/>
      <c r="AQM70" s="233"/>
      <c r="AQN70" s="233"/>
      <c r="AQO70" s="233"/>
      <c r="AQP70" s="233"/>
      <c r="AQQ70" s="233"/>
      <c r="AQR70" s="233"/>
      <c r="AQS70" s="233"/>
      <c r="AQT70" s="233"/>
      <c r="AQU70" s="233"/>
      <c r="AQV70" s="233"/>
      <c r="AQW70" s="233"/>
      <c r="AQX70" s="233"/>
      <c r="AQY70" s="233"/>
      <c r="AQZ70" s="233"/>
      <c r="ARA70" s="233"/>
      <c r="ARB70" s="233"/>
      <c r="ARC70" s="233"/>
      <c r="ARD70" s="233"/>
      <c r="ARE70" s="233"/>
      <c r="ARF70" s="233"/>
      <c r="ARG70" s="233"/>
      <c r="ARH70" s="233"/>
      <c r="ARI70" s="233"/>
      <c r="ARJ70" s="233"/>
      <c r="ARK70" s="233"/>
      <c r="ARL70" s="233"/>
      <c r="ARM70" s="233"/>
      <c r="ARN70" s="233"/>
      <c r="ARO70" s="233"/>
      <c r="ARP70" s="233"/>
      <c r="ARQ70" s="233"/>
      <c r="ARR70" s="233"/>
      <c r="ARS70" s="233"/>
      <c r="ART70" s="233"/>
      <c r="ARU70" s="233"/>
      <c r="ARV70" s="233"/>
      <c r="ARW70" s="233"/>
      <c r="ARX70" s="233"/>
      <c r="ARY70" s="233"/>
      <c r="ARZ70" s="233"/>
      <c r="ASA70" s="233"/>
      <c r="ASB70" s="233"/>
      <c r="ASC70" s="233"/>
      <c r="ASD70" s="233"/>
      <c r="ASE70" s="233"/>
      <c r="ASF70" s="233"/>
      <c r="ASG70" s="233"/>
      <c r="ASH70" s="233"/>
      <c r="ASI70" s="233"/>
      <c r="ASJ70" s="233"/>
      <c r="ASK70" s="233"/>
      <c r="ASL70" s="233"/>
      <c r="ASM70" s="233"/>
      <c r="ASN70" s="233"/>
      <c r="ASO70" s="233"/>
      <c r="ASP70" s="233"/>
      <c r="ASQ70" s="233"/>
      <c r="ASR70" s="233"/>
      <c r="ASS70" s="233"/>
      <c r="AST70" s="233"/>
      <c r="ASU70" s="233"/>
      <c r="ASV70" s="233"/>
      <c r="ASW70" s="233"/>
      <c r="ASX70" s="233"/>
      <c r="ASY70" s="233"/>
      <c r="ASZ70" s="233"/>
      <c r="ATA70" s="233"/>
      <c r="ATB70" s="233"/>
      <c r="ATC70" s="233"/>
      <c r="ATD70" s="233"/>
      <c r="ATE70" s="233"/>
      <c r="ATF70" s="233"/>
      <c r="ATG70" s="233"/>
      <c r="ATH70" s="233"/>
      <c r="ATI70" s="233"/>
      <c r="ATJ70" s="233"/>
      <c r="ATK70" s="233"/>
      <c r="ATL70" s="233"/>
      <c r="ATM70" s="233"/>
      <c r="ATN70" s="233"/>
      <c r="ATO70" s="233"/>
      <c r="ATP70" s="233"/>
      <c r="ATQ70" s="233"/>
      <c r="ATR70" s="233"/>
      <c r="ATS70" s="233"/>
      <c r="ATT70" s="233"/>
      <c r="ATU70" s="233"/>
      <c r="ATV70" s="233"/>
      <c r="ATW70" s="233"/>
      <c r="ATX70" s="233"/>
      <c r="ATY70" s="233"/>
      <c r="ATZ70" s="233"/>
      <c r="AUA70" s="233"/>
      <c r="AUB70" s="233"/>
      <c r="AUC70" s="233"/>
      <c r="AUD70" s="233"/>
      <c r="AUE70" s="233"/>
      <c r="AUF70" s="233"/>
      <c r="AUG70" s="233"/>
      <c r="AUH70" s="233"/>
      <c r="AUI70" s="233"/>
      <c r="AUJ70" s="233"/>
      <c r="AUK70" s="233"/>
      <c r="AUL70" s="233"/>
      <c r="AUM70" s="233"/>
      <c r="AUN70" s="233"/>
      <c r="AUO70" s="233"/>
      <c r="AUP70" s="233"/>
      <c r="AUQ70" s="233"/>
      <c r="AUR70" s="233"/>
      <c r="AUS70" s="233"/>
      <c r="AUT70" s="233"/>
      <c r="AUU70" s="233"/>
      <c r="AUV70" s="233"/>
      <c r="AUW70" s="233"/>
      <c r="AUX70" s="233"/>
      <c r="AUY70" s="233"/>
      <c r="AUZ70" s="233"/>
      <c r="AVA70" s="233"/>
      <c r="AVB70" s="233"/>
      <c r="AVC70" s="233"/>
      <c r="AVD70" s="233"/>
      <c r="AVE70" s="233"/>
      <c r="AVF70" s="233"/>
      <c r="AVG70" s="233"/>
      <c r="AVH70" s="233"/>
      <c r="AVI70" s="233"/>
      <c r="AVJ70" s="233"/>
      <c r="AVK70" s="233"/>
      <c r="AVL70" s="233"/>
      <c r="AVM70" s="233"/>
      <c r="AVN70" s="233"/>
      <c r="AVO70" s="233"/>
      <c r="AVP70" s="233"/>
      <c r="AVQ70" s="233"/>
      <c r="AVR70" s="233"/>
      <c r="AVS70" s="233"/>
      <c r="AVT70" s="233"/>
      <c r="AVU70" s="233"/>
      <c r="AVV70" s="233"/>
      <c r="AVW70" s="233"/>
      <c r="AVX70" s="233"/>
      <c r="AVY70" s="233"/>
      <c r="AVZ70" s="233"/>
      <c r="AWA70" s="233"/>
      <c r="AWB70" s="233"/>
      <c r="AWC70" s="233"/>
      <c r="AWD70" s="233"/>
      <c r="AWE70" s="233"/>
      <c r="AWF70" s="233"/>
      <c r="AWG70" s="233"/>
      <c r="AWH70" s="233"/>
      <c r="AWI70" s="233"/>
      <c r="AWJ70" s="233"/>
      <c r="AWK70" s="233"/>
      <c r="AWL70" s="233"/>
      <c r="AWM70" s="233"/>
      <c r="AWN70" s="233"/>
      <c r="AWO70" s="233"/>
      <c r="AWP70" s="233"/>
      <c r="AWQ70" s="233"/>
      <c r="AWR70" s="233"/>
      <c r="AWS70" s="233"/>
      <c r="AWT70" s="233"/>
      <c r="AWU70" s="233"/>
      <c r="AWV70" s="233"/>
      <c r="AWW70" s="233"/>
      <c r="AWX70" s="233"/>
      <c r="AWY70" s="233"/>
      <c r="AWZ70" s="233"/>
      <c r="AXA70" s="233"/>
      <c r="AXB70" s="233"/>
      <c r="AXC70" s="233"/>
      <c r="AXD70" s="233"/>
      <c r="AXE70" s="233"/>
      <c r="AXF70" s="233"/>
      <c r="AXG70" s="233"/>
      <c r="AXH70" s="233"/>
      <c r="AXI70" s="233"/>
      <c r="AXJ70" s="233"/>
      <c r="AXK70" s="233"/>
      <c r="AXL70" s="233"/>
      <c r="AXM70" s="233"/>
      <c r="AXN70" s="233"/>
      <c r="AXO70" s="233"/>
      <c r="AXP70" s="233"/>
      <c r="AXQ70" s="233"/>
      <c r="AXR70" s="233"/>
      <c r="AXS70" s="233"/>
      <c r="AXT70" s="233"/>
      <c r="AXU70" s="233"/>
      <c r="AXV70" s="233"/>
      <c r="AXW70" s="233"/>
      <c r="AXX70" s="233"/>
      <c r="AXY70" s="233"/>
      <c r="AXZ70" s="233"/>
      <c r="AYA70" s="233"/>
      <c r="AYB70" s="233"/>
      <c r="AYC70" s="233"/>
      <c r="AYD70" s="233"/>
      <c r="AYE70" s="233"/>
      <c r="AYF70" s="233"/>
      <c r="AYG70" s="233"/>
      <c r="AYH70" s="233"/>
      <c r="AYI70" s="233"/>
      <c r="AYJ70" s="233"/>
      <c r="AYK70" s="233"/>
      <c r="AYL70" s="233"/>
      <c r="AYM70" s="233"/>
      <c r="AYN70" s="233"/>
      <c r="AYO70" s="233"/>
      <c r="AYP70" s="233"/>
      <c r="AYQ70" s="233"/>
      <c r="AYR70" s="233"/>
      <c r="AYS70" s="233"/>
      <c r="AYT70" s="233"/>
      <c r="AYU70" s="233"/>
      <c r="AYV70" s="233"/>
      <c r="AYW70" s="233"/>
      <c r="AYX70" s="233"/>
      <c r="AYY70" s="233"/>
      <c r="AYZ70" s="233"/>
      <c r="AZA70" s="233"/>
      <c r="AZB70" s="233"/>
      <c r="AZC70" s="233"/>
      <c r="AZD70" s="233"/>
      <c r="AZE70" s="233"/>
      <c r="AZF70" s="233"/>
      <c r="AZG70" s="233"/>
      <c r="AZH70" s="233"/>
      <c r="AZI70" s="233"/>
      <c r="AZJ70" s="233"/>
      <c r="AZK70" s="233"/>
      <c r="AZL70" s="233"/>
      <c r="AZM70" s="233"/>
      <c r="AZN70" s="233"/>
      <c r="AZO70" s="233"/>
      <c r="AZP70" s="233"/>
      <c r="AZQ70" s="233"/>
      <c r="AZR70" s="233"/>
      <c r="AZS70" s="233"/>
      <c r="AZT70" s="233"/>
      <c r="AZU70" s="233"/>
      <c r="AZV70" s="233"/>
      <c r="AZW70" s="233"/>
      <c r="AZX70" s="233"/>
      <c r="AZY70" s="233"/>
      <c r="AZZ70" s="233"/>
      <c r="BAA70" s="233"/>
      <c r="BAB70" s="233"/>
      <c r="BAC70" s="233"/>
      <c r="BAD70" s="233"/>
      <c r="BAE70" s="233"/>
      <c r="BAF70" s="233"/>
      <c r="BAG70" s="233"/>
      <c r="BAH70" s="233"/>
      <c r="BAI70" s="233"/>
      <c r="BAJ70" s="233"/>
      <c r="BAK70" s="233"/>
      <c r="BAL70" s="233"/>
      <c r="BAM70" s="233"/>
      <c r="BAN70" s="233"/>
      <c r="BAO70" s="233"/>
      <c r="BAP70" s="233"/>
      <c r="BAQ70" s="233"/>
      <c r="BAR70" s="233"/>
      <c r="BAS70" s="233"/>
      <c r="BAT70" s="233"/>
      <c r="BAU70" s="233"/>
      <c r="BAV70" s="233"/>
      <c r="BAW70" s="233"/>
      <c r="BAX70" s="233"/>
      <c r="BAY70" s="233"/>
      <c r="BAZ70" s="233"/>
      <c r="BBA70" s="233"/>
      <c r="BBB70" s="233"/>
      <c r="BBC70" s="233"/>
      <c r="BBD70" s="233"/>
      <c r="BBE70" s="233"/>
      <c r="BBF70" s="233"/>
      <c r="BBG70" s="233"/>
      <c r="BBH70" s="233"/>
      <c r="BBI70" s="233"/>
      <c r="BBJ70" s="233"/>
      <c r="BBK70" s="233"/>
      <c r="BBL70" s="233"/>
      <c r="BBM70" s="233"/>
      <c r="BBN70" s="233"/>
      <c r="BBO70" s="233"/>
      <c r="BBP70" s="233"/>
      <c r="BBQ70" s="233"/>
      <c r="BBR70" s="233"/>
      <c r="BBS70" s="233"/>
      <c r="BBT70" s="233"/>
      <c r="BBU70" s="233"/>
      <c r="BBV70" s="233"/>
      <c r="BBW70" s="233"/>
      <c r="BBX70" s="233"/>
      <c r="BBY70" s="233"/>
      <c r="BBZ70" s="233"/>
      <c r="BCA70" s="233"/>
      <c r="BCB70" s="233"/>
      <c r="BCC70" s="233"/>
      <c r="BCD70" s="233"/>
      <c r="BCE70" s="233"/>
      <c r="BCF70" s="233"/>
      <c r="BCG70" s="233"/>
      <c r="BCH70" s="233"/>
      <c r="BCI70" s="233"/>
      <c r="BCJ70" s="233"/>
      <c r="BCK70" s="233"/>
      <c r="BCL70" s="233"/>
      <c r="BCM70" s="233"/>
      <c r="BCN70" s="233"/>
      <c r="BCO70" s="233"/>
      <c r="BCP70" s="233"/>
      <c r="BCQ70" s="233"/>
      <c r="BCR70" s="233"/>
      <c r="BCS70" s="233"/>
      <c r="BCT70" s="233"/>
      <c r="BCU70" s="233"/>
      <c r="BCV70" s="233"/>
      <c r="BCW70" s="233"/>
      <c r="BCX70" s="233"/>
      <c r="BCY70" s="233"/>
      <c r="BCZ70" s="233"/>
      <c r="BDA70" s="233"/>
      <c r="BDB70" s="233"/>
      <c r="BDC70" s="233"/>
      <c r="BDD70" s="233"/>
      <c r="BDE70" s="233"/>
      <c r="BDF70" s="233"/>
      <c r="BDG70" s="233"/>
      <c r="BDH70" s="233"/>
      <c r="BDI70" s="233"/>
      <c r="BDJ70" s="233"/>
      <c r="BDK70" s="233"/>
      <c r="BDL70" s="233"/>
      <c r="BDM70" s="233"/>
      <c r="BDN70" s="233"/>
      <c r="BDO70" s="233"/>
      <c r="BDP70" s="233"/>
      <c r="BDQ70" s="233"/>
      <c r="BDR70" s="233"/>
      <c r="BDS70" s="233"/>
      <c r="BDT70" s="233"/>
      <c r="BDU70" s="233"/>
    </row>
    <row r="71" spans="1:1477" s="7" customFormat="1" ht="24" customHeight="1" thickTop="1" thickBot="1">
      <c r="B71" s="291" t="s">
        <v>526</v>
      </c>
      <c r="C71" s="292"/>
      <c r="D71" s="293"/>
      <c r="E71" s="8"/>
      <c r="F71" s="9"/>
      <c r="G71" s="176">
        <f>IF(B66="","",ROWS(B66:B70)-1)</f>
        <v>4</v>
      </c>
      <c r="H71" s="10">
        <f>SUM(H66:H70)</f>
        <v>7</v>
      </c>
      <c r="I71" s="10">
        <f>SUM(I66:I70)</f>
        <v>2</v>
      </c>
      <c r="J71" s="10">
        <f>SUM(J66:J70)</f>
        <v>1096</v>
      </c>
      <c r="K71" s="10">
        <f>SUM(K66:K70)</f>
        <v>1333</v>
      </c>
      <c r="L71" s="10">
        <f>SUM(L66:L70)</f>
        <v>1321</v>
      </c>
      <c r="M71" s="157">
        <f>IF(G71="",0,N71/G71)</f>
        <v>1</v>
      </c>
      <c r="N71" s="10">
        <f t="shared" ref="N71:AC71" si="55">SUM(N66:N70)</f>
        <v>4</v>
      </c>
      <c r="O71" s="10">
        <f t="shared" si="55"/>
        <v>12</v>
      </c>
      <c r="P71" s="10">
        <f t="shared" si="55"/>
        <v>0</v>
      </c>
      <c r="Q71" s="10">
        <f t="shared" si="55"/>
        <v>0</v>
      </c>
      <c r="R71" s="10">
        <f t="shared" si="55"/>
        <v>183</v>
      </c>
      <c r="S71" s="10">
        <f t="shared" si="55"/>
        <v>54</v>
      </c>
      <c r="T71" s="12">
        <f t="shared" si="55"/>
        <v>5473740</v>
      </c>
      <c r="U71" s="12">
        <f t="shared" si="55"/>
        <v>171400</v>
      </c>
      <c r="V71" s="12">
        <f t="shared" si="55"/>
        <v>5302340</v>
      </c>
      <c r="W71" s="12">
        <f t="shared" si="55"/>
        <v>5519070</v>
      </c>
      <c r="X71" s="12">
        <f t="shared" si="55"/>
        <v>5465928</v>
      </c>
      <c r="Y71" s="12">
        <f t="shared" si="55"/>
        <v>0</v>
      </c>
      <c r="Z71" s="12">
        <f t="shared" si="55"/>
        <v>0</v>
      </c>
      <c r="AA71" s="12">
        <f t="shared" si="55"/>
        <v>0</v>
      </c>
      <c r="AB71" s="12">
        <f t="shared" si="55"/>
        <v>5465928</v>
      </c>
      <c r="AC71" s="12">
        <f t="shared" si="55"/>
        <v>5465689</v>
      </c>
      <c r="AD71" s="157">
        <f>IF(G71="",0,AE71/G71)</f>
        <v>1</v>
      </c>
      <c r="AE71" s="160">
        <f t="shared" ref="AE71:CM71" si="56">SUM(AE66:AE70)</f>
        <v>4</v>
      </c>
      <c r="AF71" s="12">
        <f t="shared" si="56"/>
        <v>-239</v>
      </c>
      <c r="AG71" s="12">
        <f t="shared" si="56"/>
        <v>45331</v>
      </c>
      <c r="AH71" s="117">
        <f t="shared" si="56"/>
        <v>78</v>
      </c>
      <c r="AI71" s="117">
        <f t="shared" si="56"/>
        <v>60</v>
      </c>
      <c r="AJ71" s="117">
        <f t="shared" si="56"/>
        <v>45</v>
      </c>
      <c r="AK71" s="117">
        <f t="shared" si="56"/>
        <v>0</v>
      </c>
      <c r="AL71" s="12">
        <f t="shared" si="56"/>
        <v>15375</v>
      </c>
      <c r="AM71" s="12">
        <f t="shared" si="56"/>
        <v>0</v>
      </c>
      <c r="AN71" s="117">
        <f t="shared" si="56"/>
        <v>0</v>
      </c>
      <c r="AO71" s="117">
        <f t="shared" si="56"/>
        <v>50</v>
      </c>
      <c r="AP71" s="12">
        <f t="shared" si="56"/>
        <v>74284</v>
      </c>
      <c r="AQ71" s="12">
        <f t="shared" si="56"/>
        <v>0</v>
      </c>
      <c r="AR71" s="117">
        <f t="shared" si="56"/>
        <v>0</v>
      </c>
      <c r="AS71" s="117">
        <f t="shared" si="56"/>
        <v>0</v>
      </c>
      <c r="AT71" s="12">
        <f t="shared" si="56"/>
        <v>0</v>
      </c>
      <c r="AU71" s="12">
        <f t="shared" si="56"/>
        <v>0</v>
      </c>
      <c r="AV71" s="117">
        <f t="shared" si="56"/>
        <v>0</v>
      </c>
      <c r="AW71" s="117">
        <f t="shared" si="56"/>
        <v>0</v>
      </c>
      <c r="AX71" s="12">
        <f t="shared" si="56"/>
        <v>0</v>
      </c>
      <c r="AY71" s="12">
        <f t="shared" si="56"/>
        <v>0</v>
      </c>
      <c r="AZ71" s="117">
        <f t="shared" si="56"/>
        <v>0</v>
      </c>
      <c r="BA71" s="117">
        <f t="shared" si="56"/>
        <v>0</v>
      </c>
      <c r="BB71" s="12">
        <f t="shared" si="56"/>
        <v>0</v>
      </c>
      <c r="BC71" s="12">
        <f t="shared" si="56"/>
        <v>0</v>
      </c>
      <c r="BD71" s="117">
        <f t="shared" si="56"/>
        <v>0</v>
      </c>
      <c r="BE71" s="117">
        <f t="shared" si="56"/>
        <v>4</v>
      </c>
      <c r="BF71" s="12">
        <f t="shared" si="56"/>
        <v>911</v>
      </c>
      <c r="BG71" s="12">
        <f t="shared" si="56"/>
        <v>0</v>
      </c>
      <c r="BH71" s="117">
        <f t="shared" si="56"/>
        <v>0</v>
      </c>
      <c r="BI71" s="117">
        <f t="shared" si="56"/>
        <v>0</v>
      </c>
      <c r="BJ71" s="12">
        <f t="shared" si="56"/>
        <v>0</v>
      </c>
      <c r="BK71" s="12">
        <f t="shared" si="56"/>
        <v>0</v>
      </c>
      <c r="BL71" s="117">
        <f t="shared" si="56"/>
        <v>0</v>
      </c>
      <c r="BM71" s="117">
        <f t="shared" si="56"/>
        <v>0</v>
      </c>
      <c r="BN71" s="12">
        <f t="shared" si="56"/>
        <v>0</v>
      </c>
      <c r="BO71" s="12">
        <f t="shared" si="56"/>
        <v>0</v>
      </c>
      <c r="BP71" s="117">
        <f t="shared" si="56"/>
        <v>0</v>
      </c>
      <c r="BQ71" s="117">
        <f t="shared" si="56"/>
        <v>0</v>
      </c>
      <c r="BR71" s="12">
        <f t="shared" si="56"/>
        <v>0</v>
      </c>
      <c r="BS71" s="12">
        <f t="shared" si="56"/>
        <v>0</v>
      </c>
      <c r="BT71" s="117">
        <f t="shared" si="56"/>
        <v>0</v>
      </c>
      <c r="BU71" s="117">
        <f t="shared" si="56"/>
        <v>0</v>
      </c>
      <c r="BV71" s="12">
        <f t="shared" si="56"/>
        <v>0</v>
      </c>
      <c r="BW71" s="12">
        <f t="shared" si="56"/>
        <v>0</v>
      </c>
      <c r="BX71" s="117">
        <f t="shared" si="56"/>
        <v>0</v>
      </c>
      <c r="BY71" s="117">
        <f t="shared" si="56"/>
        <v>0</v>
      </c>
      <c r="BZ71" s="12">
        <f t="shared" si="56"/>
        <v>0</v>
      </c>
      <c r="CA71" s="12">
        <f t="shared" si="56"/>
        <v>0</v>
      </c>
      <c r="CB71" s="117">
        <f t="shared" si="56"/>
        <v>0</v>
      </c>
      <c r="CC71" s="117">
        <f t="shared" si="56"/>
        <v>0</v>
      </c>
      <c r="CD71" s="12">
        <f t="shared" si="56"/>
        <v>0</v>
      </c>
      <c r="CE71" s="12">
        <f t="shared" si="56"/>
        <v>0</v>
      </c>
      <c r="CF71" s="117">
        <f t="shared" si="56"/>
        <v>0</v>
      </c>
      <c r="CG71" s="117">
        <f t="shared" si="56"/>
        <v>0</v>
      </c>
      <c r="CH71" s="12">
        <f t="shared" si="56"/>
        <v>0</v>
      </c>
      <c r="CI71" s="12">
        <f t="shared" si="56"/>
        <v>0</v>
      </c>
      <c r="CJ71" s="117">
        <f t="shared" si="56"/>
        <v>45</v>
      </c>
      <c r="CK71" s="117">
        <f t="shared" si="56"/>
        <v>54</v>
      </c>
      <c r="CL71" s="12">
        <f t="shared" si="56"/>
        <v>90569</v>
      </c>
      <c r="CM71" s="12">
        <f t="shared" si="56"/>
        <v>0</v>
      </c>
      <c r="CN71" s="14"/>
      <c r="CO71" s="14"/>
      <c r="CP71" s="14"/>
      <c r="CQ71" s="14"/>
      <c r="CR71" s="14"/>
      <c r="CS71" s="14"/>
      <c r="CT71" s="8"/>
      <c r="CU71" s="9"/>
      <c r="CV71" s="9"/>
      <c r="CW71" s="8"/>
      <c r="CX71" s="8"/>
      <c r="CY71" s="9"/>
      <c r="CZ71" s="9"/>
      <c r="DA71" s="9"/>
      <c r="DB71" s="12"/>
      <c r="DC71" s="14"/>
      <c r="DD71" s="16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8"/>
      <c r="FX71" s="118"/>
      <c r="FY71" s="118"/>
      <c r="FZ71" s="118"/>
      <c r="GA71" s="118"/>
      <c r="GB71" s="118"/>
      <c r="GC71" s="118"/>
      <c r="GD71" s="118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  <c r="IW71" s="118"/>
      <c r="IX71" s="118"/>
      <c r="IY71" s="118"/>
      <c r="IZ71" s="118"/>
      <c r="JA71" s="118"/>
      <c r="JB71" s="118"/>
      <c r="JC71" s="118"/>
      <c r="JD71" s="118"/>
      <c r="JE71" s="118"/>
      <c r="JF71" s="118"/>
      <c r="JG71" s="118"/>
      <c r="JH71" s="118"/>
      <c r="JI71" s="118"/>
      <c r="JJ71" s="118"/>
      <c r="JK71" s="118"/>
      <c r="JL71" s="118"/>
      <c r="JM71" s="118"/>
      <c r="JN71" s="118"/>
      <c r="JO71" s="118"/>
      <c r="JP71" s="118"/>
      <c r="JQ71" s="118"/>
      <c r="JR71" s="118"/>
      <c r="JS71" s="118"/>
      <c r="JT71" s="118"/>
      <c r="JU71" s="118"/>
      <c r="JV71" s="118"/>
      <c r="JW71" s="118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18"/>
      <c r="KO71" s="118"/>
      <c r="KP71" s="118"/>
      <c r="KQ71" s="118"/>
      <c r="KR71" s="118"/>
      <c r="KS71" s="118"/>
      <c r="KT71" s="118"/>
      <c r="KU71" s="118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  <c r="TC71" s="118"/>
      <c r="TD71" s="118"/>
      <c r="TE71" s="118"/>
      <c r="TF71" s="118"/>
      <c r="TG71" s="118"/>
      <c r="TH71" s="118"/>
      <c r="TI71" s="118"/>
      <c r="TJ71" s="118"/>
      <c r="TK71" s="118"/>
      <c r="TL71" s="118"/>
      <c r="TM71" s="118"/>
      <c r="TN71" s="118"/>
      <c r="TO71" s="118"/>
      <c r="TP71" s="118"/>
      <c r="TQ71" s="118"/>
      <c r="TR71" s="118"/>
      <c r="TS71" s="118"/>
      <c r="TT71" s="118"/>
      <c r="TU71" s="118"/>
      <c r="TV71" s="118"/>
      <c r="TW71" s="118"/>
      <c r="TX71" s="118"/>
      <c r="TY71" s="118"/>
      <c r="TZ71" s="118"/>
      <c r="UA71" s="118"/>
      <c r="UB71" s="118"/>
      <c r="UC71" s="118"/>
      <c r="UD71" s="118"/>
      <c r="UE71" s="118"/>
      <c r="UF71" s="118"/>
      <c r="UG71" s="118"/>
      <c r="UH71" s="118"/>
      <c r="UI71" s="118"/>
      <c r="UJ71" s="118"/>
      <c r="UK71" s="118"/>
      <c r="UL71" s="118"/>
      <c r="UM71" s="118"/>
      <c r="UN71" s="118"/>
      <c r="UO71" s="118"/>
      <c r="UP71" s="118"/>
      <c r="UQ71" s="118"/>
      <c r="UR71" s="118"/>
      <c r="US71" s="118"/>
      <c r="UT71" s="118"/>
      <c r="UU71" s="118"/>
      <c r="UV71" s="118"/>
      <c r="UW71" s="118"/>
      <c r="UX71" s="118"/>
      <c r="UY71" s="118"/>
      <c r="UZ71" s="118"/>
      <c r="VA71" s="118"/>
      <c r="VB71" s="118"/>
      <c r="VC71" s="118"/>
      <c r="VD71" s="118"/>
      <c r="VE71" s="118"/>
      <c r="VF71" s="118"/>
      <c r="VG71" s="118"/>
      <c r="VH71" s="118"/>
      <c r="VI71" s="118"/>
      <c r="VJ71" s="118"/>
      <c r="VK71" s="118"/>
      <c r="VL71" s="118"/>
      <c r="VM71" s="118"/>
      <c r="VN71" s="118"/>
      <c r="VO71" s="118"/>
      <c r="VP71" s="118"/>
      <c r="VQ71" s="118"/>
      <c r="VR71" s="118"/>
      <c r="VS71" s="118"/>
      <c r="VT71" s="118"/>
      <c r="VU71" s="118"/>
      <c r="VV71" s="118"/>
      <c r="VW71" s="118"/>
      <c r="VX71" s="118"/>
      <c r="VY71" s="118"/>
      <c r="VZ71" s="118"/>
      <c r="WA71" s="118"/>
      <c r="WB71" s="118"/>
      <c r="WC71" s="118"/>
      <c r="WD71" s="118"/>
      <c r="WE71" s="118"/>
      <c r="WF71" s="118"/>
      <c r="WG71" s="118"/>
      <c r="WH71" s="118"/>
      <c r="WI71" s="118"/>
      <c r="WJ71" s="118"/>
      <c r="WK71" s="118"/>
      <c r="WL71" s="118"/>
      <c r="WM71" s="118"/>
      <c r="WN71" s="118"/>
      <c r="WO71" s="118"/>
      <c r="WP71" s="118"/>
      <c r="WQ71" s="118"/>
      <c r="WR71" s="118"/>
      <c r="WS71" s="118"/>
      <c r="WT71" s="118"/>
      <c r="WU71" s="118"/>
      <c r="WV71" s="118"/>
      <c r="WW71" s="118"/>
      <c r="WX71" s="118"/>
      <c r="WY71" s="118"/>
      <c r="WZ71" s="118"/>
      <c r="XA71" s="118"/>
      <c r="XB71" s="118"/>
      <c r="XC71" s="118"/>
      <c r="XD71" s="118"/>
      <c r="XE71" s="118"/>
      <c r="XF71" s="118"/>
      <c r="XG71" s="118"/>
      <c r="XH71" s="118"/>
      <c r="XI71" s="118"/>
      <c r="XJ71" s="118"/>
      <c r="XK71" s="118"/>
      <c r="XL71" s="118"/>
      <c r="XM71" s="118"/>
      <c r="XN71" s="118"/>
      <c r="XO71" s="118"/>
      <c r="XP71" s="118"/>
      <c r="XQ71" s="118"/>
      <c r="XR71" s="118"/>
      <c r="XS71" s="118"/>
      <c r="XT71" s="118"/>
      <c r="XU71" s="118"/>
      <c r="XV71" s="118"/>
      <c r="XW71" s="118"/>
      <c r="XX71" s="118"/>
      <c r="XY71" s="118"/>
      <c r="XZ71" s="118"/>
      <c r="YA71" s="118"/>
      <c r="YB71" s="118"/>
      <c r="YC71" s="118"/>
      <c r="YD71" s="118"/>
      <c r="YE71" s="118"/>
      <c r="YF71" s="118"/>
      <c r="YG71" s="118"/>
      <c r="YH71" s="118"/>
      <c r="YI71" s="118"/>
      <c r="YJ71" s="118"/>
      <c r="YK71" s="118"/>
      <c r="YL71" s="118"/>
      <c r="YM71" s="118"/>
      <c r="YN71" s="118"/>
      <c r="YO71" s="118"/>
      <c r="YP71" s="118"/>
      <c r="YQ71" s="118"/>
      <c r="YR71" s="118"/>
      <c r="YS71" s="118"/>
      <c r="YT71" s="118"/>
      <c r="YU71" s="118"/>
      <c r="YV71" s="118"/>
      <c r="YW71" s="118"/>
      <c r="YX71" s="118"/>
      <c r="YY71" s="118"/>
      <c r="YZ71" s="118"/>
      <c r="ZA71" s="118"/>
      <c r="ZB71" s="118"/>
      <c r="ZC71" s="118"/>
      <c r="ZD71" s="118"/>
      <c r="ZE71" s="118"/>
      <c r="ZF71" s="118"/>
      <c r="ZG71" s="118"/>
      <c r="ZH71" s="118"/>
      <c r="ZI71" s="118"/>
      <c r="ZJ71" s="118"/>
      <c r="ZK71" s="118"/>
      <c r="ZL71" s="118"/>
      <c r="ZM71" s="118"/>
      <c r="ZN71" s="118"/>
      <c r="ZO71" s="118"/>
      <c r="ZP71" s="118"/>
      <c r="ZQ71" s="118"/>
      <c r="ZR71" s="118"/>
      <c r="ZS71" s="118"/>
      <c r="ZT71" s="118"/>
      <c r="ZU71" s="118"/>
      <c r="ZV71" s="118"/>
      <c r="ZW71" s="118"/>
      <c r="ZX71" s="118"/>
      <c r="ZY71" s="118"/>
      <c r="ZZ71" s="118"/>
      <c r="AAA71" s="118"/>
      <c r="AAB71" s="118"/>
      <c r="AAC71" s="118"/>
      <c r="AAD71" s="118"/>
      <c r="AAE71" s="118"/>
      <c r="AAF71" s="118"/>
      <c r="AAG71" s="118"/>
      <c r="AAH71" s="118"/>
      <c r="AAI71" s="118"/>
      <c r="AAJ71" s="118"/>
      <c r="AAK71" s="118"/>
      <c r="AAL71" s="118"/>
      <c r="AAM71" s="118"/>
      <c r="AAN71" s="118"/>
      <c r="AAO71" s="118"/>
      <c r="AAP71" s="118"/>
      <c r="AAQ71" s="118"/>
      <c r="AAR71" s="118"/>
      <c r="AAS71" s="118"/>
      <c r="AAT71" s="118"/>
      <c r="AAU71" s="118"/>
      <c r="AAV71" s="118"/>
      <c r="AAW71" s="118"/>
      <c r="AAX71" s="118"/>
      <c r="AAY71" s="118"/>
      <c r="AAZ71" s="118"/>
      <c r="ABA71" s="118"/>
      <c r="ABB71" s="118"/>
      <c r="ABC71" s="118"/>
      <c r="ABD71" s="118"/>
      <c r="ABE71" s="118"/>
      <c r="ABF71" s="118"/>
      <c r="ABG71" s="118"/>
      <c r="ABH71" s="118"/>
      <c r="ABI71" s="118"/>
      <c r="ABJ71" s="118"/>
      <c r="ABK71" s="118"/>
      <c r="ABL71" s="118"/>
      <c r="ABM71" s="118"/>
      <c r="ABN71" s="118"/>
      <c r="ABO71" s="118"/>
      <c r="ABP71" s="118"/>
      <c r="ABQ71" s="118"/>
      <c r="ABR71" s="118"/>
      <c r="ABS71" s="118"/>
      <c r="ABT71" s="118"/>
      <c r="ABU71" s="118"/>
      <c r="ABV71" s="118"/>
      <c r="ABW71" s="118"/>
      <c r="ABX71" s="118"/>
      <c r="ABY71" s="118"/>
      <c r="ABZ71" s="118"/>
      <c r="ACA71" s="118"/>
      <c r="ACB71" s="118"/>
      <c r="ACC71" s="118"/>
      <c r="ACD71" s="118"/>
      <c r="ACE71" s="118"/>
      <c r="ACF71" s="118"/>
      <c r="ACG71" s="118"/>
      <c r="ACH71" s="118"/>
      <c r="ACI71" s="118"/>
      <c r="ACJ71" s="118"/>
      <c r="ACK71" s="118"/>
      <c r="ACL71" s="118"/>
      <c r="ACM71" s="118"/>
      <c r="ACN71" s="118"/>
      <c r="ACO71" s="118"/>
      <c r="ACP71" s="118"/>
      <c r="ACQ71" s="118"/>
      <c r="ACR71" s="118"/>
      <c r="ACS71" s="118"/>
      <c r="ACT71" s="118"/>
      <c r="ACU71" s="118"/>
      <c r="ACV71" s="118"/>
      <c r="ACW71" s="118"/>
      <c r="ACX71" s="118"/>
      <c r="ACY71" s="118"/>
      <c r="ACZ71" s="118"/>
      <c r="ADA71" s="118"/>
      <c r="ADB71" s="118"/>
      <c r="ADC71" s="118"/>
      <c r="ADD71" s="118"/>
      <c r="ADE71" s="118"/>
      <c r="ADF71" s="118"/>
      <c r="ADG71" s="118"/>
      <c r="ADH71" s="118"/>
      <c r="ADI71" s="118"/>
      <c r="ADJ71" s="118"/>
      <c r="ADK71" s="118"/>
      <c r="ADL71" s="118"/>
      <c r="ADM71" s="118"/>
      <c r="ADN71" s="118"/>
      <c r="ADO71" s="118"/>
      <c r="ADP71" s="118"/>
      <c r="ADQ71" s="118"/>
      <c r="ADR71" s="118"/>
      <c r="ADS71" s="118"/>
      <c r="ADT71" s="118"/>
      <c r="ADU71" s="118"/>
      <c r="ADV71" s="118"/>
      <c r="ADW71" s="118"/>
      <c r="ADX71" s="118"/>
      <c r="ADY71" s="118"/>
      <c r="ADZ71" s="118"/>
      <c r="AEA71" s="118"/>
      <c r="AEB71" s="118"/>
      <c r="AEC71" s="118"/>
      <c r="AED71" s="118"/>
      <c r="AEE71" s="118"/>
      <c r="AEF71" s="118"/>
      <c r="AEG71" s="118"/>
      <c r="AEH71" s="118"/>
      <c r="AEI71" s="118"/>
      <c r="AEJ71" s="118"/>
      <c r="AEK71" s="118"/>
      <c r="AEL71" s="118"/>
      <c r="AEM71" s="118"/>
      <c r="AEN71" s="118"/>
      <c r="AEO71" s="118"/>
      <c r="AEP71" s="118"/>
      <c r="AEQ71" s="118"/>
      <c r="AER71" s="118"/>
      <c r="AES71" s="118"/>
      <c r="AET71" s="118"/>
      <c r="AEU71" s="118"/>
      <c r="AEV71" s="118"/>
      <c r="AEW71" s="118"/>
      <c r="AEX71" s="118"/>
      <c r="AEY71" s="118"/>
      <c r="AEZ71" s="118"/>
      <c r="AFA71" s="118"/>
      <c r="AFB71" s="118"/>
      <c r="AFC71" s="118"/>
      <c r="AFD71" s="118"/>
      <c r="AFE71" s="118"/>
      <c r="AFF71" s="118"/>
      <c r="AFG71" s="118"/>
      <c r="AFH71" s="118"/>
      <c r="AFI71" s="118"/>
      <c r="AFJ71" s="118"/>
      <c r="AFK71" s="118"/>
      <c r="AFL71" s="118"/>
      <c r="AFM71" s="118"/>
      <c r="AFN71" s="118"/>
      <c r="AFO71" s="118"/>
      <c r="AFP71" s="118"/>
      <c r="AFQ71" s="118"/>
      <c r="AFR71" s="118"/>
      <c r="AFS71" s="118"/>
      <c r="AFT71" s="118"/>
      <c r="AFU71" s="118"/>
      <c r="AFV71" s="118"/>
      <c r="AFW71" s="118"/>
      <c r="AFX71" s="118"/>
      <c r="AFY71" s="118"/>
      <c r="AFZ71" s="118"/>
      <c r="AGA71" s="118"/>
      <c r="AGB71" s="118"/>
      <c r="AGC71" s="118"/>
      <c r="AGD71" s="118"/>
      <c r="AGE71" s="118"/>
      <c r="AGF71" s="118"/>
      <c r="AGG71" s="118"/>
      <c r="AGH71" s="118"/>
      <c r="AGI71" s="118"/>
      <c r="AGJ71" s="118"/>
      <c r="AGK71" s="118"/>
      <c r="AGL71" s="118"/>
      <c r="AGM71" s="118"/>
      <c r="AGN71" s="118"/>
      <c r="AGO71" s="118"/>
      <c r="AGP71" s="118"/>
      <c r="AGQ71" s="118"/>
      <c r="AGR71" s="118"/>
      <c r="AGS71" s="118"/>
      <c r="AGT71" s="118"/>
      <c r="AGU71" s="118"/>
      <c r="AGV71" s="118"/>
      <c r="AGW71" s="118"/>
      <c r="AGX71" s="118"/>
      <c r="AGY71" s="118"/>
      <c r="AGZ71" s="118"/>
      <c r="AHA71" s="118"/>
      <c r="AHB71" s="118"/>
      <c r="AHC71" s="118"/>
      <c r="AHD71" s="118"/>
      <c r="AHE71" s="118"/>
      <c r="AHF71" s="118"/>
      <c r="AHG71" s="118"/>
      <c r="AHH71" s="118"/>
      <c r="AHI71" s="118"/>
      <c r="AHJ71" s="118"/>
      <c r="AHK71" s="118"/>
      <c r="AHL71" s="118"/>
      <c r="AHM71" s="118"/>
      <c r="AHN71" s="118"/>
      <c r="AHO71" s="118"/>
      <c r="AHP71" s="118"/>
      <c r="AHQ71" s="118"/>
      <c r="AHR71" s="118"/>
      <c r="AHS71" s="118"/>
      <c r="AHT71" s="118"/>
      <c r="AHU71" s="118"/>
      <c r="AHV71" s="118"/>
      <c r="AHW71" s="118"/>
      <c r="AHX71" s="118"/>
      <c r="AHY71" s="118"/>
      <c r="AHZ71" s="118"/>
      <c r="AIA71" s="118"/>
      <c r="AIB71" s="118"/>
      <c r="AIC71" s="118"/>
      <c r="AID71" s="118"/>
      <c r="AIE71" s="118"/>
      <c r="AIF71" s="118"/>
      <c r="AIG71" s="118"/>
      <c r="AIH71" s="118"/>
      <c r="AII71" s="118"/>
      <c r="AIJ71" s="118"/>
      <c r="AIK71" s="118"/>
      <c r="AIL71" s="118"/>
      <c r="AIM71" s="118"/>
      <c r="AIN71" s="118"/>
      <c r="AIO71" s="118"/>
      <c r="AIP71" s="118"/>
      <c r="AIQ71" s="118"/>
      <c r="AIR71" s="118"/>
      <c r="AIS71" s="118"/>
      <c r="AIT71" s="118"/>
      <c r="AIU71" s="118"/>
      <c r="AIV71" s="118"/>
      <c r="AIW71" s="118"/>
      <c r="AIX71" s="118"/>
      <c r="AIY71" s="118"/>
      <c r="AIZ71" s="118"/>
      <c r="AJA71" s="118"/>
      <c r="AJB71" s="118"/>
      <c r="AJC71" s="118"/>
      <c r="AJD71" s="118"/>
      <c r="AJE71" s="118"/>
      <c r="AJF71" s="118"/>
      <c r="AJG71" s="118"/>
      <c r="AJH71" s="118"/>
      <c r="AJI71" s="118"/>
      <c r="AJJ71" s="118"/>
      <c r="AJK71" s="118"/>
      <c r="AJL71" s="118"/>
      <c r="AJM71" s="118"/>
      <c r="AJN71" s="118"/>
      <c r="AJO71" s="118"/>
      <c r="AJP71" s="118"/>
      <c r="AJQ71" s="118"/>
      <c r="AJR71" s="118"/>
      <c r="AJS71" s="118"/>
      <c r="AJT71" s="118"/>
      <c r="AJU71" s="118"/>
      <c r="AJV71" s="118"/>
      <c r="AJW71" s="118"/>
      <c r="AJX71" s="118"/>
      <c r="AJY71" s="118"/>
      <c r="AJZ71" s="118"/>
      <c r="AKA71" s="118"/>
      <c r="AKB71" s="118"/>
      <c r="AKC71" s="118"/>
      <c r="AKD71" s="118"/>
      <c r="AKE71" s="118"/>
      <c r="AKF71" s="118"/>
      <c r="AKG71" s="118"/>
      <c r="AKH71" s="118"/>
      <c r="AKI71" s="118"/>
      <c r="AKJ71" s="118"/>
      <c r="AKK71" s="118"/>
      <c r="AKL71" s="118"/>
      <c r="AKM71" s="118"/>
      <c r="AKN71" s="118"/>
      <c r="AKO71" s="118"/>
      <c r="AKP71" s="118"/>
      <c r="AKQ71" s="118"/>
      <c r="AKR71" s="118"/>
      <c r="AKS71" s="118"/>
      <c r="AKT71" s="118"/>
      <c r="AKU71" s="118"/>
      <c r="AKV71" s="118"/>
      <c r="AKW71" s="118"/>
      <c r="AKX71" s="118"/>
      <c r="AKY71" s="118"/>
      <c r="AKZ71" s="118"/>
      <c r="ALA71" s="118"/>
      <c r="ALB71" s="118"/>
      <c r="ALC71" s="118"/>
      <c r="ALD71" s="118"/>
      <c r="ALE71" s="118"/>
      <c r="ALF71" s="118"/>
      <c r="ALG71" s="118"/>
      <c r="ALH71" s="118"/>
      <c r="ALI71" s="118"/>
      <c r="ALJ71" s="118"/>
      <c r="ALK71" s="118"/>
      <c r="ALL71" s="118"/>
      <c r="ALM71" s="118"/>
      <c r="ALN71" s="118"/>
      <c r="ALO71" s="118"/>
      <c r="ALP71" s="118"/>
      <c r="ALQ71" s="118"/>
      <c r="ALR71" s="118"/>
      <c r="ALS71" s="118"/>
      <c r="ALT71" s="118"/>
      <c r="ALU71" s="118"/>
      <c r="ALV71" s="118"/>
      <c r="ALW71" s="118"/>
      <c r="ALX71" s="118"/>
      <c r="ALY71" s="118"/>
      <c r="ALZ71" s="118"/>
      <c r="AMA71" s="118"/>
      <c r="AMB71" s="118"/>
      <c r="AMC71" s="118"/>
      <c r="AMD71" s="118"/>
      <c r="AME71" s="118"/>
      <c r="AMF71" s="118"/>
      <c r="AMG71" s="118"/>
      <c r="AMH71" s="118"/>
      <c r="AMI71" s="118"/>
      <c r="AMJ71" s="118"/>
      <c r="AMK71" s="118"/>
      <c r="AML71" s="118"/>
      <c r="AMM71" s="118"/>
      <c r="AMN71" s="118"/>
      <c r="AMO71" s="118"/>
      <c r="AMP71" s="118"/>
      <c r="AMQ71" s="118"/>
      <c r="AMR71" s="118"/>
      <c r="AMS71" s="118"/>
      <c r="AMT71" s="118"/>
      <c r="AMU71" s="118"/>
      <c r="AMV71" s="118"/>
      <c r="AMW71" s="118"/>
      <c r="AMX71" s="118"/>
      <c r="AMY71" s="118"/>
      <c r="AMZ71" s="118"/>
      <c r="ANA71" s="118"/>
      <c r="ANB71" s="118"/>
      <c r="ANC71" s="118"/>
      <c r="AND71" s="118"/>
      <c r="ANE71" s="118"/>
      <c r="ANF71" s="118"/>
      <c r="ANG71" s="118"/>
      <c r="ANH71" s="118"/>
      <c r="ANI71" s="118"/>
      <c r="ANJ71" s="118"/>
      <c r="ANK71" s="118"/>
      <c r="ANL71" s="118"/>
      <c r="ANM71" s="118"/>
      <c r="ANN71" s="118"/>
      <c r="ANO71" s="118"/>
      <c r="ANP71" s="118"/>
      <c r="ANQ71" s="118"/>
      <c r="ANR71" s="118"/>
      <c r="ANS71" s="118"/>
      <c r="ANT71" s="118"/>
      <c r="ANU71" s="118"/>
      <c r="ANV71" s="118"/>
      <c r="ANW71" s="118"/>
      <c r="ANX71" s="118"/>
      <c r="ANY71" s="118"/>
      <c r="ANZ71" s="118"/>
      <c r="AOA71" s="118"/>
      <c r="AOB71" s="118"/>
      <c r="AOC71" s="118"/>
      <c r="AOD71" s="118"/>
      <c r="AOE71" s="118"/>
      <c r="AOF71" s="118"/>
      <c r="AOG71" s="118"/>
      <c r="AOH71" s="118"/>
      <c r="AOI71" s="118"/>
      <c r="AOJ71" s="118"/>
      <c r="AOK71" s="118"/>
      <c r="AOL71" s="118"/>
      <c r="AOM71" s="118"/>
      <c r="AON71" s="118"/>
      <c r="AOO71" s="118"/>
      <c r="AOP71" s="118"/>
      <c r="AOQ71" s="118"/>
      <c r="AOR71" s="118"/>
      <c r="AOS71" s="118"/>
      <c r="AOT71" s="118"/>
      <c r="AOU71" s="118"/>
      <c r="AOV71" s="118"/>
      <c r="AOW71" s="118"/>
      <c r="AOX71" s="118"/>
      <c r="AOY71" s="118"/>
      <c r="AOZ71" s="118"/>
      <c r="APA71" s="118"/>
      <c r="APB71" s="118"/>
      <c r="APC71" s="118"/>
      <c r="APD71" s="118"/>
      <c r="APE71" s="118"/>
      <c r="APF71" s="118"/>
      <c r="APG71" s="118"/>
      <c r="APH71" s="118"/>
      <c r="API71" s="118"/>
      <c r="APJ71" s="118"/>
      <c r="APK71" s="118"/>
      <c r="APL71" s="118"/>
      <c r="APM71" s="118"/>
      <c r="APN71" s="118"/>
      <c r="APO71" s="118"/>
      <c r="APP71" s="118"/>
      <c r="APQ71" s="118"/>
      <c r="APR71" s="118"/>
      <c r="APS71" s="118"/>
      <c r="APT71" s="118"/>
      <c r="APU71" s="118"/>
      <c r="APV71" s="118"/>
      <c r="APW71" s="118"/>
      <c r="APX71" s="118"/>
      <c r="APY71" s="118"/>
      <c r="APZ71" s="118"/>
      <c r="AQA71" s="118"/>
      <c r="AQB71" s="118"/>
      <c r="AQC71" s="118"/>
      <c r="AQD71" s="118"/>
      <c r="AQE71" s="118"/>
      <c r="AQF71" s="118"/>
      <c r="AQG71" s="118"/>
      <c r="AQH71" s="118"/>
      <c r="AQI71" s="118"/>
      <c r="AQJ71" s="118"/>
      <c r="AQK71" s="118"/>
      <c r="AQL71" s="118"/>
      <c r="AQM71" s="118"/>
      <c r="AQN71" s="118"/>
      <c r="AQO71" s="118"/>
      <c r="AQP71" s="118"/>
      <c r="AQQ71" s="118"/>
      <c r="AQR71" s="118"/>
      <c r="AQS71" s="118"/>
      <c r="AQT71" s="118"/>
      <c r="AQU71" s="118"/>
      <c r="AQV71" s="118"/>
      <c r="AQW71" s="118"/>
      <c r="AQX71" s="118"/>
      <c r="AQY71" s="118"/>
      <c r="AQZ71" s="118"/>
      <c r="ARA71" s="118"/>
      <c r="ARB71" s="118"/>
      <c r="ARC71" s="118"/>
      <c r="ARD71" s="118"/>
      <c r="ARE71" s="118"/>
      <c r="ARF71" s="118"/>
      <c r="ARG71" s="118"/>
      <c r="ARH71" s="118"/>
      <c r="ARI71" s="118"/>
      <c r="ARJ71" s="118"/>
      <c r="ARK71" s="118"/>
      <c r="ARL71" s="118"/>
      <c r="ARM71" s="118"/>
      <c r="ARN71" s="118"/>
      <c r="ARO71" s="118"/>
      <c r="ARP71" s="118"/>
      <c r="ARQ71" s="118"/>
      <c r="ARR71" s="118"/>
      <c r="ARS71" s="118"/>
      <c r="ART71" s="118"/>
      <c r="ARU71" s="118"/>
      <c r="ARV71" s="118"/>
      <c r="ARW71" s="118"/>
      <c r="ARX71" s="118"/>
      <c r="ARY71" s="118"/>
      <c r="ARZ71" s="118"/>
      <c r="ASA71" s="118"/>
      <c r="ASB71" s="118"/>
      <c r="ASC71" s="118"/>
      <c r="ASD71" s="118"/>
      <c r="ASE71" s="118"/>
      <c r="ASF71" s="118"/>
      <c r="ASG71" s="118"/>
      <c r="ASH71" s="118"/>
      <c r="ASI71" s="118"/>
      <c r="ASJ71" s="118"/>
      <c r="ASK71" s="118"/>
      <c r="ASL71" s="118"/>
      <c r="ASM71" s="118"/>
      <c r="ASN71" s="118"/>
      <c r="ASO71" s="118"/>
      <c r="ASP71" s="118"/>
      <c r="ASQ71" s="118"/>
      <c r="ASR71" s="118"/>
      <c r="ASS71" s="118"/>
      <c r="AST71" s="118"/>
      <c r="ASU71" s="118"/>
      <c r="ASV71" s="118"/>
      <c r="ASW71" s="118"/>
      <c r="ASX71" s="118"/>
      <c r="ASY71" s="118"/>
      <c r="ASZ71" s="118"/>
      <c r="ATA71" s="118"/>
      <c r="ATB71" s="118"/>
      <c r="ATC71" s="118"/>
      <c r="ATD71" s="118"/>
      <c r="ATE71" s="118"/>
      <c r="ATF71" s="118"/>
      <c r="ATG71" s="118"/>
      <c r="ATH71" s="118"/>
      <c r="ATI71" s="118"/>
      <c r="ATJ71" s="118"/>
      <c r="ATK71" s="118"/>
      <c r="ATL71" s="118"/>
      <c r="ATM71" s="118"/>
      <c r="ATN71" s="118"/>
      <c r="ATO71" s="118"/>
      <c r="ATP71" s="118"/>
      <c r="ATQ71" s="118"/>
      <c r="ATR71" s="118"/>
      <c r="ATS71" s="118"/>
      <c r="ATT71" s="118"/>
      <c r="ATU71" s="118"/>
      <c r="ATV71" s="118"/>
      <c r="ATW71" s="118"/>
      <c r="ATX71" s="118"/>
      <c r="ATY71" s="118"/>
      <c r="ATZ71" s="118"/>
      <c r="AUA71" s="118"/>
      <c r="AUB71" s="118"/>
      <c r="AUC71" s="118"/>
      <c r="AUD71" s="118"/>
      <c r="AUE71" s="118"/>
      <c r="AUF71" s="118"/>
      <c r="AUG71" s="118"/>
      <c r="AUH71" s="118"/>
      <c r="AUI71" s="118"/>
      <c r="AUJ71" s="118"/>
      <c r="AUK71" s="118"/>
      <c r="AUL71" s="118"/>
      <c r="AUM71" s="118"/>
      <c r="AUN71" s="118"/>
      <c r="AUO71" s="118"/>
      <c r="AUP71" s="118"/>
      <c r="AUQ71" s="118"/>
      <c r="AUR71" s="118"/>
      <c r="AUS71" s="118"/>
      <c r="AUT71" s="118"/>
      <c r="AUU71" s="118"/>
      <c r="AUV71" s="118"/>
      <c r="AUW71" s="118"/>
      <c r="AUX71" s="118"/>
      <c r="AUY71" s="118"/>
      <c r="AUZ71" s="118"/>
      <c r="AVA71" s="118"/>
      <c r="AVB71" s="118"/>
      <c r="AVC71" s="118"/>
      <c r="AVD71" s="118"/>
      <c r="AVE71" s="118"/>
      <c r="AVF71" s="118"/>
      <c r="AVG71" s="118"/>
      <c r="AVH71" s="118"/>
      <c r="AVI71" s="118"/>
      <c r="AVJ71" s="118"/>
      <c r="AVK71" s="118"/>
      <c r="AVL71" s="118"/>
      <c r="AVM71" s="118"/>
      <c r="AVN71" s="118"/>
      <c r="AVO71" s="118"/>
      <c r="AVP71" s="118"/>
      <c r="AVQ71" s="118"/>
      <c r="AVR71" s="118"/>
      <c r="AVS71" s="118"/>
      <c r="AVT71" s="118"/>
      <c r="AVU71" s="118"/>
      <c r="AVV71" s="118"/>
      <c r="AVW71" s="118"/>
      <c r="AVX71" s="118"/>
      <c r="AVY71" s="118"/>
      <c r="AVZ71" s="118"/>
      <c r="AWA71" s="118"/>
      <c r="AWB71" s="118"/>
      <c r="AWC71" s="118"/>
      <c r="AWD71" s="118"/>
      <c r="AWE71" s="118"/>
      <c r="AWF71" s="118"/>
      <c r="AWG71" s="118"/>
      <c r="AWH71" s="118"/>
      <c r="AWI71" s="118"/>
      <c r="AWJ71" s="118"/>
      <c r="AWK71" s="118"/>
      <c r="AWL71" s="118"/>
      <c r="AWM71" s="118"/>
      <c r="AWN71" s="118"/>
      <c r="AWO71" s="118"/>
      <c r="AWP71" s="118"/>
      <c r="AWQ71" s="118"/>
      <c r="AWR71" s="118"/>
      <c r="AWS71" s="118"/>
      <c r="AWT71" s="118"/>
      <c r="AWU71" s="118"/>
      <c r="AWV71" s="118"/>
      <c r="AWW71" s="118"/>
      <c r="AWX71" s="118"/>
      <c r="AWY71" s="118"/>
      <c r="AWZ71" s="118"/>
      <c r="AXA71" s="118"/>
      <c r="AXB71" s="118"/>
      <c r="AXC71" s="118"/>
      <c r="AXD71" s="118"/>
      <c r="AXE71" s="118"/>
      <c r="AXF71" s="118"/>
      <c r="AXG71" s="118"/>
      <c r="AXH71" s="118"/>
      <c r="AXI71" s="118"/>
      <c r="AXJ71" s="118"/>
      <c r="AXK71" s="118"/>
      <c r="AXL71" s="118"/>
      <c r="AXM71" s="118"/>
      <c r="AXN71" s="118"/>
      <c r="AXO71" s="118"/>
      <c r="AXP71" s="118"/>
      <c r="AXQ71" s="118"/>
      <c r="AXR71" s="118"/>
      <c r="AXS71" s="118"/>
      <c r="AXT71" s="118"/>
      <c r="AXU71" s="118"/>
      <c r="AXV71" s="118"/>
      <c r="AXW71" s="118"/>
      <c r="AXX71" s="118"/>
      <c r="AXY71" s="118"/>
      <c r="AXZ71" s="118"/>
      <c r="AYA71" s="118"/>
      <c r="AYB71" s="118"/>
      <c r="AYC71" s="118"/>
      <c r="AYD71" s="118"/>
      <c r="AYE71" s="118"/>
      <c r="AYF71" s="118"/>
      <c r="AYG71" s="118"/>
      <c r="AYH71" s="118"/>
      <c r="AYI71" s="118"/>
      <c r="AYJ71" s="118"/>
      <c r="AYK71" s="118"/>
      <c r="AYL71" s="118"/>
      <c r="AYM71" s="118"/>
      <c r="AYN71" s="118"/>
      <c r="AYO71" s="118"/>
      <c r="AYP71" s="118"/>
      <c r="AYQ71" s="118"/>
      <c r="AYR71" s="118"/>
      <c r="AYS71" s="118"/>
      <c r="AYT71" s="118"/>
      <c r="AYU71" s="118"/>
      <c r="AYV71" s="118"/>
      <c r="AYW71" s="118"/>
      <c r="AYX71" s="118"/>
      <c r="AYY71" s="118"/>
      <c r="AYZ71" s="118"/>
      <c r="AZA71" s="118"/>
      <c r="AZB71" s="118"/>
      <c r="AZC71" s="118"/>
      <c r="AZD71" s="118"/>
      <c r="AZE71" s="118"/>
      <c r="AZF71" s="118"/>
      <c r="AZG71" s="118"/>
      <c r="AZH71" s="118"/>
      <c r="AZI71" s="118"/>
      <c r="AZJ71" s="118"/>
      <c r="AZK71" s="118"/>
      <c r="AZL71" s="118"/>
      <c r="AZM71" s="118"/>
      <c r="AZN71" s="118"/>
      <c r="AZO71" s="118"/>
      <c r="AZP71" s="118"/>
      <c r="AZQ71" s="118"/>
      <c r="AZR71" s="118"/>
      <c r="AZS71" s="118"/>
      <c r="AZT71" s="118"/>
      <c r="AZU71" s="118"/>
      <c r="AZV71" s="118"/>
      <c r="AZW71" s="118"/>
      <c r="AZX71" s="118"/>
      <c r="AZY71" s="118"/>
      <c r="AZZ71" s="118"/>
      <c r="BAA71" s="118"/>
      <c r="BAB71" s="118"/>
      <c r="BAC71" s="118"/>
      <c r="BAD71" s="118"/>
      <c r="BAE71" s="118"/>
      <c r="BAF71" s="118"/>
      <c r="BAG71" s="118"/>
      <c r="BAH71" s="118"/>
      <c r="BAI71" s="118"/>
      <c r="BAJ71" s="118"/>
      <c r="BAK71" s="118"/>
      <c r="BAL71" s="118"/>
      <c r="BAM71" s="118"/>
      <c r="BAN71" s="118"/>
      <c r="BAO71" s="118"/>
      <c r="BAP71" s="118"/>
      <c r="BAQ71" s="118"/>
      <c r="BAR71" s="118"/>
      <c r="BAS71" s="118"/>
      <c r="BAT71" s="118"/>
      <c r="BAU71" s="118"/>
      <c r="BAV71" s="118"/>
      <c r="BAW71" s="118"/>
      <c r="BAX71" s="118"/>
      <c r="BAY71" s="118"/>
      <c r="BAZ71" s="118"/>
      <c r="BBA71" s="118"/>
      <c r="BBB71" s="118"/>
      <c r="BBC71" s="118"/>
      <c r="BBD71" s="118"/>
      <c r="BBE71" s="118"/>
      <c r="BBF71" s="118"/>
      <c r="BBG71" s="118"/>
      <c r="BBH71" s="118"/>
      <c r="BBI71" s="118"/>
      <c r="BBJ71" s="118"/>
      <c r="BBK71" s="118"/>
      <c r="BBL71" s="118"/>
      <c r="BBM71" s="118"/>
      <c r="BBN71" s="118"/>
      <c r="BBO71" s="118"/>
      <c r="BBP71" s="118"/>
      <c r="BBQ71" s="118"/>
      <c r="BBR71" s="118"/>
      <c r="BBS71" s="118"/>
      <c r="BBT71" s="118"/>
      <c r="BBU71" s="118"/>
      <c r="BBV71" s="118"/>
      <c r="BBW71" s="118"/>
      <c r="BBX71" s="118"/>
      <c r="BBY71" s="118"/>
      <c r="BBZ71" s="118"/>
      <c r="BCA71" s="118"/>
      <c r="BCB71" s="118"/>
      <c r="BCC71" s="118"/>
      <c r="BCD71" s="118"/>
      <c r="BCE71" s="118"/>
      <c r="BCF71" s="118"/>
      <c r="BCG71" s="118"/>
      <c r="BCH71" s="118"/>
      <c r="BCI71" s="118"/>
      <c r="BCJ71" s="118"/>
      <c r="BCK71" s="118"/>
      <c r="BCL71" s="118"/>
      <c r="BCM71" s="118"/>
      <c r="BCN71" s="118"/>
      <c r="BCO71" s="118"/>
      <c r="BCP71" s="118"/>
      <c r="BCQ71" s="118"/>
      <c r="BCR71" s="118"/>
      <c r="BCS71" s="118"/>
      <c r="BCT71" s="118"/>
      <c r="BCU71" s="118"/>
      <c r="BCV71" s="118"/>
      <c r="BCW71" s="118"/>
      <c r="BCX71" s="118"/>
      <c r="BCY71" s="118"/>
      <c r="BCZ71" s="118"/>
      <c r="BDA71" s="118"/>
      <c r="BDB71" s="118"/>
      <c r="BDC71" s="118"/>
      <c r="BDD71" s="118"/>
      <c r="BDE71" s="118"/>
      <c r="BDF71" s="118"/>
      <c r="BDG71" s="118"/>
      <c r="BDH71" s="118"/>
      <c r="BDI71" s="118"/>
      <c r="BDJ71" s="118"/>
      <c r="BDK71" s="118"/>
      <c r="BDL71" s="118"/>
      <c r="BDM71" s="118"/>
      <c r="BDN71" s="118"/>
      <c r="BDO71" s="118"/>
      <c r="BDP71" s="118"/>
      <c r="BDQ71" s="118"/>
      <c r="BDR71" s="118"/>
      <c r="BDS71" s="118"/>
      <c r="BDT71" s="118"/>
      <c r="BDU71" s="118"/>
    </row>
    <row r="72" spans="1:1477" s="118" customFormat="1" ht="24" customHeight="1" thickTop="1">
      <c r="B72" s="306" t="s">
        <v>35</v>
      </c>
      <c r="C72" s="307"/>
      <c r="D72" s="308"/>
      <c r="E72" s="119"/>
      <c r="F72" s="120"/>
      <c r="G72" s="121">
        <f t="shared" ref="G72:L72" si="57">SUM(G65,G71)</f>
        <v>10</v>
      </c>
      <c r="H72" s="121">
        <f t="shared" si="57"/>
        <v>15</v>
      </c>
      <c r="I72" s="121">
        <f t="shared" si="57"/>
        <v>10</v>
      </c>
      <c r="J72" s="121">
        <f t="shared" si="57"/>
        <v>2083</v>
      </c>
      <c r="K72" s="121">
        <f t="shared" si="57"/>
        <v>2861</v>
      </c>
      <c r="L72" s="121">
        <f t="shared" si="57"/>
        <v>2896</v>
      </c>
      <c r="M72" s="157">
        <f>IF(G72=0,0,N72/G72)</f>
        <v>0.8</v>
      </c>
      <c r="N72" s="121">
        <f t="shared" ref="N72:AC72" si="58">SUM(N65,N71)</f>
        <v>8</v>
      </c>
      <c r="O72" s="121">
        <f t="shared" si="58"/>
        <v>-35</v>
      </c>
      <c r="P72" s="122">
        <f t="shared" si="58"/>
        <v>53</v>
      </c>
      <c r="Q72" s="122">
        <f t="shared" si="58"/>
        <v>0</v>
      </c>
      <c r="R72" s="121">
        <f t="shared" si="58"/>
        <v>391</v>
      </c>
      <c r="S72" s="121">
        <f t="shared" si="58"/>
        <v>387</v>
      </c>
      <c r="T72" s="123">
        <f t="shared" si="58"/>
        <v>12867386</v>
      </c>
      <c r="U72" s="123">
        <f t="shared" si="58"/>
        <v>379062</v>
      </c>
      <c r="V72" s="123">
        <f t="shared" si="58"/>
        <v>12488324</v>
      </c>
      <c r="W72" s="123">
        <f t="shared" si="58"/>
        <v>14976723</v>
      </c>
      <c r="X72" s="123">
        <f t="shared" si="58"/>
        <v>14736695</v>
      </c>
      <c r="Y72" s="123">
        <f t="shared" si="58"/>
        <v>-101442</v>
      </c>
      <c r="Z72" s="123">
        <f t="shared" si="58"/>
        <v>0</v>
      </c>
      <c r="AA72" s="123">
        <f t="shared" si="58"/>
        <v>-101442</v>
      </c>
      <c r="AB72" s="123">
        <f t="shared" si="58"/>
        <v>14635253</v>
      </c>
      <c r="AC72" s="123">
        <f t="shared" si="58"/>
        <v>14633408</v>
      </c>
      <c r="AD72" s="157">
        <f>IF(G72=0,0,AE72/G72)</f>
        <v>0.9</v>
      </c>
      <c r="AE72" s="159">
        <f t="shared" ref="AE72:CM72" si="59">SUM(AE65,AE71)</f>
        <v>9</v>
      </c>
      <c r="AF72" s="123">
        <f t="shared" si="59"/>
        <v>-1845</v>
      </c>
      <c r="AG72" s="123">
        <f t="shared" si="59"/>
        <v>2109338</v>
      </c>
      <c r="AH72" s="124">
        <f t="shared" si="59"/>
        <v>217</v>
      </c>
      <c r="AI72" s="124">
        <f t="shared" si="59"/>
        <v>115</v>
      </c>
      <c r="AJ72" s="124">
        <f t="shared" si="59"/>
        <v>59</v>
      </c>
      <c r="AK72" s="124">
        <f t="shared" si="59"/>
        <v>268</v>
      </c>
      <c r="AL72" s="123">
        <f t="shared" si="59"/>
        <v>1604081</v>
      </c>
      <c r="AM72" s="123">
        <f t="shared" si="59"/>
        <v>0</v>
      </c>
      <c r="AN72" s="124">
        <f t="shared" si="59"/>
        <v>0</v>
      </c>
      <c r="AO72" s="124">
        <f t="shared" si="59"/>
        <v>112</v>
      </c>
      <c r="AP72" s="123">
        <f t="shared" si="59"/>
        <v>605485</v>
      </c>
      <c r="AQ72" s="123">
        <f t="shared" si="59"/>
        <v>98769</v>
      </c>
      <c r="AR72" s="124">
        <f t="shared" si="59"/>
        <v>0</v>
      </c>
      <c r="AS72" s="124">
        <f t="shared" si="59"/>
        <v>0</v>
      </c>
      <c r="AT72" s="123">
        <f t="shared" si="59"/>
        <v>0</v>
      </c>
      <c r="AU72" s="123">
        <f t="shared" si="59"/>
        <v>0</v>
      </c>
      <c r="AV72" s="124">
        <f t="shared" si="59"/>
        <v>0</v>
      </c>
      <c r="AW72" s="124">
        <f t="shared" si="59"/>
        <v>0</v>
      </c>
      <c r="AX72" s="123">
        <f t="shared" si="59"/>
        <v>0</v>
      </c>
      <c r="AY72" s="123">
        <f t="shared" si="59"/>
        <v>0</v>
      </c>
      <c r="AZ72" s="124">
        <f t="shared" si="59"/>
        <v>0</v>
      </c>
      <c r="BA72" s="124">
        <f t="shared" si="59"/>
        <v>0</v>
      </c>
      <c r="BB72" s="123">
        <f t="shared" si="59"/>
        <v>0</v>
      </c>
      <c r="BC72" s="123">
        <f t="shared" si="59"/>
        <v>0</v>
      </c>
      <c r="BD72" s="124">
        <f t="shared" si="59"/>
        <v>0</v>
      </c>
      <c r="BE72" s="124">
        <f t="shared" si="59"/>
        <v>4</v>
      </c>
      <c r="BF72" s="123">
        <f t="shared" si="59"/>
        <v>769</v>
      </c>
      <c r="BG72" s="123">
        <f t="shared" si="59"/>
        <v>0</v>
      </c>
      <c r="BH72" s="124">
        <f t="shared" si="59"/>
        <v>0</v>
      </c>
      <c r="BI72" s="124">
        <f t="shared" si="59"/>
        <v>0</v>
      </c>
      <c r="BJ72" s="123">
        <f t="shared" si="59"/>
        <v>0</v>
      </c>
      <c r="BK72" s="123">
        <f t="shared" si="59"/>
        <v>0</v>
      </c>
      <c r="BL72" s="124">
        <f t="shared" si="59"/>
        <v>0</v>
      </c>
      <c r="BM72" s="124">
        <f t="shared" si="59"/>
        <v>0</v>
      </c>
      <c r="BN72" s="123">
        <f t="shared" si="59"/>
        <v>0</v>
      </c>
      <c r="BO72" s="123">
        <f t="shared" si="59"/>
        <v>0</v>
      </c>
      <c r="BP72" s="124">
        <f t="shared" si="59"/>
        <v>0</v>
      </c>
      <c r="BQ72" s="124">
        <f t="shared" si="59"/>
        <v>3</v>
      </c>
      <c r="BR72" s="123">
        <f t="shared" si="59"/>
        <v>0</v>
      </c>
      <c r="BS72" s="123">
        <f t="shared" si="59"/>
        <v>0</v>
      </c>
      <c r="BT72" s="124">
        <f t="shared" si="59"/>
        <v>0</v>
      </c>
      <c r="BU72" s="124">
        <f t="shared" si="59"/>
        <v>0</v>
      </c>
      <c r="BV72" s="123">
        <f t="shared" si="59"/>
        <v>0</v>
      </c>
      <c r="BW72" s="123">
        <f t="shared" si="59"/>
        <v>0</v>
      </c>
      <c r="BX72" s="124">
        <f t="shared" si="59"/>
        <v>0</v>
      </c>
      <c r="BY72" s="124">
        <f t="shared" si="59"/>
        <v>0</v>
      </c>
      <c r="BZ72" s="123">
        <f t="shared" si="59"/>
        <v>8860</v>
      </c>
      <c r="CA72" s="123">
        <f t="shared" si="59"/>
        <v>8860</v>
      </c>
      <c r="CB72" s="124">
        <f t="shared" si="59"/>
        <v>0</v>
      </c>
      <c r="CC72" s="124">
        <f t="shared" si="59"/>
        <v>0</v>
      </c>
      <c r="CD72" s="123">
        <f t="shared" si="59"/>
        <v>0</v>
      </c>
      <c r="CE72" s="123">
        <f t="shared" si="59"/>
        <v>0</v>
      </c>
      <c r="CF72" s="124">
        <f t="shared" si="59"/>
        <v>0</v>
      </c>
      <c r="CG72" s="124">
        <f t="shared" si="59"/>
        <v>0</v>
      </c>
      <c r="CH72" s="123">
        <f t="shared" si="59"/>
        <v>0</v>
      </c>
      <c r="CI72" s="123">
        <f t="shared" si="59"/>
        <v>0</v>
      </c>
      <c r="CJ72" s="124">
        <f t="shared" si="59"/>
        <v>59</v>
      </c>
      <c r="CK72" s="124">
        <f t="shared" si="59"/>
        <v>387</v>
      </c>
      <c r="CL72" s="123">
        <f t="shared" si="59"/>
        <v>2219195</v>
      </c>
      <c r="CM72" s="123">
        <f t="shared" si="59"/>
        <v>107629</v>
      </c>
      <c r="CN72" s="125"/>
      <c r="CO72" s="125"/>
      <c r="CP72" s="125"/>
      <c r="CQ72" s="125"/>
      <c r="CR72" s="125"/>
      <c r="CS72" s="125"/>
      <c r="CT72" s="119"/>
      <c r="CU72" s="120"/>
      <c r="CV72" s="120"/>
      <c r="CW72" s="119"/>
      <c r="CX72" s="119"/>
      <c r="CY72" s="120"/>
      <c r="CZ72" s="120"/>
      <c r="DA72" s="120"/>
      <c r="DB72" s="123"/>
      <c r="DC72" s="125"/>
      <c r="DD72" s="125"/>
    </row>
    <row r="73" spans="1:1477" s="73" customFormat="1">
      <c r="B73" s="71" t="s">
        <v>4</v>
      </c>
      <c r="C73" s="71" t="s">
        <v>221</v>
      </c>
      <c r="D73" s="71" t="s">
        <v>222</v>
      </c>
      <c r="E73" s="72">
        <v>40854</v>
      </c>
      <c r="F73" s="71" t="s">
        <v>477</v>
      </c>
      <c r="G73" s="71" t="s">
        <v>472</v>
      </c>
      <c r="H73" s="208">
        <v>5</v>
      </c>
      <c r="I73" s="73">
        <v>15</v>
      </c>
      <c r="J73" s="73">
        <v>460</v>
      </c>
      <c r="K73" s="73">
        <v>802</v>
      </c>
      <c r="L73" s="73">
        <v>1058</v>
      </c>
      <c r="M73" s="206">
        <f>IF(J73 = 0,0,(L73-AH73-AI73)/J73)</f>
        <v>2.1934782608695653</v>
      </c>
      <c r="N73" s="73">
        <f>IF(G73&lt;&gt;"",IF(M73&lt;=1.2,1,0),0)</f>
        <v>0</v>
      </c>
      <c r="O73" s="73">
        <v>-256</v>
      </c>
      <c r="P73" s="73">
        <v>256</v>
      </c>
      <c r="Q73" s="73">
        <v>0</v>
      </c>
      <c r="R73" s="73">
        <v>77</v>
      </c>
      <c r="S73" s="73">
        <v>265</v>
      </c>
      <c r="T73" s="212">
        <v>27584500</v>
      </c>
      <c r="U73" s="212">
        <v>150000</v>
      </c>
      <c r="V73" s="212">
        <v>27434500</v>
      </c>
      <c r="W73" s="212">
        <v>29571831</v>
      </c>
      <c r="X73" s="212">
        <v>29554288</v>
      </c>
      <c r="Y73" s="212">
        <v>0</v>
      </c>
      <c r="Z73" s="212">
        <v>0</v>
      </c>
      <c r="AA73" s="212">
        <v>0</v>
      </c>
      <c r="AB73" s="212">
        <v>29554288</v>
      </c>
      <c r="AC73" s="212">
        <v>29554288</v>
      </c>
      <c r="AD73" s="206">
        <f>IF(V73=0,0,AC73/V73)</f>
        <v>1.0772672365087754</v>
      </c>
      <c r="AE73" s="73">
        <f>IF(AD73 &lt;=1.1,1,0)</f>
        <v>1</v>
      </c>
      <c r="AF73" s="212">
        <v>0</v>
      </c>
      <c r="AG73" s="212">
        <v>1987331</v>
      </c>
      <c r="AH73" s="73">
        <v>26</v>
      </c>
      <c r="AI73" s="73">
        <v>23</v>
      </c>
      <c r="AJ73" s="73">
        <v>0</v>
      </c>
      <c r="AK73" s="73">
        <v>0</v>
      </c>
      <c r="AL73" s="85">
        <v>294952</v>
      </c>
      <c r="AM73" s="85">
        <v>5697</v>
      </c>
      <c r="AN73" s="73">
        <v>0</v>
      </c>
      <c r="AO73" s="73">
        <v>0</v>
      </c>
      <c r="AP73" s="85">
        <v>366049</v>
      </c>
      <c r="AQ73" s="85">
        <v>3040</v>
      </c>
      <c r="AR73" s="73">
        <v>0</v>
      </c>
      <c r="AS73" s="73">
        <v>0</v>
      </c>
      <c r="AT73" s="85">
        <v>0</v>
      </c>
      <c r="AU73" s="85">
        <v>0</v>
      </c>
      <c r="AV73" s="73">
        <v>0</v>
      </c>
      <c r="AW73" s="73">
        <v>0</v>
      </c>
      <c r="AX73" s="85">
        <v>0</v>
      </c>
      <c r="AY73" s="85">
        <v>0</v>
      </c>
      <c r="AZ73" s="73">
        <v>0</v>
      </c>
      <c r="BA73" s="73">
        <v>0</v>
      </c>
      <c r="BB73" s="85">
        <v>0</v>
      </c>
      <c r="BC73" s="85">
        <v>0</v>
      </c>
      <c r="BD73" s="73">
        <v>0</v>
      </c>
      <c r="BE73" s="73">
        <v>265</v>
      </c>
      <c r="BF73" s="85">
        <v>1475287</v>
      </c>
      <c r="BG73" s="85">
        <v>169381</v>
      </c>
      <c r="BH73" s="73">
        <v>0</v>
      </c>
      <c r="BI73" s="73">
        <v>0</v>
      </c>
      <c r="BJ73" s="85">
        <v>0</v>
      </c>
      <c r="BK73" s="85">
        <v>0</v>
      </c>
      <c r="BL73" s="73">
        <v>0</v>
      </c>
      <c r="BM73" s="73">
        <v>0</v>
      </c>
      <c r="BN73" s="85">
        <v>0</v>
      </c>
      <c r="BO73" s="85">
        <v>0</v>
      </c>
      <c r="BP73" s="73">
        <v>0</v>
      </c>
      <c r="BQ73" s="73">
        <v>0</v>
      </c>
      <c r="BR73" s="85">
        <v>0</v>
      </c>
      <c r="BS73" s="85">
        <v>0</v>
      </c>
      <c r="BT73" s="73">
        <v>0</v>
      </c>
      <c r="BU73" s="73">
        <v>0</v>
      </c>
      <c r="BV73" s="85">
        <v>0</v>
      </c>
      <c r="BW73" s="85">
        <v>0</v>
      </c>
      <c r="BX73" s="73">
        <v>0</v>
      </c>
      <c r="BY73" s="73">
        <v>0</v>
      </c>
      <c r="BZ73" s="85">
        <v>0</v>
      </c>
      <c r="CA73" s="85">
        <v>0</v>
      </c>
      <c r="CB73" s="73">
        <v>0</v>
      </c>
      <c r="CC73" s="73">
        <v>0</v>
      </c>
      <c r="CD73" s="85">
        <v>0</v>
      </c>
      <c r="CE73" s="85">
        <v>0</v>
      </c>
      <c r="CF73" s="73">
        <v>0</v>
      </c>
      <c r="CG73" s="73">
        <v>0</v>
      </c>
      <c r="CH73" s="85">
        <v>0</v>
      </c>
      <c r="CI73" s="85">
        <v>0</v>
      </c>
      <c r="CJ73" s="73">
        <v>0</v>
      </c>
      <c r="CK73" s="73">
        <v>265</v>
      </c>
      <c r="CL73" s="85">
        <v>2136288</v>
      </c>
      <c r="CM73" s="85">
        <v>178118</v>
      </c>
      <c r="CN73" s="71" t="s">
        <v>417</v>
      </c>
      <c r="CO73" s="71" t="s">
        <v>418</v>
      </c>
      <c r="CP73" s="71" t="s">
        <v>321</v>
      </c>
      <c r="CQ73" s="71" t="s">
        <v>321</v>
      </c>
      <c r="CR73" s="71" t="s">
        <v>321</v>
      </c>
      <c r="CS73" s="71" t="s">
        <v>321</v>
      </c>
      <c r="CT73" s="72">
        <v>42254</v>
      </c>
      <c r="CU73" s="71" t="s">
        <v>473</v>
      </c>
      <c r="CV73" s="71" t="s">
        <v>474</v>
      </c>
      <c r="CW73" s="72" t="s">
        <v>168</v>
      </c>
      <c r="CX73" s="72">
        <v>42046</v>
      </c>
      <c r="CY73" s="71" t="s">
        <v>471</v>
      </c>
      <c r="CZ73" s="71" t="s">
        <v>478</v>
      </c>
      <c r="DA73" s="71" t="s">
        <v>503</v>
      </c>
      <c r="DB73" s="86">
        <v>27584500</v>
      </c>
      <c r="DC73" s="71" t="s">
        <v>419</v>
      </c>
      <c r="DD73" s="71" t="s">
        <v>420</v>
      </c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  <c r="IQ73" s="205"/>
      <c r="IR73" s="205"/>
      <c r="IS73" s="205"/>
      <c r="IT73" s="205"/>
      <c r="IU73" s="205"/>
      <c r="IV73" s="205"/>
      <c r="IW73" s="205"/>
      <c r="IX73" s="205"/>
      <c r="IY73" s="205"/>
      <c r="IZ73" s="205"/>
      <c r="JA73" s="205"/>
      <c r="JB73" s="205"/>
      <c r="JC73" s="205"/>
      <c r="JD73" s="205"/>
      <c r="JE73" s="205"/>
      <c r="JF73" s="205"/>
      <c r="JG73" s="205"/>
      <c r="JH73" s="205"/>
      <c r="JI73" s="205"/>
      <c r="JJ73" s="205"/>
      <c r="JK73" s="205"/>
      <c r="JL73" s="205"/>
      <c r="JM73" s="205"/>
      <c r="JN73" s="205"/>
      <c r="JO73" s="205"/>
      <c r="JP73" s="205"/>
      <c r="JQ73" s="205"/>
      <c r="JR73" s="205"/>
      <c r="JS73" s="205"/>
      <c r="JT73" s="205"/>
      <c r="JU73" s="205"/>
      <c r="JV73" s="205"/>
      <c r="JW73" s="205"/>
      <c r="JX73" s="205"/>
      <c r="JY73" s="205"/>
      <c r="JZ73" s="205"/>
      <c r="KA73" s="205"/>
      <c r="KB73" s="205"/>
      <c r="KC73" s="205"/>
      <c r="KD73" s="205"/>
      <c r="KE73" s="205"/>
      <c r="KF73" s="205"/>
      <c r="KG73" s="205"/>
      <c r="KH73" s="205"/>
      <c r="KI73" s="205"/>
      <c r="KJ73" s="205"/>
      <c r="KK73" s="205"/>
      <c r="KL73" s="205"/>
      <c r="KM73" s="205"/>
      <c r="KN73" s="205"/>
      <c r="KO73" s="205"/>
      <c r="KP73" s="205"/>
      <c r="KQ73" s="205"/>
      <c r="KR73" s="205"/>
      <c r="KS73" s="205"/>
      <c r="KT73" s="205"/>
      <c r="KU73" s="205"/>
      <c r="KV73" s="205"/>
      <c r="KW73" s="205"/>
      <c r="KX73" s="205"/>
      <c r="KY73" s="205"/>
      <c r="KZ73" s="205"/>
      <c r="LA73" s="205"/>
      <c r="LB73" s="205"/>
      <c r="LC73" s="205"/>
      <c r="LD73" s="205"/>
      <c r="LE73" s="205"/>
      <c r="LF73" s="205"/>
      <c r="LG73" s="205"/>
      <c r="LH73" s="205"/>
      <c r="LI73" s="205"/>
      <c r="LJ73" s="205"/>
      <c r="LK73" s="205"/>
      <c r="LL73" s="205"/>
      <c r="LM73" s="205"/>
      <c r="LN73" s="205"/>
      <c r="LO73" s="205"/>
      <c r="LP73" s="205"/>
      <c r="LQ73" s="205"/>
      <c r="LR73" s="205"/>
      <c r="LS73" s="205"/>
      <c r="LT73" s="205"/>
      <c r="LU73" s="205"/>
      <c r="LV73" s="205"/>
      <c r="LW73" s="205"/>
      <c r="LX73" s="205"/>
      <c r="LY73" s="205"/>
      <c r="LZ73" s="205"/>
      <c r="MA73" s="205"/>
      <c r="MB73" s="205"/>
      <c r="MC73" s="205"/>
      <c r="MD73" s="205"/>
      <c r="ME73" s="205"/>
      <c r="MF73" s="205"/>
      <c r="MG73" s="205"/>
      <c r="MH73" s="205"/>
      <c r="MI73" s="205"/>
      <c r="MJ73" s="205"/>
      <c r="MK73" s="205"/>
      <c r="ML73" s="205"/>
      <c r="MM73" s="205"/>
      <c r="MN73" s="205"/>
      <c r="MO73" s="205"/>
      <c r="MP73" s="205"/>
      <c r="MQ73" s="205"/>
      <c r="MR73" s="205"/>
      <c r="MS73" s="205"/>
      <c r="MT73" s="205"/>
      <c r="MU73" s="205"/>
      <c r="MV73" s="205"/>
      <c r="MW73" s="205"/>
      <c r="MX73" s="205"/>
      <c r="MY73" s="205"/>
      <c r="MZ73" s="205"/>
      <c r="NA73" s="205"/>
      <c r="NB73" s="205"/>
      <c r="NC73" s="205"/>
      <c r="ND73" s="205"/>
      <c r="NE73" s="205"/>
      <c r="NF73" s="205"/>
      <c r="NG73" s="205"/>
      <c r="NH73" s="205"/>
      <c r="NI73" s="205"/>
      <c r="NJ73" s="205"/>
      <c r="NK73" s="205"/>
      <c r="NL73" s="205"/>
      <c r="NM73" s="205"/>
      <c r="NN73" s="205"/>
      <c r="NO73" s="205"/>
      <c r="NP73" s="205"/>
      <c r="NQ73" s="205"/>
      <c r="NR73" s="205"/>
      <c r="NS73" s="205"/>
      <c r="NT73" s="205"/>
      <c r="NU73" s="205"/>
      <c r="NV73" s="205"/>
      <c r="NW73" s="205"/>
      <c r="NX73" s="205"/>
      <c r="NY73" s="205"/>
      <c r="NZ73" s="205"/>
      <c r="OA73" s="205"/>
      <c r="OB73" s="205"/>
      <c r="OC73" s="205"/>
      <c r="OD73" s="205"/>
      <c r="OE73" s="205"/>
      <c r="OF73" s="205"/>
      <c r="OG73" s="205"/>
      <c r="OH73" s="205"/>
      <c r="OI73" s="205"/>
      <c r="OJ73" s="205"/>
      <c r="OK73" s="205"/>
      <c r="OL73" s="205"/>
      <c r="OM73" s="205"/>
      <c r="ON73" s="205"/>
      <c r="OO73" s="205"/>
      <c r="OP73" s="205"/>
      <c r="OQ73" s="205"/>
      <c r="OR73" s="205"/>
      <c r="OS73" s="205"/>
      <c r="OT73" s="205"/>
      <c r="OU73" s="205"/>
      <c r="OV73" s="205"/>
      <c r="OW73" s="205"/>
      <c r="OX73" s="205"/>
      <c r="OY73" s="205"/>
      <c r="OZ73" s="205"/>
      <c r="PA73" s="205"/>
      <c r="PB73" s="205"/>
      <c r="PC73" s="205"/>
      <c r="PD73" s="205"/>
      <c r="PE73" s="205"/>
      <c r="PF73" s="205"/>
      <c r="PG73" s="205"/>
      <c r="PH73" s="205"/>
      <c r="PI73" s="205"/>
      <c r="PJ73" s="205"/>
      <c r="PK73" s="205"/>
      <c r="PL73" s="205"/>
      <c r="PM73" s="205"/>
      <c r="PN73" s="205"/>
      <c r="PO73" s="205"/>
      <c r="PP73" s="205"/>
      <c r="PQ73" s="205"/>
      <c r="PR73" s="205"/>
      <c r="PS73" s="205"/>
      <c r="PT73" s="205"/>
      <c r="PU73" s="205"/>
      <c r="PV73" s="205"/>
      <c r="PW73" s="205"/>
      <c r="PX73" s="205"/>
      <c r="PY73" s="205"/>
      <c r="PZ73" s="205"/>
      <c r="QA73" s="205"/>
      <c r="QB73" s="205"/>
      <c r="QC73" s="205"/>
      <c r="QD73" s="205"/>
      <c r="QE73" s="205"/>
      <c r="QF73" s="205"/>
      <c r="QG73" s="205"/>
      <c r="QH73" s="205"/>
      <c r="QI73" s="205"/>
      <c r="QJ73" s="205"/>
      <c r="QK73" s="205"/>
      <c r="QL73" s="205"/>
      <c r="QM73" s="205"/>
      <c r="QN73" s="205"/>
      <c r="QO73" s="205"/>
      <c r="QP73" s="205"/>
      <c r="QQ73" s="205"/>
      <c r="QR73" s="205"/>
      <c r="QS73" s="205"/>
      <c r="QT73" s="205"/>
      <c r="QU73" s="205"/>
      <c r="QV73" s="205"/>
      <c r="QW73" s="205"/>
      <c r="QX73" s="205"/>
      <c r="QY73" s="205"/>
      <c r="QZ73" s="205"/>
      <c r="RA73" s="205"/>
      <c r="RB73" s="205"/>
      <c r="RC73" s="205"/>
      <c r="RD73" s="205"/>
      <c r="RE73" s="205"/>
      <c r="RF73" s="205"/>
      <c r="RG73" s="205"/>
      <c r="RH73" s="205"/>
      <c r="RI73" s="205"/>
      <c r="RJ73" s="205"/>
      <c r="RK73" s="205"/>
      <c r="RL73" s="205"/>
      <c r="RM73" s="205"/>
      <c r="RN73" s="205"/>
      <c r="RO73" s="205"/>
      <c r="RP73" s="205"/>
      <c r="RQ73" s="205"/>
      <c r="RR73" s="205"/>
      <c r="RS73" s="205"/>
      <c r="RT73" s="205"/>
      <c r="RU73" s="205"/>
      <c r="RV73" s="205"/>
      <c r="RW73" s="205"/>
      <c r="RX73" s="205"/>
      <c r="RY73" s="205"/>
      <c r="RZ73" s="205"/>
      <c r="SA73" s="205"/>
      <c r="SB73" s="205"/>
      <c r="SC73" s="205"/>
      <c r="SD73" s="205"/>
      <c r="SE73" s="205"/>
      <c r="SF73" s="205"/>
      <c r="SG73" s="205"/>
      <c r="SH73" s="205"/>
      <c r="SI73" s="205"/>
      <c r="SJ73" s="205"/>
      <c r="SK73" s="205"/>
      <c r="SL73" s="205"/>
      <c r="SM73" s="205"/>
      <c r="SN73" s="205"/>
      <c r="SO73" s="205"/>
      <c r="SP73" s="205"/>
      <c r="SQ73" s="205"/>
      <c r="SR73" s="205"/>
      <c r="SS73" s="205"/>
      <c r="ST73" s="205"/>
      <c r="SU73" s="205"/>
      <c r="SV73" s="205"/>
      <c r="SW73" s="205"/>
      <c r="SX73" s="205"/>
      <c r="SY73" s="205"/>
      <c r="SZ73" s="205"/>
      <c r="TA73" s="205"/>
      <c r="TB73" s="205"/>
      <c r="TC73" s="205"/>
      <c r="TD73" s="205"/>
      <c r="TE73" s="205"/>
      <c r="TF73" s="205"/>
      <c r="TG73" s="205"/>
      <c r="TH73" s="205"/>
      <c r="TI73" s="205"/>
      <c r="TJ73" s="205"/>
      <c r="TK73" s="205"/>
      <c r="TL73" s="205"/>
      <c r="TM73" s="205"/>
      <c r="TN73" s="205"/>
      <c r="TO73" s="205"/>
      <c r="TP73" s="205"/>
      <c r="TQ73" s="205"/>
      <c r="TR73" s="205"/>
      <c r="TS73" s="205"/>
      <c r="TT73" s="205"/>
      <c r="TU73" s="205"/>
      <c r="TV73" s="205"/>
      <c r="TW73" s="205"/>
      <c r="TX73" s="205"/>
      <c r="TY73" s="205"/>
      <c r="TZ73" s="205"/>
      <c r="UA73" s="205"/>
      <c r="UB73" s="205"/>
      <c r="UC73" s="205"/>
      <c r="UD73" s="205"/>
      <c r="UE73" s="205"/>
      <c r="UF73" s="205"/>
      <c r="UG73" s="205"/>
      <c r="UH73" s="205"/>
      <c r="UI73" s="205"/>
      <c r="UJ73" s="205"/>
      <c r="UK73" s="205"/>
      <c r="UL73" s="205"/>
      <c r="UM73" s="205"/>
      <c r="UN73" s="205"/>
      <c r="UO73" s="205"/>
      <c r="UP73" s="205"/>
      <c r="UQ73" s="205"/>
      <c r="UR73" s="205"/>
      <c r="US73" s="205"/>
      <c r="UT73" s="205"/>
      <c r="UU73" s="205"/>
      <c r="UV73" s="205"/>
      <c r="UW73" s="205"/>
      <c r="UX73" s="205"/>
      <c r="UY73" s="205"/>
      <c r="UZ73" s="205"/>
      <c r="VA73" s="205"/>
      <c r="VB73" s="205"/>
      <c r="VC73" s="205"/>
      <c r="VD73" s="205"/>
      <c r="VE73" s="205"/>
      <c r="VF73" s="205"/>
      <c r="VG73" s="205"/>
      <c r="VH73" s="205"/>
      <c r="VI73" s="205"/>
      <c r="VJ73" s="205"/>
      <c r="VK73" s="205"/>
      <c r="VL73" s="205"/>
      <c r="VM73" s="205"/>
      <c r="VN73" s="205"/>
      <c r="VO73" s="205"/>
      <c r="VP73" s="205"/>
      <c r="VQ73" s="205"/>
      <c r="VR73" s="205"/>
      <c r="VS73" s="205"/>
      <c r="VT73" s="205"/>
      <c r="VU73" s="205"/>
      <c r="VV73" s="205"/>
      <c r="VW73" s="205"/>
      <c r="VX73" s="205"/>
      <c r="VY73" s="205"/>
      <c r="VZ73" s="205"/>
      <c r="WA73" s="205"/>
      <c r="WB73" s="205"/>
      <c r="WC73" s="205"/>
      <c r="WD73" s="205"/>
      <c r="WE73" s="205"/>
      <c r="WF73" s="205"/>
      <c r="WG73" s="205"/>
      <c r="WH73" s="205"/>
      <c r="WI73" s="205"/>
      <c r="WJ73" s="205"/>
      <c r="WK73" s="205"/>
      <c r="WL73" s="205"/>
      <c r="WM73" s="205"/>
      <c r="WN73" s="205"/>
      <c r="WO73" s="205"/>
      <c r="WP73" s="205"/>
      <c r="WQ73" s="205"/>
      <c r="WR73" s="205"/>
      <c r="WS73" s="205"/>
      <c r="WT73" s="205"/>
      <c r="WU73" s="205"/>
      <c r="WV73" s="205"/>
      <c r="WW73" s="205"/>
      <c r="WX73" s="205"/>
      <c r="WY73" s="205"/>
      <c r="WZ73" s="205"/>
      <c r="XA73" s="205"/>
      <c r="XB73" s="205"/>
      <c r="XC73" s="205"/>
      <c r="XD73" s="205"/>
      <c r="XE73" s="205"/>
      <c r="XF73" s="205"/>
      <c r="XG73" s="205"/>
      <c r="XH73" s="205"/>
      <c r="XI73" s="205"/>
      <c r="XJ73" s="205"/>
      <c r="XK73" s="205"/>
      <c r="XL73" s="205"/>
      <c r="XM73" s="205"/>
      <c r="XN73" s="205"/>
      <c r="XO73" s="205"/>
      <c r="XP73" s="205"/>
      <c r="XQ73" s="205"/>
      <c r="XR73" s="205"/>
      <c r="XS73" s="205"/>
      <c r="XT73" s="205"/>
      <c r="XU73" s="205"/>
      <c r="XV73" s="205"/>
      <c r="XW73" s="205"/>
      <c r="XX73" s="205"/>
      <c r="XY73" s="205"/>
      <c r="XZ73" s="205"/>
      <c r="YA73" s="205"/>
      <c r="YB73" s="205"/>
      <c r="YC73" s="205"/>
      <c r="YD73" s="205"/>
      <c r="YE73" s="205"/>
      <c r="YF73" s="205"/>
      <c r="YG73" s="205"/>
      <c r="YH73" s="205"/>
      <c r="YI73" s="205"/>
      <c r="YJ73" s="205"/>
      <c r="YK73" s="205"/>
      <c r="YL73" s="205"/>
      <c r="YM73" s="205"/>
      <c r="YN73" s="205"/>
      <c r="YO73" s="205"/>
      <c r="YP73" s="205"/>
      <c r="YQ73" s="205"/>
      <c r="YR73" s="205"/>
      <c r="YS73" s="205"/>
      <c r="YT73" s="205"/>
      <c r="YU73" s="205"/>
      <c r="YV73" s="205"/>
      <c r="YW73" s="205"/>
      <c r="YX73" s="205"/>
      <c r="YY73" s="205"/>
      <c r="YZ73" s="205"/>
      <c r="ZA73" s="205"/>
      <c r="ZB73" s="205"/>
      <c r="ZC73" s="205"/>
      <c r="ZD73" s="205"/>
      <c r="ZE73" s="205"/>
      <c r="ZF73" s="205"/>
      <c r="ZG73" s="205"/>
      <c r="ZH73" s="205"/>
      <c r="ZI73" s="205"/>
      <c r="ZJ73" s="205"/>
      <c r="ZK73" s="205"/>
      <c r="ZL73" s="205"/>
      <c r="ZM73" s="205"/>
      <c r="ZN73" s="205"/>
      <c r="ZO73" s="205"/>
      <c r="ZP73" s="205"/>
      <c r="ZQ73" s="205"/>
      <c r="ZR73" s="205"/>
      <c r="ZS73" s="205"/>
      <c r="ZT73" s="205"/>
      <c r="ZU73" s="205"/>
      <c r="ZV73" s="205"/>
      <c r="ZW73" s="205"/>
      <c r="ZX73" s="205"/>
      <c r="ZY73" s="205"/>
      <c r="ZZ73" s="205"/>
      <c r="AAA73" s="205"/>
      <c r="AAB73" s="205"/>
      <c r="AAC73" s="205"/>
      <c r="AAD73" s="205"/>
      <c r="AAE73" s="205"/>
      <c r="AAF73" s="205"/>
      <c r="AAG73" s="205"/>
      <c r="AAH73" s="205"/>
      <c r="AAI73" s="205"/>
      <c r="AAJ73" s="205"/>
      <c r="AAK73" s="205"/>
      <c r="AAL73" s="205"/>
      <c r="AAM73" s="205"/>
      <c r="AAN73" s="205"/>
      <c r="AAO73" s="205"/>
      <c r="AAP73" s="205"/>
      <c r="AAQ73" s="205"/>
      <c r="AAR73" s="205"/>
      <c r="AAS73" s="205"/>
      <c r="AAT73" s="205"/>
      <c r="AAU73" s="205"/>
      <c r="AAV73" s="205"/>
      <c r="AAW73" s="205"/>
      <c r="AAX73" s="205"/>
      <c r="AAY73" s="205"/>
      <c r="AAZ73" s="205"/>
      <c r="ABA73" s="205"/>
      <c r="ABB73" s="205"/>
      <c r="ABC73" s="205"/>
      <c r="ABD73" s="205"/>
      <c r="ABE73" s="205"/>
      <c r="ABF73" s="205"/>
      <c r="ABG73" s="205"/>
      <c r="ABH73" s="205"/>
      <c r="ABI73" s="205"/>
      <c r="ABJ73" s="205"/>
      <c r="ABK73" s="205"/>
      <c r="ABL73" s="205"/>
      <c r="ABM73" s="205"/>
      <c r="ABN73" s="205"/>
      <c r="ABO73" s="205"/>
      <c r="ABP73" s="205"/>
      <c r="ABQ73" s="205"/>
      <c r="ABR73" s="205"/>
      <c r="ABS73" s="205"/>
      <c r="ABT73" s="205"/>
      <c r="ABU73" s="205"/>
      <c r="ABV73" s="205"/>
      <c r="ABW73" s="205"/>
      <c r="ABX73" s="205"/>
      <c r="ABY73" s="205"/>
      <c r="ABZ73" s="205"/>
      <c r="ACA73" s="205"/>
      <c r="ACB73" s="205"/>
      <c r="ACC73" s="205"/>
      <c r="ACD73" s="205"/>
      <c r="ACE73" s="205"/>
      <c r="ACF73" s="205"/>
      <c r="ACG73" s="205"/>
      <c r="ACH73" s="205"/>
      <c r="ACI73" s="205"/>
      <c r="ACJ73" s="205"/>
      <c r="ACK73" s="205"/>
      <c r="ACL73" s="205"/>
      <c r="ACM73" s="205"/>
      <c r="ACN73" s="205"/>
      <c r="ACO73" s="205"/>
      <c r="ACP73" s="205"/>
      <c r="ACQ73" s="205"/>
      <c r="ACR73" s="205"/>
      <c r="ACS73" s="205"/>
      <c r="ACT73" s="205"/>
      <c r="ACU73" s="205"/>
      <c r="ACV73" s="205"/>
      <c r="ACW73" s="205"/>
      <c r="ACX73" s="205"/>
      <c r="ACY73" s="205"/>
      <c r="ACZ73" s="205"/>
      <c r="ADA73" s="205"/>
      <c r="ADB73" s="205"/>
      <c r="ADC73" s="205"/>
      <c r="ADD73" s="205"/>
      <c r="ADE73" s="205"/>
      <c r="ADF73" s="205"/>
      <c r="ADG73" s="205"/>
      <c r="ADH73" s="205"/>
      <c r="ADI73" s="205"/>
      <c r="ADJ73" s="205"/>
      <c r="ADK73" s="205"/>
      <c r="ADL73" s="205"/>
      <c r="ADM73" s="205"/>
      <c r="ADN73" s="205"/>
      <c r="ADO73" s="205"/>
      <c r="ADP73" s="205"/>
      <c r="ADQ73" s="205"/>
      <c r="ADR73" s="205"/>
      <c r="ADS73" s="205"/>
      <c r="ADT73" s="205"/>
      <c r="ADU73" s="205"/>
      <c r="ADV73" s="205"/>
      <c r="ADW73" s="205"/>
      <c r="ADX73" s="205"/>
      <c r="ADY73" s="205"/>
      <c r="ADZ73" s="205"/>
      <c r="AEA73" s="205"/>
      <c r="AEB73" s="205"/>
      <c r="AEC73" s="205"/>
      <c r="AED73" s="205"/>
      <c r="AEE73" s="205"/>
      <c r="AEF73" s="205"/>
      <c r="AEG73" s="205"/>
      <c r="AEH73" s="205"/>
      <c r="AEI73" s="205"/>
      <c r="AEJ73" s="205"/>
      <c r="AEK73" s="205"/>
      <c r="AEL73" s="205"/>
      <c r="AEM73" s="205"/>
      <c r="AEN73" s="205"/>
      <c r="AEO73" s="205"/>
      <c r="AEP73" s="205"/>
      <c r="AEQ73" s="205"/>
      <c r="AER73" s="205"/>
      <c r="AES73" s="205"/>
      <c r="AET73" s="205"/>
      <c r="AEU73" s="205"/>
      <c r="AEV73" s="205"/>
      <c r="AEW73" s="205"/>
      <c r="AEX73" s="205"/>
      <c r="AEY73" s="205"/>
      <c r="AEZ73" s="205"/>
      <c r="AFA73" s="205"/>
      <c r="AFB73" s="205"/>
      <c r="AFC73" s="205"/>
      <c r="AFD73" s="205"/>
      <c r="AFE73" s="205"/>
      <c r="AFF73" s="205"/>
      <c r="AFG73" s="205"/>
      <c r="AFH73" s="205"/>
      <c r="AFI73" s="205"/>
      <c r="AFJ73" s="205"/>
      <c r="AFK73" s="205"/>
      <c r="AFL73" s="205"/>
      <c r="AFM73" s="205"/>
      <c r="AFN73" s="205"/>
      <c r="AFO73" s="205"/>
      <c r="AFP73" s="205"/>
      <c r="AFQ73" s="205"/>
      <c r="AFR73" s="205"/>
      <c r="AFS73" s="205"/>
      <c r="AFT73" s="205"/>
      <c r="AFU73" s="205"/>
      <c r="AFV73" s="205"/>
      <c r="AFW73" s="205"/>
      <c r="AFX73" s="205"/>
      <c r="AFY73" s="205"/>
      <c r="AFZ73" s="205"/>
      <c r="AGA73" s="205"/>
      <c r="AGB73" s="205"/>
      <c r="AGC73" s="205"/>
      <c r="AGD73" s="205"/>
      <c r="AGE73" s="205"/>
      <c r="AGF73" s="205"/>
      <c r="AGG73" s="205"/>
      <c r="AGH73" s="205"/>
      <c r="AGI73" s="205"/>
      <c r="AGJ73" s="205"/>
      <c r="AGK73" s="205"/>
      <c r="AGL73" s="205"/>
      <c r="AGM73" s="205"/>
      <c r="AGN73" s="205"/>
      <c r="AGO73" s="205"/>
      <c r="AGP73" s="205"/>
      <c r="AGQ73" s="205"/>
      <c r="AGR73" s="205"/>
      <c r="AGS73" s="205"/>
      <c r="AGT73" s="205"/>
      <c r="AGU73" s="205"/>
      <c r="AGV73" s="205"/>
      <c r="AGW73" s="205"/>
      <c r="AGX73" s="205"/>
      <c r="AGY73" s="205"/>
      <c r="AGZ73" s="205"/>
      <c r="AHA73" s="205"/>
      <c r="AHB73" s="205"/>
      <c r="AHC73" s="205"/>
      <c r="AHD73" s="205"/>
      <c r="AHE73" s="205"/>
      <c r="AHF73" s="205"/>
      <c r="AHG73" s="205"/>
      <c r="AHH73" s="205"/>
      <c r="AHI73" s="205"/>
      <c r="AHJ73" s="205"/>
      <c r="AHK73" s="205"/>
      <c r="AHL73" s="205"/>
      <c r="AHM73" s="205"/>
      <c r="AHN73" s="205"/>
      <c r="AHO73" s="205"/>
      <c r="AHP73" s="205"/>
      <c r="AHQ73" s="205"/>
      <c r="AHR73" s="205"/>
      <c r="AHS73" s="205"/>
      <c r="AHT73" s="205"/>
      <c r="AHU73" s="205"/>
      <c r="AHV73" s="205"/>
      <c r="AHW73" s="205"/>
      <c r="AHX73" s="205"/>
      <c r="AHY73" s="205"/>
      <c r="AHZ73" s="205"/>
      <c r="AIA73" s="205"/>
      <c r="AIB73" s="205"/>
      <c r="AIC73" s="205"/>
      <c r="AID73" s="205"/>
      <c r="AIE73" s="205"/>
      <c r="AIF73" s="205"/>
      <c r="AIG73" s="205"/>
      <c r="AIH73" s="205"/>
      <c r="AII73" s="205"/>
      <c r="AIJ73" s="205"/>
      <c r="AIK73" s="205"/>
      <c r="AIL73" s="205"/>
      <c r="AIM73" s="205"/>
      <c r="AIN73" s="205"/>
      <c r="AIO73" s="205"/>
      <c r="AIP73" s="205"/>
      <c r="AIQ73" s="205"/>
      <c r="AIR73" s="205"/>
      <c r="AIS73" s="205"/>
      <c r="AIT73" s="205"/>
      <c r="AIU73" s="205"/>
      <c r="AIV73" s="205"/>
      <c r="AIW73" s="205"/>
      <c r="AIX73" s="205"/>
      <c r="AIY73" s="205"/>
      <c r="AIZ73" s="205"/>
      <c r="AJA73" s="205"/>
      <c r="AJB73" s="205"/>
      <c r="AJC73" s="205"/>
      <c r="AJD73" s="205"/>
      <c r="AJE73" s="205"/>
      <c r="AJF73" s="205"/>
      <c r="AJG73" s="205"/>
      <c r="AJH73" s="205"/>
      <c r="AJI73" s="205"/>
      <c r="AJJ73" s="205"/>
      <c r="AJK73" s="205"/>
      <c r="AJL73" s="205"/>
      <c r="AJM73" s="205"/>
      <c r="AJN73" s="205"/>
      <c r="AJO73" s="205"/>
      <c r="AJP73" s="205"/>
      <c r="AJQ73" s="205"/>
      <c r="AJR73" s="205"/>
      <c r="AJS73" s="205"/>
      <c r="AJT73" s="205"/>
      <c r="AJU73" s="205"/>
      <c r="AJV73" s="205"/>
      <c r="AJW73" s="205"/>
      <c r="AJX73" s="205"/>
      <c r="AJY73" s="205"/>
      <c r="AJZ73" s="205"/>
      <c r="AKA73" s="205"/>
      <c r="AKB73" s="205"/>
      <c r="AKC73" s="205"/>
      <c r="AKD73" s="205"/>
      <c r="AKE73" s="205"/>
      <c r="AKF73" s="205"/>
      <c r="AKG73" s="205"/>
      <c r="AKH73" s="205"/>
      <c r="AKI73" s="205"/>
      <c r="AKJ73" s="205"/>
      <c r="AKK73" s="205"/>
      <c r="AKL73" s="205"/>
      <c r="AKM73" s="205"/>
      <c r="AKN73" s="205"/>
      <c r="AKO73" s="205"/>
      <c r="AKP73" s="205"/>
      <c r="AKQ73" s="205"/>
      <c r="AKR73" s="205"/>
      <c r="AKS73" s="205"/>
      <c r="AKT73" s="205"/>
      <c r="AKU73" s="205"/>
      <c r="AKV73" s="205"/>
      <c r="AKW73" s="205"/>
      <c r="AKX73" s="205"/>
      <c r="AKY73" s="205"/>
      <c r="AKZ73" s="205"/>
      <c r="ALA73" s="205"/>
      <c r="ALB73" s="205"/>
      <c r="ALC73" s="205"/>
      <c r="ALD73" s="205"/>
      <c r="ALE73" s="205"/>
      <c r="ALF73" s="205"/>
      <c r="ALG73" s="205"/>
      <c r="ALH73" s="205"/>
      <c r="ALI73" s="205"/>
      <c r="ALJ73" s="205"/>
      <c r="ALK73" s="205"/>
      <c r="ALL73" s="205"/>
      <c r="ALM73" s="205"/>
      <c r="ALN73" s="205"/>
      <c r="ALO73" s="205"/>
      <c r="ALP73" s="205"/>
      <c r="ALQ73" s="205"/>
      <c r="ALR73" s="205"/>
      <c r="ALS73" s="205"/>
      <c r="ALT73" s="205"/>
      <c r="ALU73" s="205"/>
      <c r="ALV73" s="205"/>
      <c r="ALW73" s="205"/>
      <c r="ALX73" s="205"/>
      <c r="ALY73" s="205"/>
      <c r="ALZ73" s="205"/>
      <c r="AMA73" s="205"/>
      <c r="AMB73" s="205"/>
      <c r="AMC73" s="205"/>
      <c r="AMD73" s="205"/>
      <c r="AME73" s="205"/>
      <c r="AMF73" s="205"/>
      <c r="AMG73" s="205"/>
      <c r="AMH73" s="205"/>
      <c r="AMI73" s="205"/>
      <c r="AMJ73" s="205"/>
      <c r="AMK73" s="205"/>
      <c r="AML73" s="205"/>
      <c r="AMM73" s="205"/>
      <c r="AMN73" s="205"/>
      <c r="AMO73" s="205"/>
      <c r="AMP73" s="205"/>
      <c r="AMQ73" s="205"/>
      <c r="AMR73" s="205"/>
      <c r="AMS73" s="205"/>
      <c r="AMT73" s="205"/>
      <c r="AMU73" s="205"/>
      <c r="AMV73" s="205"/>
      <c r="AMW73" s="205"/>
      <c r="AMX73" s="205"/>
      <c r="AMY73" s="205"/>
      <c r="AMZ73" s="205"/>
      <c r="ANA73" s="205"/>
      <c r="ANB73" s="205"/>
      <c r="ANC73" s="205"/>
      <c r="AND73" s="205"/>
      <c r="ANE73" s="205"/>
      <c r="ANF73" s="205"/>
      <c r="ANG73" s="205"/>
      <c r="ANH73" s="205"/>
      <c r="ANI73" s="205"/>
      <c r="ANJ73" s="205"/>
      <c r="ANK73" s="205"/>
      <c r="ANL73" s="205"/>
      <c r="ANM73" s="205"/>
      <c r="ANN73" s="205"/>
      <c r="ANO73" s="205"/>
      <c r="ANP73" s="205"/>
      <c r="ANQ73" s="205"/>
      <c r="ANR73" s="205"/>
      <c r="ANS73" s="205"/>
      <c r="ANT73" s="205"/>
      <c r="ANU73" s="205"/>
      <c r="ANV73" s="205"/>
      <c r="ANW73" s="205"/>
      <c r="ANX73" s="205"/>
      <c r="ANY73" s="205"/>
      <c r="ANZ73" s="205"/>
      <c r="AOA73" s="205"/>
      <c r="AOB73" s="205"/>
      <c r="AOC73" s="205"/>
      <c r="AOD73" s="205"/>
      <c r="AOE73" s="205"/>
      <c r="AOF73" s="205"/>
      <c r="AOG73" s="205"/>
      <c r="AOH73" s="205"/>
      <c r="AOI73" s="205"/>
      <c r="AOJ73" s="205"/>
      <c r="AOK73" s="205"/>
      <c r="AOL73" s="205"/>
      <c r="AOM73" s="205"/>
      <c r="AON73" s="205"/>
      <c r="AOO73" s="205"/>
      <c r="AOP73" s="205"/>
      <c r="AOQ73" s="205"/>
      <c r="AOR73" s="205"/>
      <c r="AOS73" s="205"/>
      <c r="AOT73" s="205"/>
      <c r="AOU73" s="205"/>
      <c r="AOV73" s="205"/>
      <c r="AOW73" s="205"/>
      <c r="AOX73" s="205"/>
      <c r="AOY73" s="205"/>
      <c r="AOZ73" s="205"/>
      <c r="APA73" s="205"/>
      <c r="APB73" s="205"/>
      <c r="APC73" s="205"/>
      <c r="APD73" s="205"/>
      <c r="APE73" s="205"/>
      <c r="APF73" s="205"/>
      <c r="APG73" s="205"/>
      <c r="APH73" s="205"/>
      <c r="API73" s="205"/>
      <c r="APJ73" s="205"/>
      <c r="APK73" s="205"/>
      <c r="APL73" s="205"/>
      <c r="APM73" s="205"/>
      <c r="APN73" s="205"/>
      <c r="APO73" s="205"/>
      <c r="APP73" s="205"/>
      <c r="APQ73" s="205"/>
      <c r="APR73" s="205"/>
      <c r="APS73" s="205"/>
      <c r="APT73" s="205"/>
      <c r="APU73" s="205"/>
      <c r="APV73" s="205"/>
      <c r="APW73" s="205"/>
      <c r="APX73" s="205"/>
      <c r="APY73" s="205"/>
      <c r="APZ73" s="205"/>
      <c r="AQA73" s="205"/>
      <c r="AQB73" s="205"/>
      <c r="AQC73" s="205"/>
      <c r="AQD73" s="205"/>
      <c r="AQE73" s="205"/>
      <c r="AQF73" s="205"/>
      <c r="AQG73" s="205"/>
      <c r="AQH73" s="205"/>
      <c r="AQI73" s="205"/>
      <c r="AQJ73" s="205"/>
      <c r="AQK73" s="205"/>
      <c r="AQL73" s="205"/>
      <c r="AQM73" s="205"/>
      <c r="AQN73" s="205"/>
      <c r="AQO73" s="205"/>
      <c r="AQP73" s="205"/>
      <c r="AQQ73" s="205"/>
      <c r="AQR73" s="205"/>
      <c r="AQS73" s="205"/>
      <c r="AQT73" s="205"/>
      <c r="AQU73" s="205"/>
      <c r="AQV73" s="205"/>
      <c r="AQW73" s="205"/>
      <c r="AQX73" s="205"/>
      <c r="AQY73" s="205"/>
      <c r="AQZ73" s="205"/>
      <c r="ARA73" s="205"/>
      <c r="ARB73" s="205"/>
      <c r="ARC73" s="205"/>
      <c r="ARD73" s="205"/>
      <c r="ARE73" s="205"/>
      <c r="ARF73" s="205"/>
      <c r="ARG73" s="205"/>
      <c r="ARH73" s="205"/>
      <c r="ARI73" s="205"/>
      <c r="ARJ73" s="205"/>
      <c r="ARK73" s="205"/>
      <c r="ARL73" s="205"/>
      <c r="ARM73" s="205"/>
      <c r="ARN73" s="205"/>
      <c r="ARO73" s="205"/>
      <c r="ARP73" s="205"/>
      <c r="ARQ73" s="205"/>
      <c r="ARR73" s="205"/>
      <c r="ARS73" s="205"/>
      <c r="ART73" s="205"/>
      <c r="ARU73" s="205"/>
      <c r="ARV73" s="205"/>
      <c r="ARW73" s="205"/>
      <c r="ARX73" s="205"/>
      <c r="ARY73" s="205"/>
      <c r="ARZ73" s="205"/>
      <c r="ASA73" s="205"/>
      <c r="ASB73" s="205"/>
      <c r="ASC73" s="205"/>
      <c r="ASD73" s="205"/>
      <c r="ASE73" s="205"/>
      <c r="ASF73" s="205"/>
      <c r="ASG73" s="205"/>
      <c r="ASH73" s="205"/>
      <c r="ASI73" s="205"/>
      <c r="ASJ73" s="205"/>
      <c r="ASK73" s="205"/>
      <c r="ASL73" s="205"/>
      <c r="ASM73" s="205"/>
      <c r="ASN73" s="205"/>
      <c r="ASO73" s="205"/>
      <c r="ASP73" s="205"/>
      <c r="ASQ73" s="205"/>
      <c r="ASR73" s="205"/>
      <c r="ASS73" s="205"/>
      <c r="AST73" s="205"/>
      <c r="ASU73" s="205"/>
      <c r="ASV73" s="205"/>
      <c r="ASW73" s="205"/>
      <c r="ASX73" s="205"/>
      <c r="ASY73" s="205"/>
      <c r="ASZ73" s="205"/>
      <c r="ATA73" s="205"/>
      <c r="ATB73" s="205"/>
      <c r="ATC73" s="205"/>
      <c r="ATD73" s="205"/>
      <c r="ATE73" s="205"/>
      <c r="ATF73" s="205"/>
      <c r="ATG73" s="205"/>
      <c r="ATH73" s="205"/>
      <c r="ATI73" s="205"/>
      <c r="ATJ73" s="205"/>
      <c r="ATK73" s="205"/>
      <c r="ATL73" s="205"/>
      <c r="ATM73" s="205"/>
      <c r="ATN73" s="205"/>
      <c r="ATO73" s="205"/>
      <c r="ATP73" s="205"/>
      <c r="ATQ73" s="205"/>
      <c r="ATR73" s="205"/>
      <c r="ATS73" s="205"/>
      <c r="ATT73" s="205"/>
      <c r="ATU73" s="205"/>
      <c r="ATV73" s="205"/>
      <c r="ATW73" s="205"/>
      <c r="ATX73" s="205"/>
      <c r="ATY73" s="205"/>
      <c r="ATZ73" s="205"/>
      <c r="AUA73" s="205"/>
      <c r="AUB73" s="205"/>
      <c r="AUC73" s="205"/>
      <c r="AUD73" s="205"/>
      <c r="AUE73" s="205"/>
      <c r="AUF73" s="205"/>
      <c r="AUG73" s="205"/>
      <c r="AUH73" s="205"/>
      <c r="AUI73" s="205"/>
      <c r="AUJ73" s="205"/>
      <c r="AUK73" s="205"/>
      <c r="AUL73" s="205"/>
      <c r="AUM73" s="205"/>
      <c r="AUN73" s="205"/>
      <c r="AUO73" s="205"/>
      <c r="AUP73" s="205"/>
      <c r="AUQ73" s="205"/>
      <c r="AUR73" s="205"/>
      <c r="AUS73" s="205"/>
      <c r="AUT73" s="205"/>
      <c r="AUU73" s="205"/>
      <c r="AUV73" s="205"/>
      <c r="AUW73" s="205"/>
      <c r="AUX73" s="205"/>
      <c r="AUY73" s="205"/>
      <c r="AUZ73" s="205"/>
      <c r="AVA73" s="205"/>
      <c r="AVB73" s="205"/>
      <c r="AVC73" s="205"/>
      <c r="AVD73" s="205"/>
      <c r="AVE73" s="205"/>
      <c r="AVF73" s="205"/>
      <c r="AVG73" s="205"/>
      <c r="AVH73" s="205"/>
      <c r="AVI73" s="205"/>
      <c r="AVJ73" s="205"/>
      <c r="AVK73" s="205"/>
      <c r="AVL73" s="205"/>
      <c r="AVM73" s="205"/>
      <c r="AVN73" s="205"/>
      <c r="AVO73" s="205"/>
      <c r="AVP73" s="205"/>
      <c r="AVQ73" s="205"/>
      <c r="AVR73" s="205"/>
      <c r="AVS73" s="205"/>
      <c r="AVT73" s="205"/>
      <c r="AVU73" s="205"/>
      <c r="AVV73" s="205"/>
      <c r="AVW73" s="205"/>
      <c r="AVX73" s="205"/>
      <c r="AVY73" s="205"/>
      <c r="AVZ73" s="205"/>
      <c r="AWA73" s="205"/>
      <c r="AWB73" s="205"/>
      <c r="AWC73" s="205"/>
      <c r="AWD73" s="205"/>
      <c r="AWE73" s="205"/>
      <c r="AWF73" s="205"/>
      <c r="AWG73" s="205"/>
      <c r="AWH73" s="205"/>
      <c r="AWI73" s="205"/>
      <c r="AWJ73" s="205"/>
      <c r="AWK73" s="205"/>
      <c r="AWL73" s="205"/>
      <c r="AWM73" s="205"/>
      <c r="AWN73" s="205"/>
      <c r="AWO73" s="205"/>
      <c r="AWP73" s="205"/>
      <c r="AWQ73" s="205"/>
      <c r="AWR73" s="205"/>
      <c r="AWS73" s="205"/>
      <c r="AWT73" s="205"/>
      <c r="AWU73" s="205"/>
      <c r="AWV73" s="205"/>
      <c r="AWW73" s="205"/>
      <c r="AWX73" s="205"/>
      <c r="AWY73" s="205"/>
      <c r="AWZ73" s="205"/>
      <c r="AXA73" s="205"/>
      <c r="AXB73" s="205"/>
      <c r="AXC73" s="205"/>
      <c r="AXD73" s="205"/>
      <c r="AXE73" s="205"/>
      <c r="AXF73" s="205"/>
      <c r="AXG73" s="205"/>
      <c r="AXH73" s="205"/>
      <c r="AXI73" s="205"/>
      <c r="AXJ73" s="205"/>
      <c r="AXK73" s="205"/>
      <c r="AXL73" s="205"/>
      <c r="AXM73" s="205"/>
      <c r="AXN73" s="205"/>
      <c r="AXO73" s="205"/>
      <c r="AXP73" s="205"/>
      <c r="AXQ73" s="205"/>
      <c r="AXR73" s="205"/>
      <c r="AXS73" s="205"/>
      <c r="AXT73" s="205"/>
      <c r="AXU73" s="205"/>
      <c r="AXV73" s="205"/>
      <c r="AXW73" s="205"/>
      <c r="AXX73" s="205"/>
      <c r="AXY73" s="205"/>
      <c r="AXZ73" s="205"/>
      <c r="AYA73" s="205"/>
      <c r="AYB73" s="205"/>
      <c r="AYC73" s="205"/>
      <c r="AYD73" s="205"/>
      <c r="AYE73" s="205"/>
      <c r="AYF73" s="205"/>
      <c r="AYG73" s="205"/>
      <c r="AYH73" s="205"/>
      <c r="AYI73" s="205"/>
      <c r="AYJ73" s="205"/>
      <c r="AYK73" s="205"/>
      <c r="AYL73" s="205"/>
      <c r="AYM73" s="205"/>
      <c r="AYN73" s="205"/>
      <c r="AYO73" s="205"/>
      <c r="AYP73" s="205"/>
      <c r="AYQ73" s="205"/>
      <c r="AYR73" s="205"/>
      <c r="AYS73" s="205"/>
      <c r="AYT73" s="205"/>
      <c r="AYU73" s="205"/>
      <c r="AYV73" s="205"/>
      <c r="AYW73" s="205"/>
      <c r="AYX73" s="205"/>
      <c r="AYY73" s="205"/>
      <c r="AYZ73" s="205"/>
      <c r="AZA73" s="205"/>
      <c r="AZB73" s="205"/>
      <c r="AZC73" s="205"/>
      <c r="AZD73" s="205"/>
      <c r="AZE73" s="205"/>
      <c r="AZF73" s="205"/>
      <c r="AZG73" s="205"/>
      <c r="AZH73" s="205"/>
      <c r="AZI73" s="205"/>
      <c r="AZJ73" s="205"/>
      <c r="AZK73" s="205"/>
      <c r="AZL73" s="205"/>
      <c r="AZM73" s="205"/>
      <c r="AZN73" s="205"/>
      <c r="AZO73" s="205"/>
      <c r="AZP73" s="205"/>
      <c r="AZQ73" s="205"/>
      <c r="AZR73" s="205"/>
      <c r="AZS73" s="205"/>
      <c r="AZT73" s="205"/>
      <c r="AZU73" s="205"/>
      <c r="AZV73" s="205"/>
      <c r="AZW73" s="205"/>
      <c r="AZX73" s="205"/>
      <c r="AZY73" s="205"/>
      <c r="AZZ73" s="205"/>
      <c r="BAA73" s="205"/>
      <c r="BAB73" s="205"/>
      <c r="BAC73" s="205"/>
      <c r="BAD73" s="205"/>
      <c r="BAE73" s="205"/>
      <c r="BAF73" s="205"/>
      <c r="BAG73" s="205"/>
      <c r="BAH73" s="205"/>
      <c r="BAI73" s="205"/>
      <c r="BAJ73" s="205"/>
      <c r="BAK73" s="205"/>
      <c r="BAL73" s="205"/>
      <c r="BAM73" s="205"/>
      <c r="BAN73" s="205"/>
      <c r="BAO73" s="205"/>
      <c r="BAP73" s="205"/>
      <c r="BAQ73" s="205"/>
      <c r="BAR73" s="205"/>
      <c r="BAS73" s="205"/>
      <c r="BAT73" s="205"/>
      <c r="BAU73" s="205"/>
      <c r="BAV73" s="205"/>
      <c r="BAW73" s="205"/>
      <c r="BAX73" s="205"/>
      <c r="BAY73" s="205"/>
      <c r="BAZ73" s="205"/>
      <c r="BBA73" s="205"/>
      <c r="BBB73" s="205"/>
      <c r="BBC73" s="205"/>
      <c r="BBD73" s="205"/>
      <c r="BBE73" s="205"/>
      <c r="BBF73" s="205"/>
      <c r="BBG73" s="205"/>
      <c r="BBH73" s="205"/>
      <c r="BBI73" s="205"/>
      <c r="BBJ73" s="205"/>
      <c r="BBK73" s="205"/>
      <c r="BBL73" s="205"/>
      <c r="BBM73" s="205"/>
      <c r="BBN73" s="205"/>
      <c r="BBO73" s="205"/>
      <c r="BBP73" s="205"/>
      <c r="BBQ73" s="205"/>
      <c r="BBR73" s="205"/>
      <c r="BBS73" s="205"/>
      <c r="BBT73" s="205"/>
      <c r="BBU73" s="205"/>
      <c r="BBV73" s="205"/>
      <c r="BBW73" s="205"/>
      <c r="BBX73" s="205"/>
      <c r="BBY73" s="205"/>
      <c r="BBZ73" s="205"/>
      <c r="BCA73" s="205"/>
      <c r="BCB73" s="205"/>
      <c r="BCC73" s="205"/>
      <c r="BCD73" s="205"/>
      <c r="BCE73" s="205"/>
      <c r="BCF73" s="205"/>
      <c r="BCG73" s="205"/>
      <c r="BCH73" s="205"/>
      <c r="BCI73" s="205"/>
      <c r="BCJ73" s="205"/>
      <c r="BCK73" s="205"/>
      <c r="BCL73" s="205"/>
      <c r="BCM73" s="205"/>
      <c r="BCN73" s="205"/>
      <c r="BCO73" s="205"/>
      <c r="BCP73" s="205"/>
      <c r="BCQ73" s="205"/>
      <c r="BCR73" s="205"/>
      <c r="BCS73" s="205"/>
      <c r="BCT73" s="205"/>
      <c r="BCU73" s="205"/>
      <c r="BCV73" s="205"/>
      <c r="BCW73" s="205"/>
      <c r="BCX73" s="205"/>
      <c r="BCY73" s="205"/>
      <c r="BCZ73" s="205"/>
      <c r="BDA73" s="205"/>
      <c r="BDB73" s="205"/>
      <c r="BDC73" s="205"/>
      <c r="BDD73" s="205"/>
      <c r="BDE73" s="205"/>
      <c r="BDF73" s="205"/>
      <c r="BDG73" s="205"/>
      <c r="BDH73" s="205"/>
      <c r="BDI73" s="205"/>
      <c r="BDJ73" s="205"/>
      <c r="BDK73" s="205"/>
      <c r="BDL73" s="205"/>
      <c r="BDM73" s="205"/>
      <c r="BDN73" s="205"/>
      <c r="BDO73" s="205"/>
      <c r="BDP73" s="205"/>
      <c r="BDQ73" s="205"/>
      <c r="BDR73" s="205"/>
      <c r="BDS73" s="205"/>
      <c r="BDT73" s="205"/>
      <c r="BDU73" s="205"/>
    </row>
    <row r="74" spans="1:1477" s="73" customFormat="1">
      <c r="B74" s="71" t="s">
        <v>4</v>
      </c>
      <c r="C74" s="71" t="s">
        <v>225</v>
      </c>
      <c r="D74" s="71" t="s">
        <v>226</v>
      </c>
      <c r="E74" s="72">
        <v>41388</v>
      </c>
      <c r="F74" s="71" t="s">
        <v>475</v>
      </c>
      <c r="G74" s="71" t="s">
        <v>476</v>
      </c>
      <c r="H74" s="208">
        <v>4</v>
      </c>
      <c r="I74" s="73">
        <v>5</v>
      </c>
      <c r="J74" s="73">
        <v>290</v>
      </c>
      <c r="K74" s="73">
        <v>361</v>
      </c>
      <c r="L74" s="73">
        <v>361</v>
      </c>
      <c r="M74" s="206">
        <f t="shared" ref="M74:M81" si="60">IF(J74 = 0,0,(L74-AH74-AI74)/J74)</f>
        <v>1.0724137931034483</v>
      </c>
      <c r="N74" s="73">
        <f t="shared" ref="N74:N81" si="61">IF(G74&lt;&gt;"",IF(M74&lt;=1.2,1,0),0)</f>
        <v>1</v>
      </c>
      <c r="O74" s="73">
        <v>0</v>
      </c>
      <c r="P74" s="73">
        <v>0</v>
      </c>
      <c r="Q74" s="73">
        <v>0</v>
      </c>
      <c r="R74" s="73">
        <v>50</v>
      </c>
      <c r="S74" s="73">
        <v>21</v>
      </c>
      <c r="T74" s="212">
        <v>4603457</v>
      </c>
      <c r="U74" s="212">
        <v>50000</v>
      </c>
      <c r="V74" s="212">
        <v>4553457</v>
      </c>
      <c r="W74" s="212">
        <v>4806215</v>
      </c>
      <c r="X74" s="212">
        <v>4675801</v>
      </c>
      <c r="Y74" s="212">
        <v>0</v>
      </c>
      <c r="Z74" s="212">
        <v>0</v>
      </c>
      <c r="AA74" s="212">
        <v>0</v>
      </c>
      <c r="AB74" s="212">
        <v>4675801</v>
      </c>
      <c r="AC74" s="212">
        <v>4675281</v>
      </c>
      <c r="AD74" s="206">
        <f t="shared" ref="AD74:AD81" si="62">IF(V74=0,0,AC74/V74)</f>
        <v>1.0267541781991134</v>
      </c>
      <c r="AE74" s="73">
        <f t="shared" ref="AE74:AE81" si="63">IF(AD74 &lt;=1.1,1,0)</f>
        <v>1</v>
      </c>
      <c r="AF74" s="212">
        <v>-520</v>
      </c>
      <c r="AG74" s="212">
        <v>202758</v>
      </c>
      <c r="AH74" s="73">
        <v>32</v>
      </c>
      <c r="AI74" s="73">
        <v>18</v>
      </c>
      <c r="AJ74" s="73">
        <v>0</v>
      </c>
      <c r="AK74" s="73">
        <v>5</v>
      </c>
      <c r="AL74" s="85">
        <v>67573</v>
      </c>
      <c r="AM74" s="85">
        <v>12260</v>
      </c>
      <c r="AN74" s="73">
        <v>0</v>
      </c>
      <c r="AO74" s="73">
        <v>16</v>
      </c>
      <c r="AP74" s="85">
        <v>186828</v>
      </c>
      <c r="AQ74" s="85">
        <v>13247</v>
      </c>
      <c r="AR74" s="73">
        <v>0</v>
      </c>
      <c r="AS74" s="73">
        <v>0</v>
      </c>
      <c r="AT74" s="85">
        <v>0</v>
      </c>
      <c r="AU74" s="85">
        <v>0</v>
      </c>
      <c r="AV74" s="73">
        <v>0</v>
      </c>
      <c r="AW74" s="73">
        <v>0</v>
      </c>
      <c r="AX74" s="85">
        <v>0</v>
      </c>
      <c r="AY74" s="85">
        <v>0</v>
      </c>
      <c r="AZ74" s="73">
        <v>0</v>
      </c>
      <c r="BA74" s="73">
        <v>0</v>
      </c>
      <c r="BB74" s="85">
        <v>0</v>
      </c>
      <c r="BC74" s="85">
        <v>0</v>
      </c>
      <c r="BD74" s="73">
        <v>0</v>
      </c>
      <c r="BE74" s="73">
        <v>0</v>
      </c>
      <c r="BF74" s="85">
        <v>0</v>
      </c>
      <c r="BG74" s="85">
        <v>0</v>
      </c>
      <c r="BH74" s="73">
        <v>0</v>
      </c>
      <c r="BI74" s="73">
        <v>0</v>
      </c>
      <c r="BJ74" s="85">
        <v>0</v>
      </c>
      <c r="BK74" s="85">
        <v>0</v>
      </c>
      <c r="BL74" s="73">
        <v>0</v>
      </c>
      <c r="BM74" s="73">
        <v>0</v>
      </c>
      <c r="BN74" s="85">
        <v>0</v>
      </c>
      <c r="BO74" s="85">
        <v>0</v>
      </c>
      <c r="BP74" s="73">
        <v>0</v>
      </c>
      <c r="BQ74" s="73">
        <v>0</v>
      </c>
      <c r="BR74" s="85">
        <v>0</v>
      </c>
      <c r="BS74" s="85">
        <v>0</v>
      </c>
      <c r="BT74" s="73">
        <v>0</v>
      </c>
      <c r="BU74" s="73">
        <v>0</v>
      </c>
      <c r="BV74" s="85">
        <v>0</v>
      </c>
      <c r="BW74" s="85">
        <v>0</v>
      </c>
      <c r="BX74" s="73">
        <v>0</v>
      </c>
      <c r="BY74" s="73">
        <v>0</v>
      </c>
      <c r="BZ74" s="85">
        <v>0</v>
      </c>
      <c r="CA74" s="85">
        <v>0</v>
      </c>
      <c r="CB74" s="73">
        <v>0</v>
      </c>
      <c r="CC74" s="73">
        <v>0</v>
      </c>
      <c r="CD74" s="85">
        <v>0</v>
      </c>
      <c r="CE74" s="85">
        <v>0</v>
      </c>
      <c r="CF74" s="73">
        <v>0</v>
      </c>
      <c r="CG74" s="73">
        <v>0</v>
      </c>
      <c r="CH74" s="85">
        <v>0</v>
      </c>
      <c r="CI74" s="85">
        <v>0</v>
      </c>
      <c r="CJ74" s="73">
        <v>0</v>
      </c>
      <c r="CK74" s="73">
        <v>21</v>
      </c>
      <c r="CL74" s="85">
        <v>254401</v>
      </c>
      <c r="CM74" s="85">
        <v>25507</v>
      </c>
      <c r="CN74" s="71" t="s">
        <v>354</v>
      </c>
      <c r="CO74" s="71" t="s">
        <v>355</v>
      </c>
      <c r="CP74" s="71" t="s">
        <v>321</v>
      </c>
      <c r="CQ74" s="71" t="s">
        <v>321</v>
      </c>
      <c r="CR74" s="71" t="s">
        <v>321</v>
      </c>
      <c r="CS74" s="71" t="s">
        <v>321</v>
      </c>
      <c r="CT74" s="72">
        <v>42193</v>
      </c>
      <c r="CU74" s="71" t="s">
        <v>473</v>
      </c>
      <c r="CV74" s="71" t="s">
        <v>474</v>
      </c>
      <c r="CW74" s="72" t="s">
        <v>168</v>
      </c>
      <c r="CX74" s="72">
        <v>41869</v>
      </c>
      <c r="CY74" s="71" t="s">
        <v>473</v>
      </c>
      <c r="CZ74" s="71" t="s">
        <v>478</v>
      </c>
      <c r="DA74" s="71" t="s">
        <v>504</v>
      </c>
      <c r="DB74" s="86">
        <v>4500359.97</v>
      </c>
      <c r="DC74" s="71"/>
      <c r="DD74" s="71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205"/>
      <c r="II74" s="205"/>
      <c r="IJ74" s="205"/>
      <c r="IK74" s="205"/>
      <c r="IL74" s="205"/>
      <c r="IM74" s="205"/>
      <c r="IN74" s="205"/>
      <c r="IO74" s="205"/>
      <c r="IP74" s="205"/>
      <c r="IQ74" s="205"/>
      <c r="IR74" s="205"/>
      <c r="IS74" s="205"/>
      <c r="IT74" s="205"/>
      <c r="IU74" s="205"/>
      <c r="IV74" s="205"/>
      <c r="IW74" s="205"/>
      <c r="IX74" s="205"/>
      <c r="IY74" s="205"/>
      <c r="IZ74" s="205"/>
      <c r="JA74" s="205"/>
      <c r="JB74" s="205"/>
      <c r="JC74" s="205"/>
      <c r="JD74" s="205"/>
      <c r="JE74" s="205"/>
      <c r="JF74" s="205"/>
      <c r="JG74" s="205"/>
      <c r="JH74" s="205"/>
      <c r="JI74" s="205"/>
      <c r="JJ74" s="205"/>
      <c r="JK74" s="205"/>
      <c r="JL74" s="205"/>
      <c r="JM74" s="205"/>
      <c r="JN74" s="205"/>
      <c r="JO74" s="205"/>
      <c r="JP74" s="205"/>
      <c r="JQ74" s="205"/>
      <c r="JR74" s="205"/>
      <c r="JS74" s="205"/>
      <c r="JT74" s="205"/>
      <c r="JU74" s="205"/>
      <c r="JV74" s="205"/>
      <c r="JW74" s="205"/>
      <c r="JX74" s="205"/>
      <c r="JY74" s="205"/>
      <c r="JZ74" s="205"/>
      <c r="KA74" s="205"/>
      <c r="KB74" s="205"/>
      <c r="KC74" s="205"/>
      <c r="KD74" s="205"/>
      <c r="KE74" s="205"/>
      <c r="KF74" s="205"/>
      <c r="KG74" s="205"/>
      <c r="KH74" s="205"/>
      <c r="KI74" s="205"/>
      <c r="KJ74" s="205"/>
      <c r="KK74" s="205"/>
      <c r="KL74" s="205"/>
      <c r="KM74" s="205"/>
      <c r="KN74" s="205"/>
      <c r="KO74" s="205"/>
      <c r="KP74" s="205"/>
      <c r="KQ74" s="205"/>
      <c r="KR74" s="205"/>
      <c r="KS74" s="205"/>
      <c r="KT74" s="205"/>
      <c r="KU74" s="205"/>
      <c r="KV74" s="205"/>
      <c r="KW74" s="205"/>
      <c r="KX74" s="205"/>
      <c r="KY74" s="205"/>
      <c r="KZ74" s="205"/>
      <c r="LA74" s="205"/>
      <c r="LB74" s="205"/>
      <c r="LC74" s="205"/>
      <c r="LD74" s="205"/>
      <c r="LE74" s="205"/>
      <c r="LF74" s="205"/>
      <c r="LG74" s="205"/>
      <c r="LH74" s="205"/>
      <c r="LI74" s="205"/>
      <c r="LJ74" s="205"/>
      <c r="LK74" s="205"/>
      <c r="LL74" s="205"/>
      <c r="LM74" s="205"/>
      <c r="LN74" s="205"/>
      <c r="LO74" s="205"/>
      <c r="LP74" s="205"/>
      <c r="LQ74" s="205"/>
      <c r="LR74" s="205"/>
      <c r="LS74" s="205"/>
      <c r="LT74" s="205"/>
      <c r="LU74" s="205"/>
      <c r="LV74" s="205"/>
      <c r="LW74" s="205"/>
      <c r="LX74" s="205"/>
      <c r="LY74" s="205"/>
      <c r="LZ74" s="205"/>
      <c r="MA74" s="205"/>
      <c r="MB74" s="205"/>
      <c r="MC74" s="205"/>
      <c r="MD74" s="205"/>
      <c r="ME74" s="205"/>
      <c r="MF74" s="205"/>
      <c r="MG74" s="205"/>
      <c r="MH74" s="205"/>
      <c r="MI74" s="205"/>
      <c r="MJ74" s="205"/>
      <c r="MK74" s="205"/>
      <c r="ML74" s="205"/>
      <c r="MM74" s="205"/>
      <c r="MN74" s="205"/>
      <c r="MO74" s="205"/>
      <c r="MP74" s="205"/>
      <c r="MQ74" s="205"/>
      <c r="MR74" s="205"/>
      <c r="MS74" s="205"/>
      <c r="MT74" s="205"/>
      <c r="MU74" s="205"/>
      <c r="MV74" s="205"/>
      <c r="MW74" s="205"/>
      <c r="MX74" s="205"/>
      <c r="MY74" s="205"/>
      <c r="MZ74" s="205"/>
      <c r="NA74" s="205"/>
      <c r="NB74" s="205"/>
      <c r="NC74" s="205"/>
      <c r="ND74" s="205"/>
      <c r="NE74" s="205"/>
      <c r="NF74" s="205"/>
      <c r="NG74" s="205"/>
      <c r="NH74" s="205"/>
      <c r="NI74" s="205"/>
      <c r="NJ74" s="205"/>
      <c r="NK74" s="205"/>
      <c r="NL74" s="205"/>
      <c r="NM74" s="205"/>
      <c r="NN74" s="205"/>
      <c r="NO74" s="205"/>
      <c r="NP74" s="205"/>
      <c r="NQ74" s="205"/>
      <c r="NR74" s="205"/>
      <c r="NS74" s="205"/>
      <c r="NT74" s="205"/>
      <c r="NU74" s="205"/>
      <c r="NV74" s="205"/>
      <c r="NW74" s="205"/>
      <c r="NX74" s="205"/>
      <c r="NY74" s="205"/>
      <c r="NZ74" s="205"/>
      <c r="OA74" s="205"/>
      <c r="OB74" s="205"/>
      <c r="OC74" s="205"/>
      <c r="OD74" s="205"/>
      <c r="OE74" s="205"/>
      <c r="OF74" s="205"/>
      <c r="OG74" s="205"/>
      <c r="OH74" s="205"/>
      <c r="OI74" s="205"/>
      <c r="OJ74" s="205"/>
      <c r="OK74" s="205"/>
      <c r="OL74" s="205"/>
      <c r="OM74" s="205"/>
      <c r="ON74" s="205"/>
      <c r="OO74" s="205"/>
      <c r="OP74" s="205"/>
      <c r="OQ74" s="205"/>
      <c r="OR74" s="205"/>
      <c r="OS74" s="205"/>
      <c r="OT74" s="205"/>
      <c r="OU74" s="205"/>
      <c r="OV74" s="205"/>
      <c r="OW74" s="205"/>
      <c r="OX74" s="205"/>
      <c r="OY74" s="205"/>
      <c r="OZ74" s="205"/>
      <c r="PA74" s="205"/>
      <c r="PB74" s="205"/>
      <c r="PC74" s="205"/>
      <c r="PD74" s="205"/>
      <c r="PE74" s="205"/>
      <c r="PF74" s="205"/>
      <c r="PG74" s="205"/>
      <c r="PH74" s="205"/>
      <c r="PI74" s="205"/>
      <c r="PJ74" s="205"/>
      <c r="PK74" s="205"/>
      <c r="PL74" s="205"/>
      <c r="PM74" s="205"/>
      <c r="PN74" s="205"/>
      <c r="PO74" s="205"/>
      <c r="PP74" s="205"/>
      <c r="PQ74" s="205"/>
      <c r="PR74" s="205"/>
      <c r="PS74" s="205"/>
      <c r="PT74" s="205"/>
      <c r="PU74" s="205"/>
      <c r="PV74" s="205"/>
      <c r="PW74" s="205"/>
      <c r="PX74" s="205"/>
      <c r="PY74" s="205"/>
      <c r="PZ74" s="205"/>
      <c r="QA74" s="205"/>
      <c r="QB74" s="205"/>
      <c r="QC74" s="205"/>
      <c r="QD74" s="205"/>
      <c r="QE74" s="205"/>
      <c r="QF74" s="205"/>
      <c r="QG74" s="205"/>
      <c r="QH74" s="205"/>
      <c r="QI74" s="205"/>
      <c r="QJ74" s="205"/>
      <c r="QK74" s="205"/>
      <c r="QL74" s="205"/>
      <c r="QM74" s="205"/>
      <c r="QN74" s="205"/>
      <c r="QO74" s="205"/>
      <c r="QP74" s="205"/>
      <c r="QQ74" s="205"/>
      <c r="QR74" s="205"/>
      <c r="QS74" s="205"/>
      <c r="QT74" s="205"/>
      <c r="QU74" s="205"/>
      <c r="QV74" s="205"/>
      <c r="QW74" s="205"/>
      <c r="QX74" s="205"/>
      <c r="QY74" s="205"/>
      <c r="QZ74" s="205"/>
      <c r="RA74" s="205"/>
      <c r="RB74" s="205"/>
      <c r="RC74" s="205"/>
      <c r="RD74" s="205"/>
      <c r="RE74" s="205"/>
      <c r="RF74" s="205"/>
      <c r="RG74" s="205"/>
      <c r="RH74" s="205"/>
      <c r="RI74" s="205"/>
      <c r="RJ74" s="205"/>
      <c r="RK74" s="205"/>
      <c r="RL74" s="205"/>
      <c r="RM74" s="205"/>
      <c r="RN74" s="205"/>
      <c r="RO74" s="205"/>
      <c r="RP74" s="205"/>
      <c r="RQ74" s="205"/>
      <c r="RR74" s="205"/>
      <c r="RS74" s="205"/>
      <c r="RT74" s="205"/>
      <c r="RU74" s="205"/>
      <c r="RV74" s="205"/>
      <c r="RW74" s="205"/>
      <c r="RX74" s="205"/>
      <c r="RY74" s="205"/>
      <c r="RZ74" s="205"/>
      <c r="SA74" s="205"/>
      <c r="SB74" s="205"/>
      <c r="SC74" s="205"/>
      <c r="SD74" s="205"/>
      <c r="SE74" s="205"/>
      <c r="SF74" s="205"/>
      <c r="SG74" s="205"/>
      <c r="SH74" s="205"/>
      <c r="SI74" s="205"/>
      <c r="SJ74" s="205"/>
      <c r="SK74" s="205"/>
      <c r="SL74" s="205"/>
      <c r="SM74" s="205"/>
      <c r="SN74" s="205"/>
      <c r="SO74" s="205"/>
      <c r="SP74" s="205"/>
      <c r="SQ74" s="205"/>
      <c r="SR74" s="205"/>
      <c r="SS74" s="205"/>
      <c r="ST74" s="205"/>
      <c r="SU74" s="205"/>
      <c r="SV74" s="205"/>
      <c r="SW74" s="205"/>
      <c r="SX74" s="205"/>
      <c r="SY74" s="205"/>
      <c r="SZ74" s="205"/>
      <c r="TA74" s="205"/>
      <c r="TB74" s="205"/>
      <c r="TC74" s="205"/>
      <c r="TD74" s="205"/>
      <c r="TE74" s="205"/>
      <c r="TF74" s="205"/>
      <c r="TG74" s="205"/>
      <c r="TH74" s="205"/>
      <c r="TI74" s="205"/>
      <c r="TJ74" s="205"/>
      <c r="TK74" s="205"/>
      <c r="TL74" s="205"/>
      <c r="TM74" s="205"/>
      <c r="TN74" s="205"/>
      <c r="TO74" s="205"/>
      <c r="TP74" s="205"/>
      <c r="TQ74" s="205"/>
      <c r="TR74" s="205"/>
      <c r="TS74" s="205"/>
      <c r="TT74" s="205"/>
      <c r="TU74" s="205"/>
      <c r="TV74" s="205"/>
      <c r="TW74" s="205"/>
      <c r="TX74" s="205"/>
      <c r="TY74" s="205"/>
      <c r="TZ74" s="205"/>
      <c r="UA74" s="205"/>
      <c r="UB74" s="205"/>
      <c r="UC74" s="205"/>
      <c r="UD74" s="205"/>
      <c r="UE74" s="205"/>
      <c r="UF74" s="205"/>
      <c r="UG74" s="205"/>
      <c r="UH74" s="205"/>
      <c r="UI74" s="205"/>
      <c r="UJ74" s="205"/>
      <c r="UK74" s="205"/>
      <c r="UL74" s="205"/>
      <c r="UM74" s="205"/>
      <c r="UN74" s="205"/>
      <c r="UO74" s="205"/>
      <c r="UP74" s="205"/>
      <c r="UQ74" s="205"/>
      <c r="UR74" s="205"/>
      <c r="US74" s="205"/>
      <c r="UT74" s="205"/>
      <c r="UU74" s="205"/>
      <c r="UV74" s="205"/>
      <c r="UW74" s="205"/>
      <c r="UX74" s="205"/>
      <c r="UY74" s="205"/>
      <c r="UZ74" s="205"/>
      <c r="VA74" s="205"/>
      <c r="VB74" s="205"/>
      <c r="VC74" s="205"/>
      <c r="VD74" s="205"/>
      <c r="VE74" s="205"/>
      <c r="VF74" s="205"/>
      <c r="VG74" s="205"/>
      <c r="VH74" s="205"/>
      <c r="VI74" s="205"/>
      <c r="VJ74" s="205"/>
      <c r="VK74" s="205"/>
      <c r="VL74" s="205"/>
      <c r="VM74" s="205"/>
      <c r="VN74" s="205"/>
      <c r="VO74" s="205"/>
      <c r="VP74" s="205"/>
      <c r="VQ74" s="205"/>
      <c r="VR74" s="205"/>
      <c r="VS74" s="205"/>
      <c r="VT74" s="205"/>
      <c r="VU74" s="205"/>
      <c r="VV74" s="205"/>
      <c r="VW74" s="205"/>
      <c r="VX74" s="205"/>
      <c r="VY74" s="205"/>
      <c r="VZ74" s="205"/>
      <c r="WA74" s="205"/>
      <c r="WB74" s="205"/>
      <c r="WC74" s="205"/>
      <c r="WD74" s="205"/>
      <c r="WE74" s="205"/>
      <c r="WF74" s="205"/>
      <c r="WG74" s="205"/>
      <c r="WH74" s="205"/>
      <c r="WI74" s="205"/>
      <c r="WJ74" s="205"/>
      <c r="WK74" s="205"/>
      <c r="WL74" s="205"/>
      <c r="WM74" s="205"/>
      <c r="WN74" s="205"/>
      <c r="WO74" s="205"/>
      <c r="WP74" s="205"/>
      <c r="WQ74" s="205"/>
      <c r="WR74" s="205"/>
      <c r="WS74" s="205"/>
      <c r="WT74" s="205"/>
      <c r="WU74" s="205"/>
      <c r="WV74" s="205"/>
      <c r="WW74" s="205"/>
      <c r="WX74" s="205"/>
      <c r="WY74" s="205"/>
      <c r="WZ74" s="205"/>
      <c r="XA74" s="205"/>
      <c r="XB74" s="205"/>
      <c r="XC74" s="205"/>
      <c r="XD74" s="205"/>
      <c r="XE74" s="205"/>
      <c r="XF74" s="205"/>
      <c r="XG74" s="205"/>
      <c r="XH74" s="205"/>
      <c r="XI74" s="205"/>
      <c r="XJ74" s="205"/>
      <c r="XK74" s="205"/>
      <c r="XL74" s="205"/>
      <c r="XM74" s="205"/>
      <c r="XN74" s="205"/>
      <c r="XO74" s="205"/>
      <c r="XP74" s="205"/>
      <c r="XQ74" s="205"/>
      <c r="XR74" s="205"/>
      <c r="XS74" s="205"/>
      <c r="XT74" s="205"/>
      <c r="XU74" s="205"/>
      <c r="XV74" s="205"/>
      <c r="XW74" s="205"/>
      <c r="XX74" s="205"/>
      <c r="XY74" s="205"/>
      <c r="XZ74" s="205"/>
      <c r="YA74" s="205"/>
      <c r="YB74" s="205"/>
      <c r="YC74" s="205"/>
      <c r="YD74" s="205"/>
      <c r="YE74" s="205"/>
      <c r="YF74" s="205"/>
      <c r="YG74" s="205"/>
      <c r="YH74" s="205"/>
      <c r="YI74" s="205"/>
      <c r="YJ74" s="205"/>
      <c r="YK74" s="205"/>
      <c r="YL74" s="205"/>
      <c r="YM74" s="205"/>
      <c r="YN74" s="205"/>
      <c r="YO74" s="205"/>
      <c r="YP74" s="205"/>
      <c r="YQ74" s="205"/>
      <c r="YR74" s="205"/>
      <c r="YS74" s="205"/>
      <c r="YT74" s="205"/>
      <c r="YU74" s="205"/>
      <c r="YV74" s="205"/>
      <c r="YW74" s="205"/>
      <c r="YX74" s="205"/>
      <c r="YY74" s="205"/>
      <c r="YZ74" s="205"/>
      <c r="ZA74" s="205"/>
      <c r="ZB74" s="205"/>
      <c r="ZC74" s="205"/>
      <c r="ZD74" s="205"/>
      <c r="ZE74" s="205"/>
      <c r="ZF74" s="205"/>
      <c r="ZG74" s="205"/>
      <c r="ZH74" s="205"/>
      <c r="ZI74" s="205"/>
      <c r="ZJ74" s="205"/>
      <c r="ZK74" s="205"/>
      <c r="ZL74" s="205"/>
      <c r="ZM74" s="205"/>
      <c r="ZN74" s="205"/>
      <c r="ZO74" s="205"/>
      <c r="ZP74" s="205"/>
      <c r="ZQ74" s="205"/>
      <c r="ZR74" s="205"/>
      <c r="ZS74" s="205"/>
      <c r="ZT74" s="205"/>
      <c r="ZU74" s="205"/>
      <c r="ZV74" s="205"/>
      <c r="ZW74" s="205"/>
      <c r="ZX74" s="205"/>
      <c r="ZY74" s="205"/>
      <c r="ZZ74" s="205"/>
      <c r="AAA74" s="205"/>
      <c r="AAB74" s="205"/>
      <c r="AAC74" s="205"/>
      <c r="AAD74" s="205"/>
      <c r="AAE74" s="205"/>
      <c r="AAF74" s="205"/>
      <c r="AAG74" s="205"/>
      <c r="AAH74" s="205"/>
      <c r="AAI74" s="205"/>
      <c r="AAJ74" s="205"/>
      <c r="AAK74" s="205"/>
      <c r="AAL74" s="205"/>
      <c r="AAM74" s="205"/>
      <c r="AAN74" s="205"/>
      <c r="AAO74" s="205"/>
      <c r="AAP74" s="205"/>
      <c r="AAQ74" s="205"/>
      <c r="AAR74" s="205"/>
      <c r="AAS74" s="205"/>
      <c r="AAT74" s="205"/>
      <c r="AAU74" s="205"/>
      <c r="AAV74" s="205"/>
      <c r="AAW74" s="205"/>
      <c r="AAX74" s="205"/>
      <c r="AAY74" s="205"/>
      <c r="AAZ74" s="205"/>
      <c r="ABA74" s="205"/>
      <c r="ABB74" s="205"/>
      <c r="ABC74" s="205"/>
      <c r="ABD74" s="205"/>
      <c r="ABE74" s="205"/>
      <c r="ABF74" s="205"/>
      <c r="ABG74" s="205"/>
      <c r="ABH74" s="205"/>
      <c r="ABI74" s="205"/>
      <c r="ABJ74" s="205"/>
      <c r="ABK74" s="205"/>
      <c r="ABL74" s="205"/>
      <c r="ABM74" s="205"/>
      <c r="ABN74" s="205"/>
      <c r="ABO74" s="205"/>
      <c r="ABP74" s="205"/>
      <c r="ABQ74" s="205"/>
      <c r="ABR74" s="205"/>
      <c r="ABS74" s="205"/>
      <c r="ABT74" s="205"/>
      <c r="ABU74" s="205"/>
      <c r="ABV74" s="205"/>
      <c r="ABW74" s="205"/>
      <c r="ABX74" s="205"/>
      <c r="ABY74" s="205"/>
      <c r="ABZ74" s="205"/>
      <c r="ACA74" s="205"/>
      <c r="ACB74" s="205"/>
      <c r="ACC74" s="205"/>
      <c r="ACD74" s="205"/>
      <c r="ACE74" s="205"/>
      <c r="ACF74" s="205"/>
      <c r="ACG74" s="205"/>
      <c r="ACH74" s="205"/>
      <c r="ACI74" s="205"/>
      <c r="ACJ74" s="205"/>
      <c r="ACK74" s="205"/>
      <c r="ACL74" s="205"/>
      <c r="ACM74" s="205"/>
      <c r="ACN74" s="205"/>
      <c r="ACO74" s="205"/>
      <c r="ACP74" s="205"/>
      <c r="ACQ74" s="205"/>
      <c r="ACR74" s="205"/>
      <c r="ACS74" s="205"/>
      <c r="ACT74" s="205"/>
      <c r="ACU74" s="205"/>
      <c r="ACV74" s="205"/>
      <c r="ACW74" s="205"/>
      <c r="ACX74" s="205"/>
      <c r="ACY74" s="205"/>
      <c r="ACZ74" s="205"/>
      <c r="ADA74" s="205"/>
      <c r="ADB74" s="205"/>
      <c r="ADC74" s="205"/>
      <c r="ADD74" s="205"/>
      <c r="ADE74" s="205"/>
      <c r="ADF74" s="205"/>
      <c r="ADG74" s="205"/>
      <c r="ADH74" s="205"/>
      <c r="ADI74" s="205"/>
      <c r="ADJ74" s="205"/>
      <c r="ADK74" s="205"/>
      <c r="ADL74" s="205"/>
      <c r="ADM74" s="205"/>
      <c r="ADN74" s="205"/>
      <c r="ADO74" s="205"/>
      <c r="ADP74" s="205"/>
      <c r="ADQ74" s="205"/>
      <c r="ADR74" s="205"/>
      <c r="ADS74" s="205"/>
      <c r="ADT74" s="205"/>
      <c r="ADU74" s="205"/>
      <c r="ADV74" s="205"/>
      <c r="ADW74" s="205"/>
      <c r="ADX74" s="205"/>
      <c r="ADY74" s="205"/>
      <c r="ADZ74" s="205"/>
      <c r="AEA74" s="205"/>
      <c r="AEB74" s="205"/>
      <c r="AEC74" s="205"/>
      <c r="AED74" s="205"/>
      <c r="AEE74" s="205"/>
      <c r="AEF74" s="205"/>
      <c r="AEG74" s="205"/>
      <c r="AEH74" s="205"/>
      <c r="AEI74" s="205"/>
      <c r="AEJ74" s="205"/>
      <c r="AEK74" s="205"/>
      <c r="AEL74" s="205"/>
      <c r="AEM74" s="205"/>
      <c r="AEN74" s="205"/>
      <c r="AEO74" s="205"/>
      <c r="AEP74" s="205"/>
      <c r="AEQ74" s="205"/>
      <c r="AER74" s="205"/>
      <c r="AES74" s="205"/>
      <c r="AET74" s="205"/>
      <c r="AEU74" s="205"/>
      <c r="AEV74" s="205"/>
      <c r="AEW74" s="205"/>
      <c r="AEX74" s="205"/>
      <c r="AEY74" s="205"/>
      <c r="AEZ74" s="205"/>
      <c r="AFA74" s="205"/>
      <c r="AFB74" s="205"/>
      <c r="AFC74" s="205"/>
      <c r="AFD74" s="205"/>
      <c r="AFE74" s="205"/>
      <c r="AFF74" s="205"/>
      <c r="AFG74" s="205"/>
      <c r="AFH74" s="205"/>
      <c r="AFI74" s="205"/>
      <c r="AFJ74" s="205"/>
      <c r="AFK74" s="205"/>
      <c r="AFL74" s="205"/>
      <c r="AFM74" s="205"/>
      <c r="AFN74" s="205"/>
      <c r="AFO74" s="205"/>
      <c r="AFP74" s="205"/>
      <c r="AFQ74" s="205"/>
      <c r="AFR74" s="205"/>
      <c r="AFS74" s="205"/>
      <c r="AFT74" s="205"/>
      <c r="AFU74" s="205"/>
      <c r="AFV74" s="205"/>
      <c r="AFW74" s="205"/>
      <c r="AFX74" s="205"/>
      <c r="AFY74" s="205"/>
      <c r="AFZ74" s="205"/>
      <c r="AGA74" s="205"/>
      <c r="AGB74" s="205"/>
      <c r="AGC74" s="205"/>
      <c r="AGD74" s="205"/>
      <c r="AGE74" s="205"/>
      <c r="AGF74" s="205"/>
      <c r="AGG74" s="205"/>
      <c r="AGH74" s="205"/>
      <c r="AGI74" s="205"/>
      <c r="AGJ74" s="205"/>
      <c r="AGK74" s="205"/>
      <c r="AGL74" s="205"/>
      <c r="AGM74" s="205"/>
      <c r="AGN74" s="205"/>
      <c r="AGO74" s="205"/>
      <c r="AGP74" s="205"/>
      <c r="AGQ74" s="205"/>
      <c r="AGR74" s="205"/>
      <c r="AGS74" s="205"/>
      <c r="AGT74" s="205"/>
      <c r="AGU74" s="205"/>
      <c r="AGV74" s="205"/>
      <c r="AGW74" s="205"/>
      <c r="AGX74" s="205"/>
      <c r="AGY74" s="205"/>
      <c r="AGZ74" s="205"/>
      <c r="AHA74" s="205"/>
      <c r="AHB74" s="205"/>
      <c r="AHC74" s="205"/>
      <c r="AHD74" s="205"/>
      <c r="AHE74" s="205"/>
      <c r="AHF74" s="205"/>
      <c r="AHG74" s="205"/>
      <c r="AHH74" s="205"/>
      <c r="AHI74" s="205"/>
      <c r="AHJ74" s="205"/>
      <c r="AHK74" s="205"/>
      <c r="AHL74" s="205"/>
      <c r="AHM74" s="205"/>
      <c r="AHN74" s="205"/>
      <c r="AHO74" s="205"/>
      <c r="AHP74" s="205"/>
      <c r="AHQ74" s="205"/>
      <c r="AHR74" s="205"/>
      <c r="AHS74" s="205"/>
      <c r="AHT74" s="205"/>
      <c r="AHU74" s="205"/>
      <c r="AHV74" s="205"/>
      <c r="AHW74" s="205"/>
      <c r="AHX74" s="205"/>
      <c r="AHY74" s="205"/>
      <c r="AHZ74" s="205"/>
      <c r="AIA74" s="205"/>
      <c r="AIB74" s="205"/>
      <c r="AIC74" s="205"/>
      <c r="AID74" s="205"/>
      <c r="AIE74" s="205"/>
      <c r="AIF74" s="205"/>
      <c r="AIG74" s="205"/>
      <c r="AIH74" s="205"/>
      <c r="AII74" s="205"/>
      <c r="AIJ74" s="205"/>
      <c r="AIK74" s="205"/>
      <c r="AIL74" s="205"/>
      <c r="AIM74" s="205"/>
      <c r="AIN74" s="205"/>
      <c r="AIO74" s="205"/>
      <c r="AIP74" s="205"/>
      <c r="AIQ74" s="205"/>
      <c r="AIR74" s="205"/>
      <c r="AIS74" s="205"/>
      <c r="AIT74" s="205"/>
      <c r="AIU74" s="205"/>
      <c r="AIV74" s="205"/>
      <c r="AIW74" s="205"/>
      <c r="AIX74" s="205"/>
      <c r="AIY74" s="205"/>
      <c r="AIZ74" s="205"/>
      <c r="AJA74" s="205"/>
      <c r="AJB74" s="205"/>
      <c r="AJC74" s="205"/>
      <c r="AJD74" s="205"/>
      <c r="AJE74" s="205"/>
      <c r="AJF74" s="205"/>
      <c r="AJG74" s="205"/>
      <c r="AJH74" s="205"/>
      <c r="AJI74" s="205"/>
      <c r="AJJ74" s="205"/>
      <c r="AJK74" s="205"/>
      <c r="AJL74" s="205"/>
      <c r="AJM74" s="205"/>
      <c r="AJN74" s="205"/>
      <c r="AJO74" s="205"/>
      <c r="AJP74" s="205"/>
      <c r="AJQ74" s="205"/>
      <c r="AJR74" s="205"/>
      <c r="AJS74" s="205"/>
      <c r="AJT74" s="205"/>
      <c r="AJU74" s="205"/>
      <c r="AJV74" s="205"/>
      <c r="AJW74" s="205"/>
      <c r="AJX74" s="205"/>
      <c r="AJY74" s="205"/>
      <c r="AJZ74" s="205"/>
      <c r="AKA74" s="205"/>
      <c r="AKB74" s="205"/>
      <c r="AKC74" s="205"/>
      <c r="AKD74" s="205"/>
      <c r="AKE74" s="205"/>
      <c r="AKF74" s="205"/>
      <c r="AKG74" s="205"/>
      <c r="AKH74" s="205"/>
      <c r="AKI74" s="205"/>
      <c r="AKJ74" s="205"/>
      <c r="AKK74" s="205"/>
      <c r="AKL74" s="205"/>
      <c r="AKM74" s="205"/>
      <c r="AKN74" s="205"/>
      <c r="AKO74" s="205"/>
      <c r="AKP74" s="205"/>
      <c r="AKQ74" s="205"/>
      <c r="AKR74" s="205"/>
      <c r="AKS74" s="205"/>
      <c r="AKT74" s="205"/>
      <c r="AKU74" s="205"/>
      <c r="AKV74" s="205"/>
      <c r="AKW74" s="205"/>
      <c r="AKX74" s="205"/>
      <c r="AKY74" s="205"/>
      <c r="AKZ74" s="205"/>
      <c r="ALA74" s="205"/>
      <c r="ALB74" s="205"/>
      <c r="ALC74" s="205"/>
      <c r="ALD74" s="205"/>
      <c r="ALE74" s="205"/>
      <c r="ALF74" s="205"/>
      <c r="ALG74" s="205"/>
      <c r="ALH74" s="205"/>
      <c r="ALI74" s="205"/>
      <c r="ALJ74" s="205"/>
      <c r="ALK74" s="205"/>
      <c r="ALL74" s="205"/>
      <c r="ALM74" s="205"/>
      <c r="ALN74" s="205"/>
      <c r="ALO74" s="205"/>
      <c r="ALP74" s="205"/>
      <c r="ALQ74" s="205"/>
      <c r="ALR74" s="205"/>
      <c r="ALS74" s="205"/>
      <c r="ALT74" s="205"/>
      <c r="ALU74" s="205"/>
      <c r="ALV74" s="205"/>
      <c r="ALW74" s="205"/>
      <c r="ALX74" s="205"/>
      <c r="ALY74" s="205"/>
      <c r="ALZ74" s="205"/>
      <c r="AMA74" s="205"/>
      <c r="AMB74" s="205"/>
      <c r="AMC74" s="205"/>
      <c r="AMD74" s="205"/>
      <c r="AME74" s="205"/>
      <c r="AMF74" s="205"/>
      <c r="AMG74" s="205"/>
      <c r="AMH74" s="205"/>
      <c r="AMI74" s="205"/>
      <c r="AMJ74" s="205"/>
      <c r="AMK74" s="205"/>
      <c r="AML74" s="205"/>
      <c r="AMM74" s="205"/>
      <c r="AMN74" s="205"/>
      <c r="AMO74" s="205"/>
      <c r="AMP74" s="205"/>
      <c r="AMQ74" s="205"/>
      <c r="AMR74" s="205"/>
      <c r="AMS74" s="205"/>
      <c r="AMT74" s="205"/>
      <c r="AMU74" s="205"/>
      <c r="AMV74" s="205"/>
      <c r="AMW74" s="205"/>
      <c r="AMX74" s="205"/>
      <c r="AMY74" s="205"/>
      <c r="AMZ74" s="205"/>
      <c r="ANA74" s="205"/>
      <c r="ANB74" s="205"/>
      <c r="ANC74" s="205"/>
      <c r="AND74" s="205"/>
      <c r="ANE74" s="205"/>
      <c r="ANF74" s="205"/>
      <c r="ANG74" s="205"/>
      <c r="ANH74" s="205"/>
      <c r="ANI74" s="205"/>
      <c r="ANJ74" s="205"/>
      <c r="ANK74" s="205"/>
      <c r="ANL74" s="205"/>
      <c r="ANM74" s="205"/>
      <c r="ANN74" s="205"/>
      <c r="ANO74" s="205"/>
      <c r="ANP74" s="205"/>
      <c r="ANQ74" s="205"/>
      <c r="ANR74" s="205"/>
      <c r="ANS74" s="205"/>
      <c r="ANT74" s="205"/>
      <c r="ANU74" s="205"/>
      <c r="ANV74" s="205"/>
      <c r="ANW74" s="205"/>
      <c r="ANX74" s="205"/>
      <c r="ANY74" s="205"/>
      <c r="ANZ74" s="205"/>
      <c r="AOA74" s="205"/>
      <c r="AOB74" s="205"/>
      <c r="AOC74" s="205"/>
      <c r="AOD74" s="205"/>
      <c r="AOE74" s="205"/>
      <c r="AOF74" s="205"/>
      <c r="AOG74" s="205"/>
      <c r="AOH74" s="205"/>
      <c r="AOI74" s="205"/>
      <c r="AOJ74" s="205"/>
      <c r="AOK74" s="205"/>
      <c r="AOL74" s="205"/>
      <c r="AOM74" s="205"/>
      <c r="AON74" s="205"/>
      <c r="AOO74" s="205"/>
      <c r="AOP74" s="205"/>
      <c r="AOQ74" s="205"/>
      <c r="AOR74" s="205"/>
      <c r="AOS74" s="205"/>
      <c r="AOT74" s="205"/>
      <c r="AOU74" s="205"/>
      <c r="AOV74" s="205"/>
      <c r="AOW74" s="205"/>
      <c r="AOX74" s="205"/>
      <c r="AOY74" s="205"/>
      <c r="AOZ74" s="205"/>
      <c r="APA74" s="205"/>
      <c r="APB74" s="205"/>
      <c r="APC74" s="205"/>
      <c r="APD74" s="205"/>
      <c r="APE74" s="205"/>
      <c r="APF74" s="205"/>
      <c r="APG74" s="205"/>
      <c r="APH74" s="205"/>
      <c r="API74" s="205"/>
      <c r="APJ74" s="205"/>
      <c r="APK74" s="205"/>
      <c r="APL74" s="205"/>
      <c r="APM74" s="205"/>
      <c r="APN74" s="205"/>
      <c r="APO74" s="205"/>
      <c r="APP74" s="205"/>
      <c r="APQ74" s="205"/>
      <c r="APR74" s="205"/>
      <c r="APS74" s="205"/>
      <c r="APT74" s="205"/>
      <c r="APU74" s="205"/>
      <c r="APV74" s="205"/>
      <c r="APW74" s="205"/>
      <c r="APX74" s="205"/>
      <c r="APY74" s="205"/>
      <c r="APZ74" s="205"/>
      <c r="AQA74" s="205"/>
      <c r="AQB74" s="205"/>
      <c r="AQC74" s="205"/>
      <c r="AQD74" s="205"/>
      <c r="AQE74" s="205"/>
      <c r="AQF74" s="205"/>
      <c r="AQG74" s="205"/>
      <c r="AQH74" s="205"/>
      <c r="AQI74" s="205"/>
      <c r="AQJ74" s="205"/>
      <c r="AQK74" s="205"/>
      <c r="AQL74" s="205"/>
      <c r="AQM74" s="205"/>
      <c r="AQN74" s="205"/>
      <c r="AQO74" s="205"/>
      <c r="AQP74" s="205"/>
      <c r="AQQ74" s="205"/>
      <c r="AQR74" s="205"/>
      <c r="AQS74" s="205"/>
      <c r="AQT74" s="205"/>
      <c r="AQU74" s="205"/>
      <c r="AQV74" s="205"/>
      <c r="AQW74" s="205"/>
      <c r="AQX74" s="205"/>
      <c r="AQY74" s="205"/>
      <c r="AQZ74" s="205"/>
      <c r="ARA74" s="205"/>
      <c r="ARB74" s="205"/>
      <c r="ARC74" s="205"/>
      <c r="ARD74" s="205"/>
      <c r="ARE74" s="205"/>
      <c r="ARF74" s="205"/>
      <c r="ARG74" s="205"/>
      <c r="ARH74" s="205"/>
      <c r="ARI74" s="205"/>
      <c r="ARJ74" s="205"/>
      <c r="ARK74" s="205"/>
      <c r="ARL74" s="205"/>
      <c r="ARM74" s="205"/>
      <c r="ARN74" s="205"/>
      <c r="ARO74" s="205"/>
      <c r="ARP74" s="205"/>
      <c r="ARQ74" s="205"/>
      <c r="ARR74" s="205"/>
      <c r="ARS74" s="205"/>
      <c r="ART74" s="205"/>
      <c r="ARU74" s="205"/>
      <c r="ARV74" s="205"/>
      <c r="ARW74" s="205"/>
      <c r="ARX74" s="205"/>
      <c r="ARY74" s="205"/>
      <c r="ARZ74" s="205"/>
      <c r="ASA74" s="205"/>
      <c r="ASB74" s="205"/>
      <c r="ASC74" s="205"/>
      <c r="ASD74" s="205"/>
      <c r="ASE74" s="205"/>
      <c r="ASF74" s="205"/>
      <c r="ASG74" s="205"/>
      <c r="ASH74" s="205"/>
      <c r="ASI74" s="205"/>
      <c r="ASJ74" s="205"/>
      <c r="ASK74" s="205"/>
      <c r="ASL74" s="205"/>
      <c r="ASM74" s="205"/>
      <c r="ASN74" s="205"/>
      <c r="ASO74" s="205"/>
      <c r="ASP74" s="205"/>
      <c r="ASQ74" s="205"/>
      <c r="ASR74" s="205"/>
      <c r="ASS74" s="205"/>
      <c r="AST74" s="205"/>
      <c r="ASU74" s="205"/>
      <c r="ASV74" s="205"/>
      <c r="ASW74" s="205"/>
      <c r="ASX74" s="205"/>
      <c r="ASY74" s="205"/>
      <c r="ASZ74" s="205"/>
      <c r="ATA74" s="205"/>
      <c r="ATB74" s="205"/>
      <c r="ATC74" s="205"/>
      <c r="ATD74" s="205"/>
      <c r="ATE74" s="205"/>
      <c r="ATF74" s="205"/>
      <c r="ATG74" s="205"/>
      <c r="ATH74" s="205"/>
      <c r="ATI74" s="205"/>
      <c r="ATJ74" s="205"/>
      <c r="ATK74" s="205"/>
      <c r="ATL74" s="205"/>
      <c r="ATM74" s="205"/>
      <c r="ATN74" s="205"/>
      <c r="ATO74" s="205"/>
      <c r="ATP74" s="205"/>
      <c r="ATQ74" s="205"/>
      <c r="ATR74" s="205"/>
      <c r="ATS74" s="205"/>
      <c r="ATT74" s="205"/>
      <c r="ATU74" s="205"/>
      <c r="ATV74" s="205"/>
      <c r="ATW74" s="205"/>
      <c r="ATX74" s="205"/>
      <c r="ATY74" s="205"/>
      <c r="ATZ74" s="205"/>
      <c r="AUA74" s="205"/>
      <c r="AUB74" s="205"/>
      <c r="AUC74" s="205"/>
      <c r="AUD74" s="205"/>
      <c r="AUE74" s="205"/>
      <c r="AUF74" s="205"/>
      <c r="AUG74" s="205"/>
      <c r="AUH74" s="205"/>
      <c r="AUI74" s="205"/>
      <c r="AUJ74" s="205"/>
      <c r="AUK74" s="205"/>
      <c r="AUL74" s="205"/>
      <c r="AUM74" s="205"/>
      <c r="AUN74" s="205"/>
      <c r="AUO74" s="205"/>
      <c r="AUP74" s="205"/>
      <c r="AUQ74" s="205"/>
      <c r="AUR74" s="205"/>
      <c r="AUS74" s="205"/>
      <c r="AUT74" s="205"/>
      <c r="AUU74" s="205"/>
      <c r="AUV74" s="205"/>
      <c r="AUW74" s="205"/>
      <c r="AUX74" s="205"/>
      <c r="AUY74" s="205"/>
      <c r="AUZ74" s="205"/>
      <c r="AVA74" s="205"/>
      <c r="AVB74" s="205"/>
      <c r="AVC74" s="205"/>
      <c r="AVD74" s="205"/>
      <c r="AVE74" s="205"/>
      <c r="AVF74" s="205"/>
      <c r="AVG74" s="205"/>
      <c r="AVH74" s="205"/>
      <c r="AVI74" s="205"/>
      <c r="AVJ74" s="205"/>
      <c r="AVK74" s="205"/>
      <c r="AVL74" s="205"/>
      <c r="AVM74" s="205"/>
      <c r="AVN74" s="205"/>
      <c r="AVO74" s="205"/>
      <c r="AVP74" s="205"/>
      <c r="AVQ74" s="205"/>
      <c r="AVR74" s="205"/>
      <c r="AVS74" s="205"/>
      <c r="AVT74" s="205"/>
      <c r="AVU74" s="205"/>
      <c r="AVV74" s="205"/>
      <c r="AVW74" s="205"/>
      <c r="AVX74" s="205"/>
      <c r="AVY74" s="205"/>
      <c r="AVZ74" s="205"/>
      <c r="AWA74" s="205"/>
      <c r="AWB74" s="205"/>
      <c r="AWC74" s="205"/>
      <c r="AWD74" s="205"/>
      <c r="AWE74" s="205"/>
      <c r="AWF74" s="205"/>
      <c r="AWG74" s="205"/>
      <c r="AWH74" s="205"/>
      <c r="AWI74" s="205"/>
      <c r="AWJ74" s="205"/>
      <c r="AWK74" s="205"/>
      <c r="AWL74" s="205"/>
      <c r="AWM74" s="205"/>
      <c r="AWN74" s="205"/>
      <c r="AWO74" s="205"/>
      <c r="AWP74" s="205"/>
      <c r="AWQ74" s="205"/>
      <c r="AWR74" s="205"/>
      <c r="AWS74" s="205"/>
      <c r="AWT74" s="205"/>
      <c r="AWU74" s="205"/>
      <c r="AWV74" s="205"/>
      <c r="AWW74" s="205"/>
      <c r="AWX74" s="205"/>
      <c r="AWY74" s="205"/>
      <c r="AWZ74" s="205"/>
      <c r="AXA74" s="205"/>
      <c r="AXB74" s="205"/>
      <c r="AXC74" s="205"/>
      <c r="AXD74" s="205"/>
      <c r="AXE74" s="205"/>
      <c r="AXF74" s="205"/>
      <c r="AXG74" s="205"/>
      <c r="AXH74" s="205"/>
      <c r="AXI74" s="205"/>
      <c r="AXJ74" s="205"/>
      <c r="AXK74" s="205"/>
      <c r="AXL74" s="205"/>
      <c r="AXM74" s="205"/>
      <c r="AXN74" s="205"/>
      <c r="AXO74" s="205"/>
      <c r="AXP74" s="205"/>
      <c r="AXQ74" s="205"/>
      <c r="AXR74" s="205"/>
      <c r="AXS74" s="205"/>
      <c r="AXT74" s="205"/>
      <c r="AXU74" s="205"/>
      <c r="AXV74" s="205"/>
      <c r="AXW74" s="205"/>
      <c r="AXX74" s="205"/>
      <c r="AXY74" s="205"/>
      <c r="AXZ74" s="205"/>
      <c r="AYA74" s="205"/>
      <c r="AYB74" s="205"/>
      <c r="AYC74" s="205"/>
      <c r="AYD74" s="205"/>
      <c r="AYE74" s="205"/>
      <c r="AYF74" s="205"/>
      <c r="AYG74" s="205"/>
      <c r="AYH74" s="205"/>
      <c r="AYI74" s="205"/>
      <c r="AYJ74" s="205"/>
      <c r="AYK74" s="205"/>
      <c r="AYL74" s="205"/>
      <c r="AYM74" s="205"/>
      <c r="AYN74" s="205"/>
      <c r="AYO74" s="205"/>
      <c r="AYP74" s="205"/>
      <c r="AYQ74" s="205"/>
      <c r="AYR74" s="205"/>
      <c r="AYS74" s="205"/>
      <c r="AYT74" s="205"/>
      <c r="AYU74" s="205"/>
      <c r="AYV74" s="205"/>
      <c r="AYW74" s="205"/>
      <c r="AYX74" s="205"/>
      <c r="AYY74" s="205"/>
      <c r="AYZ74" s="205"/>
      <c r="AZA74" s="205"/>
      <c r="AZB74" s="205"/>
      <c r="AZC74" s="205"/>
      <c r="AZD74" s="205"/>
      <c r="AZE74" s="205"/>
      <c r="AZF74" s="205"/>
      <c r="AZG74" s="205"/>
      <c r="AZH74" s="205"/>
      <c r="AZI74" s="205"/>
      <c r="AZJ74" s="205"/>
      <c r="AZK74" s="205"/>
      <c r="AZL74" s="205"/>
      <c r="AZM74" s="205"/>
      <c r="AZN74" s="205"/>
      <c r="AZO74" s="205"/>
      <c r="AZP74" s="205"/>
      <c r="AZQ74" s="205"/>
      <c r="AZR74" s="205"/>
      <c r="AZS74" s="205"/>
      <c r="AZT74" s="205"/>
      <c r="AZU74" s="205"/>
      <c r="AZV74" s="205"/>
      <c r="AZW74" s="205"/>
      <c r="AZX74" s="205"/>
      <c r="AZY74" s="205"/>
      <c r="AZZ74" s="205"/>
      <c r="BAA74" s="205"/>
      <c r="BAB74" s="205"/>
      <c r="BAC74" s="205"/>
      <c r="BAD74" s="205"/>
      <c r="BAE74" s="205"/>
      <c r="BAF74" s="205"/>
      <c r="BAG74" s="205"/>
      <c r="BAH74" s="205"/>
      <c r="BAI74" s="205"/>
      <c r="BAJ74" s="205"/>
      <c r="BAK74" s="205"/>
      <c r="BAL74" s="205"/>
      <c r="BAM74" s="205"/>
      <c r="BAN74" s="205"/>
      <c r="BAO74" s="205"/>
      <c r="BAP74" s="205"/>
      <c r="BAQ74" s="205"/>
      <c r="BAR74" s="205"/>
      <c r="BAS74" s="205"/>
      <c r="BAT74" s="205"/>
      <c r="BAU74" s="205"/>
      <c r="BAV74" s="205"/>
      <c r="BAW74" s="205"/>
      <c r="BAX74" s="205"/>
      <c r="BAY74" s="205"/>
      <c r="BAZ74" s="205"/>
      <c r="BBA74" s="205"/>
      <c r="BBB74" s="205"/>
      <c r="BBC74" s="205"/>
      <c r="BBD74" s="205"/>
      <c r="BBE74" s="205"/>
      <c r="BBF74" s="205"/>
      <c r="BBG74" s="205"/>
      <c r="BBH74" s="205"/>
      <c r="BBI74" s="205"/>
      <c r="BBJ74" s="205"/>
      <c r="BBK74" s="205"/>
      <c r="BBL74" s="205"/>
      <c r="BBM74" s="205"/>
      <c r="BBN74" s="205"/>
      <c r="BBO74" s="205"/>
      <c r="BBP74" s="205"/>
      <c r="BBQ74" s="205"/>
      <c r="BBR74" s="205"/>
      <c r="BBS74" s="205"/>
      <c r="BBT74" s="205"/>
      <c r="BBU74" s="205"/>
      <c r="BBV74" s="205"/>
      <c r="BBW74" s="205"/>
      <c r="BBX74" s="205"/>
      <c r="BBY74" s="205"/>
      <c r="BBZ74" s="205"/>
      <c r="BCA74" s="205"/>
      <c r="BCB74" s="205"/>
      <c r="BCC74" s="205"/>
      <c r="BCD74" s="205"/>
      <c r="BCE74" s="205"/>
      <c r="BCF74" s="205"/>
      <c r="BCG74" s="205"/>
      <c r="BCH74" s="205"/>
      <c r="BCI74" s="205"/>
      <c r="BCJ74" s="205"/>
      <c r="BCK74" s="205"/>
      <c r="BCL74" s="205"/>
      <c r="BCM74" s="205"/>
      <c r="BCN74" s="205"/>
      <c r="BCO74" s="205"/>
      <c r="BCP74" s="205"/>
      <c r="BCQ74" s="205"/>
      <c r="BCR74" s="205"/>
      <c r="BCS74" s="205"/>
      <c r="BCT74" s="205"/>
      <c r="BCU74" s="205"/>
      <c r="BCV74" s="205"/>
      <c r="BCW74" s="205"/>
      <c r="BCX74" s="205"/>
      <c r="BCY74" s="205"/>
      <c r="BCZ74" s="205"/>
      <c r="BDA74" s="205"/>
      <c r="BDB74" s="205"/>
      <c r="BDC74" s="205"/>
      <c r="BDD74" s="205"/>
      <c r="BDE74" s="205"/>
      <c r="BDF74" s="205"/>
      <c r="BDG74" s="205"/>
      <c r="BDH74" s="205"/>
      <c r="BDI74" s="205"/>
      <c r="BDJ74" s="205"/>
      <c r="BDK74" s="205"/>
      <c r="BDL74" s="205"/>
      <c r="BDM74" s="205"/>
      <c r="BDN74" s="205"/>
      <c r="BDO74" s="205"/>
      <c r="BDP74" s="205"/>
      <c r="BDQ74" s="205"/>
      <c r="BDR74" s="205"/>
      <c r="BDS74" s="205"/>
      <c r="BDT74" s="205"/>
      <c r="BDU74" s="205"/>
    </row>
    <row r="75" spans="1:1477" s="73" customFormat="1">
      <c r="B75" s="71" t="s">
        <v>4</v>
      </c>
      <c r="C75" s="71" t="s">
        <v>227</v>
      </c>
      <c r="D75" s="71" t="s">
        <v>228</v>
      </c>
      <c r="E75" s="72">
        <v>41052</v>
      </c>
      <c r="F75" s="71" t="s">
        <v>475</v>
      </c>
      <c r="G75" s="71" t="s">
        <v>472</v>
      </c>
      <c r="H75" s="208">
        <v>5</v>
      </c>
      <c r="I75" s="73">
        <v>6</v>
      </c>
      <c r="J75" s="73">
        <v>710</v>
      </c>
      <c r="K75" s="73">
        <v>980</v>
      </c>
      <c r="L75" s="73">
        <v>980</v>
      </c>
      <c r="M75" s="206">
        <f t="shared" si="60"/>
        <v>1.147887323943662</v>
      </c>
      <c r="N75" s="73">
        <f t="shared" si="61"/>
        <v>1</v>
      </c>
      <c r="O75" s="73">
        <v>0</v>
      </c>
      <c r="P75" s="73">
        <v>0</v>
      </c>
      <c r="Q75" s="73">
        <v>0</v>
      </c>
      <c r="R75" s="73">
        <v>165</v>
      </c>
      <c r="S75" s="73">
        <v>105</v>
      </c>
      <c r="T75" s="212">
        <v>10111333</v>
      </c>
      <c r="U75" s="212">
        <v>50000</v>
      </c>
      <c r="V75" s="212">
        <v>10061333</v>
      </c>
      <c r="W75" s="212">
        <v>10458539</v>
      </c>
      <c r="X75" s="212">
        <v>10091859</v>
      </c>
      <c r="Y75" s="212">
        <v>0</v>
      </c>
      <c r="Z75" s="212">
        <v>0</v>
      </c>
      <c r="AA75" s="212">
        <v>0</v>
      </c>
      <c r="AB75" s="212">
        <v>10091859</v>
      </c>
      <c r="AC75" s="212">
        <v>10008344</v>
      </c>
      <c r="AD75" s="206">
        <f t="shared" si="62"/>
        <v>0.99473340162779622</v>
      </c>
      <c r="AE75" s="73">
        <f t="shared" si="63"/>
        <v>1</v>
      </c>
      <c r="AF75" s="212">
        <v>-83514</v>
      </c>
      <c r="AG75" s="212">
        <v>347206</v>
      </c>
      <c r="AH75" s="73">
        <v>129</v>
      </c>
      <c r="AI75" s="73">
        <v>36</v>
      </c>
      <c r="AJ75" s="73">
        <v>0</v>
      </c>
      <c r="AK75" s="73">
        <v>21</v>
      </c>
      <c r="AL75" s="85">
        <v>292661</v>
      </c>
      <c r="AM75" s="85">
        <v>435</v>
      </c>
      <c r="AN75" s="73">
        <v>0</v>
      </c>
      <c r="AO75" s="73">
        <v>84</v>
      </c>
      <c r="AP75" s="85">
        <v>60822</v>
      </c>
      <c r="AQ75" s="85">
        <v>1084</v>
      </c>
      <c r="AR75" s="73">
        <v>0</v>
      </c>
      <c r="AS75" s="73">
        <v>0</v>
      </c>
      <c r="AT75" s="85">
        <v>0</v>
      </c>
      <c r="AU75" s="85">
        <v>0</v>
      </c>
      <c r="AV75" s="73">
        <v>0</v>
      </c>
      <c r="AW75" s="73">
        <v>0</v>
      </c>
      <c r="AX75" s="85">
        <v>0</v>
      </c>
      <c r="AY75" s="85">
        <v>0</v>
      </c>
      <c r="AZ75" s="73">
        <v>0</v>
      </c>
      <c r="BA75" s="73">
        <v>0</v>
      </c>
      <c r="BB75" s="85">
        <v>0</v>
      </c>
      <c r="BC75" s="85">
        <v>0</v>
      </c>
      <c r="BD75" s="73">
        <v>0</v>
      </c>
      <c r="BE75" s="73">
        <v>0</v>
      </c>
      <c r="BF75" s="85">
        <v>1791</v>
      </c>
      <c r="BG75" s="85">
        <v>0</v>
      </c>
      <c r="BH75" s="73">
        <v>0</v>
      </c>
      <c r="BI75" s="73">
        <v>0</v>
      </c>
      <c r="BJ75" s="85">
        <v>0</v>
      </c>
      <c r="BK75" s="85">
        <v>0</v>
      </c>
      <c r="BL75" s="73">
        <v>0</v>
      </c>
      <c r="BM75" s="73">
        <v>0</v>
      </c>
      <c r="BN75" s="85">
        <v>0</v>
      </c>
      <c r="BO75" s="85">
        <v>0</v>
      </c>
      <c r="BP75" s="73">
        <v>0</v>
      </c>
      <c r="BQ75" s="73">
        <v>0</v>
      </c>
      <c r="BR75" s="85">
        <v>0</v>
      </c>
      <c r="BS75" s="85">
        <v>0</v>
      </c>
      <c r="BT75" s="73">
        <v>0</v>
      </c>
      <c r="BU75" s="73">
        <v>0</v>
      </c>
      <c r="BV75" s="85">
        <v>0</v>
      </c>
      <c r="BW75" s="85">
        <v>0</v>
      </c>
      <c r="BX75" s="73">
        <v>0</v>
      </c>
      <c r="BY75" s="73">
        <v>0</v>
      </c>
      <c r="BZ75" s="85">
        <v>0</v>
      </c>
      <c r="CA75" s="85">
        <v>0</v>
      </c>
      <c r="CB75" s="73">
        <v>0</v>
      </c>
      <c r="CC75" s="73">
        <v>0</v>
      </c>
      <c r="CD75" s="85">
        <v>0</v>
      </c>
      <c r="CE75" s="85">
        <v>0</v>
      </c>
      <c r="CF75" s="73">
        <v>0</v>
      </c>
      <c r="CG75" s="73">
        <v>0</v>
      </c>
      <c r="CH75" s="85">
        <v>0</v>
      </c>
      <c r="CI75" s="85">
        <v>0</v>
      </c>
      <c r="CJ75" s="73">
        <v>0</v>
      </c>
      <c r="CK75" s="73">
        <v>105</v>
      </c>
      <c r="CL75" s="85">
        <v>355274</v>
      </c>
      <c r="CM75" s="85">
        <v>1518</v>
      </c>
      <c r="CN75" s="71" t="s">
        <v>426</v>
      </c>
      <c r="CO75" s="71" t="s">
        <v>427</v>
      </c>
      <c r="CP75" s="71" t="s">
        <v>321</v>
      </c>
      <c r="CQ75" s="71" t="s">
        <v>321</v>
      </c>
      <c r="CR75" s="71" t="s">
        <v>321</v>
      </c>
      <c r="CS75" s="71" t="s">
        <v>321</v>
      </c>
      <c r="CT75" s="72">
        <v>42205</v>
      </c>
      <c r="CU75" s="71" t="s">
        <v>473</v>
      </c>
      <c r="CV75" s="71" t="s">
        <v>474</v>
      </c>
      <c r="CW75" s="72" t="s">
        <v>168</v>
      </c>
      <c r="CX75" s="72">
        <v>42127</v>
      </c>
      <c r="CY75" s="71" t="s">
        <v>475</v>
      </c>
      <c r="CZ75" s="71" t="s">
        <v>478</v>
      </c>
      <c r="DA75" s="71" t="s">
        <v>503</v>
      </c>
      <c r="DB75" s="86">
        <v>9890702.0999999996</v>
      </c>
      <c r="DC75" s="71"/>
      <c r="DD75" s="71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205"/>
      <c r="IJ75" s="205"/>
      <c r="IK75" s="205"/>
      <c r="IL75" s="205"/>
      <c r="IM75" s="205"/>
      <c r="IN75" s="205"/>
      <c r="IO75" s="205"/>
      <c r="IP75" s="205"/>
      <c r="IQ75" s="205"/>
      <c r="IR75" s="205"/>
      <c r="IS75" s="205"/>
      <c r="IT75" s="205"/>
      <c r="IU75" s="205"/>
      <c r="IV75" s="205"/>
      <c r="IW75" s="205"/>
      <c r="IX75" s="205"/>
      <c r="IY75" s="205"/>
      <c r="IZ75" s="205"/>
      <c r="JA75" s="205"/>
      <c r="JB75" s="205"/>
      <c r="JC75" s="205"/>
      <c r="JD75" s="205"/>
      <c r="JE75" s="205"/>
      <c r="JF75" s="205"/>
      <c r="JG75" s="205"/>
      <c r="JH75" s="205"/>
      <c r="JI75" s="205"/>
      <c r="JJ75" s="205"/>
      <c r="JK75" s="205"/>
      <c r="JL75" s="205"/>
      <c r="JM75" s="205"/>
      <c r="JN75" s="205"/>
      <c r="JO75" s="205"/>
      <c r="JP75" s="205"/>
      <c r="JQ75" s="205"/>
      <c r="JR75" s="205"/>
      <c r="JS75" s="205"/>
      <c r="JT75" s="205"/>
      <c r="JU75" s="205"/>
      <c r="JV75" s="205"/>
      <c r="JW75" s="205"/>
      <c r="JX75" s="205"/>
      <c r="JY75" s="205"/>
      <c r="JZ75" s="205"/>
      <c r="KA75" s="205"/>
      <c r="KB75" s="205"/>
      <c r="KC75" s="205"/>
      <c r="KD75" s="205"/>
      <c r="KE75" s="205"/>
      <c r="KF75" s="205"/>
      <c r="KG75" s="205"/>
      <c r="KH75" s="205"/>
      <c r="KI75" s="205"/>
      <c r="KJ75" s="205"/>
      <c r="KK75" s="205"/>
      <c r="KL75" s="205"/>
      <c r="KM75" s="205"/>
      <c r="KN75" s="205"/>
      <c r="KO75" s="205"/>
      <c r="KP75" s="205"/>
      <c r="KQ75" s="205"/>
      <c r="KR75" s="205"/>
      <c r="KS75" s="205"/>
      <c r="KT75" s="205"/>
      <c r="KU75" s="205"/>
      <c r="KV75" s="205"/>
      <c r="KW75" s="205"/>
      <c r="KX75" s="205"/>
      <c r="KY75" s="205"/>
      <c r="KZ75" s="205"/>
      <c r="LA75" s="205"/>
      <c r="LB75" s="205"/>
      <c r="LC75" s="205"/>
      <c r="LD75" s="205"/>
      <c r="LE75" s="205"/>
      <c r="LF75" s="205"/>
      <c r="LG75" s="205"/>
      <c r="LH75" s="205"/>
      <c r="LI75" s="205"/>
      <c r="LJ75" s="205"/>
      <c r="LK75" s="205"/>
      <c r="LL75" s="205"/>
      <c r="LM75" s="205"/>
      <c r="LN75" s="205"/>
      <c r="LO75" s="205"/>
      <c r="LP75" s="205"/>
      <c r="LQ75" s="205"/>
      <c r="LR75" s="205"/>
      <c r="LS75" s="205"/>
      <c r="LT75" s="205"/>
      <c r="LU75" s="205"/>
      <c r="LV75" s="205"/>
      <c r="LW75" s="205"/>
      <c r="LX75" s="205"/>
      <c r="LY75" s="205"/>
      <c r="LZ75" s="205"/>
      <c r="MA75" s="205"/>
      <c r="MB75" s="205"/>
      <c r="MC75" s="205"/>
      <c r="MD75" s="205"/>
      <c r="ME75" s="205"/>
      <c r="MF75" s="205"/>
      <c r="MG75" s="205"/>
      <c r="MH75" s="205"/>
      <c r="MI75" s="205"/>
      <c r="MJ75" s="205"/>
      <c r="MK75" s="205"/>
      <c r="ML75" s="205"/>
      <c r="MM75" s="205"/>
      <c r="MN75" s="205"/>
      <c r="MO75" s="205"/>
      <c r="MP75" s="205"/>
      <c r="MQ75" s="205"/>
      <c r="MR75" s="205"/>
      <c r="MS75" s="205"/>
      <c r="MT75" s="205"/>
      <c r="MU75" s="205"/>
      <c r="MV75" s="205"/>
      <c r="MW75" s="205"/>
      <c r="MX75" s="205"/>
      <c r="MY75" s="205"/>
      <c r="MZ75" s="205"/>
      <c r="NA75" s="205"/>
      <c r="NB75" s="205"/>
      <c r="NC75" s="205"/>
      <c r="ND75" s="205"/>
      <c r="NE75" s="205"/>
      <c r="NF75" s="205"/>
      <c r="NG75" s="205"/>
      <c r="NH75" s="205"/>
      <c r="NI75" s="205"/>
      <c r="NJ75" s="205"/>
      <c r="NK75" s="205"/>
      <c r="NL75" s="205"/>
      <c r="NM75" s="205"/>
      <c r="NN75" s="205"/>
      <c r="NO75" s="205"/>
      <c r="NP75" s="205"/>
      <c r="NQ75" s="205"/>
      <c r="NR75" s="205"/>
      <c r="NS75" s="205"/>
      <c r="NT75" s="205"/>
      <c r="NU75" s="205"/>
      <c r="NV75" s="205"/>
      <c r="NW75" s="205"/>
      <c r="NX75" s="205"/>
      <c r="NY75" s="205"/>
      <c r="NZ75" s="205"/>
      <c r="OA75" s="205"/>
      <c r="OB75" s="205"/>
      <c r="OC75" s="205"/>
      <c r="OD75" s="205"/>
      <c r="OE75" s="205"/>
      <c r="OF75" s="205"/>
      <c r="OG75" s="205"/>
      <c r="OH75" s="205"/>
      <c r="OI75" s="205"/>
      <c r="OJ75" s="205"/>
      <c r="OK75" s="205"/>
      <c r="OL75" s="205"/>
      <c r="OM75" s="205"/>
      <c r="ON75" s="205"/>
      <c r="OO75" s="205"/>
      <c r="OP75" s="205"/>
      <c r="OQ75" s="205"/>
      <c r="OR75" s="205"/>
      <c r="OS75" s="205"/>
      <c r="OT75" s="205"/>
      <c r="OU75" s="205"/>
      <c r="OV75" s="205"/>
      <c r="OW75" s="205"/>
      <c r="OX75" s="205"/>
      <c r="OY75" s="205"/>
      <c r="OZ75" s="205"/>
      <c r="PA75" s="205"/>
      <c r="PB75" s="205"/>
      <c r="PC75" s="205"/>
      <c r="PD75" s="205"/>
      <c r="PE75" s="205"/>
      <c r="PF75" s="205"/>
      <c r="PG75" s="205"/>
      <c r="PH75" s="205"/>
      <c r="PI75" s="205"/>
      <c r="PJ75" s="205"/>
      <c r="PK75" s="205"/>
      <c r="PL75" s="205"/>
      <c r="PM75" s="205"/>
      <c r="PN75" s="205"/>
      <c r="PO75" s="205"/>
      <c r="PP75" s="205"/>
      <c r="PQ75" s="205"/>
      <c r="PR75" s="205"/>
      <c r="PS75" s="205"/>
      <c r="PT75" s="205"/>
      <c r="PU75" s="205"/>
      <c r="PV75" s="205"/>
      <c r="PW75" s="205"/>
      <c r="PX75" s="205"/>
      <c r="PY75" s="205"/>
      <c r="PZ75" s="205"/>
      <c r="QA75" s="205"/>
      <c r="QB75" s="205"/>
      <c r="QC75" s="205"/>
      <c r="QD75" s="205"/>
      <c r="QE75" s="205"/>
      <c r="QF75" s="205"/>
      <c r="QG75" s="205"/>
      <c r="QH75" s="205"/>
      <c r="QI75" s="205"/>
      <c r="QJ75" s="205"/>
      <c r="QK75" s="205"/>
      <c r="QL75" s="205"/>
      <c r="QM75" s="205"/>
      <c r="QN75" s="205"/>
      <c r="QO75" s="205"/>
      <c r="QP75" s="205"/>
      <c r="QQ75" s="205"/>
      <c r="QR75" s="205"/>
      <c r="QS75" s="205"/>
      <c r="QT75" s="205"/>
      <c r="QU75" s="205"/>
      <c r="QV75" s="205"/>
      <c r="QW75" s="205"/>
      <c r="QX75" s="205"/>
      <c r="QY75" s="205"/>
      <c r="QZ75" s="205"/>
      <c r="RA75" s="205"/>
      <c r="RB75" s="205"/>
      <c r="RC75" s="205"/>
      <c r="RD75" s="205"/>
      <c r="RE75" s="205"/>
      <c r="RF75" s="205"/>
      <c r="RG75" s="205"/>
      <c r="RH75" s="205"/>
      <c r="RI75" s="205"/>
      <c r="RJ75" s="205"/>
      <c r="RK75" s="205"/>
      <c r="RL75" s="205"/>
      <c r="RM75" s="205"/>
      <c r="RN75" s="205"/>
      <c r="RO75" s="205"/>
      <c r="RP75" s="205"/>
      <c r="RQ75" s="205"/>
      <c r="RR75" s="205"/>
      <c r="RS75" s="205"/>
      <c r="RT75" s="205"/>
      <c r="RU75" s="205"/>
      <c r="RV75" s="205"/>
      <c r="RW75" s="205"/>
      <c r="RX75" s="205"/>
      <c r="RY75" s="205"/>
      <c r="RZ75" s="205"/>
      <c r="SA75" s="205"/>
      <c r="SB75" s="205"/>
      <c r="SC75" s="205"/>
      <c r="SD75" s="205"/>
      <c r="SE75" s="205"/>
      <c r="SF75" s="205"/>
      <c r="SG75" s="205"/>
      <c r="SH75" s="205"/>
      <c r="SI75" s="205"/>
      <c r="SJ75" s="205"/>
      <c r="SK75" s="205"/>
      <c r="SL75" s="205"/>
      <c r="SM75" s="205"/>
      <c r="SN75" s="205"/>
      <c r="SO75" s="205"/>
      <c r="SP75" s="205"/>
      <c r="SQ75" s="205"/>
      <c r="SR75" s="205"/>
      <c r="SS75" s="205"/>
      <c r="ST75" s="205"/>
      <c r="SU75" s="205"/>
      <c r="SV75" s="205"/>
      <c r="SW75" s="205"/>
      <c r="SX75" s="205"/>
      <c r="SY75" s="205"/>
      <c r="SZ75" s="205"/>
      <c r="TA75" s="205"/>
      <c r="TB75" s="205"/>
      <c r="TC75" s="205"/>
      <c r="TD75" s="205"/>
      <c r="TE75" s="205"/>
      <c r="TF75" s="205"/>
      <c r="TG75" s="205"/>
      <c r="TH75" s="205"/>
      <c r="TI75" s="205"/>
      <c r="TJ75" s="205"/>
      <c r="TK75" s="205"/>
      <c r="TL75" s="205"/>
      <c r="TM75" s="205"/>
      <c r="TN75" s="205"/>
      <c r="TO75" s="205"/>
      <c r="TP75" s="205"/>
      <c r="TQ75" s="205"/>
      <c r="TR75" s="205"/>
      <c r="TS75" s="205"/>
      <c r="TT75" s="205"/>
      <c r="TU75" s="205"/>
      <c r="TV75" s="205"/>
      <c r="TW75" s="205"/>
      <c r="TX75" s="205"/>
      <c r="TY75" s="205"/>
      <c r="TZ75" s="205"/>
      <c r="UA75" s="205"/>
      <c r="UB75" s="205"/>
      <c r="UC75" s="205"/>
      <c r="UD75" s="205"/>
      <c r="UE75" s="205"/>
      <c r="UF75" s="205"/>
      <c r="UG75" s="205"/>
      <c r="UH75" s="205"/>
      <c r="UI75" s="205"/>
      <c r="UJ75" s="205"/>
      <c r="UK75" s="205"/>
      <c r="UL75" s="205"/>
      <c r="UM75" s="205"/>
      <c r="UN75" s="205"/>
      <c r="UO75" s="205"/>
      <c r="UP75" s="205"/>
      <c r="UQ75" s="205"/>
      <c r="UR75" s="205"/>
      <c r="US75" s="205"/>
      <c r="UT75" s="205"/>
      <c r="UU75" s="205"/>
      <c r="UV75" s="205"/>
      <c r="UW75" s="205"/>
      <c r="UX75" s="205"/>
      <c r="UY75" s="205"/>
      <c r="UZ75" s="205"/>
      <c r="VA75" s="205"/>
      <c r="VB75" s="205"/>
      <c r="VC75" s="205"/>
      <c r="VD75" s="205"/>
      <c r="VE75" s="205"/>
      <c r="VF75" s="205"/>
      <c r="VG75" s="205"/>
      <c r="VH75" s="205"/>
      <c r="VI75" s="205"/>
      <c r="VJ75" s="205"/>
      <c r="VK75" s="205"/>
      <c r="VL75" s="205"/>
      <c r="VM75" s="205"/>
      <c r="VN75" s="205"/>
      <c r="VO75" s="205"/>
      <c r="VP75" s="205"/>
      <c r="VQ75" s="205"/>
      <c r="VR75" s="205"/>
      <c r="VS75" s="205"/>
      <c r="VT75" s="205"/>
      <c r="VU75" s="205"/>
      <c r="VV75" s="205"/>
      <c r="VW75" s="205"/>
      <c r="VX75" s="205"/>
      <c r="VY75" s="205"/>
      <c r="VZ75" s="205"/>
      <c r="WA75" s="205"/>
      <c r="WB75" s="205"/>
      <c r="WC75" s="205"/>
      <c r="WD75" s="205"/>
      <c r="WE75" s="205"/>
      <c r="WF75" s="205"/>
      <c r="WG75" s="205"/>
      <c r="WH75" s="205"/>
      <c r="WI75" s="205"/>
      <c r="WJ75" s="205"/>
      <c r="WK75" s="205"/>
      <c r="WL75" s="205"/>
      <c r="WM75" s="205"/>
      <c r="WN75" s="205"/>
      <c r="WO75" s="205"/>
      <c r="WP75" s="205"/>
      <c r="WQ75" s="205"/>
      <c r="WR75" s="205"/>
      <c r="WS75" s="205"/>
      <c r="WT75" s="205"/>
      <c r="WU75" s="205"/>
      <c r="WV75" s="205"/>
      <c r="WW75" s="205"/>
      <c r="WX75" s="205"/>
      <c r="WY75" s="205"/>
      <c r="WZ75" s="205"/>
      <c r="XA75" s="205"/>
      <c r="XB75" s="205"/>
      <c r="XC75" s="205"/>
      <c r="XD75" s="205"/>
      <c r="XE75" s="205"/>
      <c r="XF75" s="205"/>
      <c r="XG75" s="205"/>
      <c r="XH75" s="205"/>
      <c r="XI75" s="205"/>
      <c r="XJ75" s="205"/>
      <c r="XK75" s="205"/>
      <c r="XL75" s="205"/>
      <c r="XM75" s="205"/>
      <c r="XN75" s="205"/>
      <c r="XO75" s="205"/>
      <c r="XP75" s="205"/>
      <c r="XQ75" s="205"/>
      <c r="XR75" s="205"/>
      <c r="XS75" s="205"/>
      <c r="XT75" s="205"/>
      <c r="XU75" s="205"/>
      <c r="XV75" s="205"/>
      <c r="XW75" s="205"/>
      <c r="XX75" s="205"/>
      <c r="XY75" s="205"/>
      <c r="XZ75" s="205"/>
      <c r="YA75" s="205"/>
      <c r="YB75" s="205"/>
      <c r="YC75" s="205"/>
      <c r="YD75" s="205"/>
      <c r="YE75" s="205"/>
      <c r="YF75" s="205"/>
      <c r="YG75" s="205"/>
      <c r="YH75" s="205"/>
      <c r="YI75" s="205"/>
      <c r="YJ75" s="205"/>
      <c r="YK75" s="205"/>
      <c r="YL75" s="205"/>
      <c r="YM75" s="205"/>
      <c r="YN75" s="205"/>
      <c r="YO75" s="205"/>
      <c r="YP75" s="205"/>
      <c r="YQ75" s="205"/>
      <c r="YR75" s="205"/>
      <c r="YS75" s="205"/>
      <c r="YT75" s="205"/>
      <c r="YU75" s="205"/>
      <c r="YV75" s="205"/>
      <c r="YW75" s="205"/>
      <c r="YX75" s="205"/>
      <c r="YY75" s="205"/>
      <c r="YZ75" s="205"/>
      <c r="ZA75" s="205"/>
      <c r="ZB75" s="205"/>
      <c r="ZC75" s="205"/>
      <c r="ZD75" s="205"/>
      <c r="ZE75" s="205"/>
      <c r="ZF75" s="205"/>
      <c r="ZG75" s="205"/>
      <c r="ZH75" s="205"/>
      <c r="ZI75" s="205"/>
      <c r="ZJ75" s="205"/>
      <c r="ZK75" s="205"/>
      <c r="ZL75" s="205"/>
      <c r="ZM75" s="205"/>
      <c r="ZN75" s="205"/>
      <c r="ZO75" s="205"/>
      <c r="ZP75" s="205"/>
      <c r="ZQ75" s="205"/>
      <c r="ZR75" s="205"/>
      <c r="ZS75" s="205"/>
      <c r="ZT75" s="205"/>
      <c r="ZU75" s="205"/>
      <c r="ZV75" s="205"/>
      <c r="ZW75" s="205"/>
      <c r="ZX75" s="205"/>
      <c r="ZY75" s="205"/>
      <c r="ZZ75" s="205"/>
      <c r="AAA75" s="205"/>
      <c r="AAB75" s="205"/>
      <c r="AAC75" s="205"/>
      <c r="AAD75" s="205"/>
      <c r="AAE75" s="205"/>
      <c r="AAF75" s="205"/>
      <c r="AAG75" s="205"/>
      <c r="AAH75" s="205"/>
      <c r="AAI75" s="205"/>
      <c r="AAJ75" s="205"/>
      <c r="AAK75" s="205"/>
      <c r="AAL75" s="205"/>
      <c r="AAM75" s="205"/>
      <c r="AAN75" s="205"/>
      <c r="AAO75" s="205"/>
      <c r="AAP75" s="205"/>
      <c r="AAQ75" s="205"/>
      <c r="AAR75" s="205"/>
      <c r="AAS75" s="205"/>
      <c r="AAT75" s="205"/>
      <c r="AAU75" s="205"/>
      <c r="AAV75" s="205"/>
      <c r="AAW75" s="205"/>
      <c r="AAX75" s="205"/>
      <c r="AAY75" s="205"/>
      <c r="AAZ75" s="205"/>
      <c r="ABA75" s="205"/>
      <c r="ABB75" s="205"/>
      <c r="ABC75" s="205"/>
      <c r="ABD75" s="205"/>
      <c r="ABE75" s="205"/>
      <c r="ABF75" s="205"/>
      <c r="ABG75" s="205"/>
      <c r="ABH75" s="205"/>
      <c r="ABI75" s="205"/>
      <c r="ABJ75" s="205"/>
      <c r="ABK75" s="205"/>
      <c r="ABL75" s="205"/>
      <c r="ABM75" s="205"/>
      <c r="ABN75" s="205"/>
      <c r="ABO75" s="205"/>
      <c r="ABP75" s="205"/>
      <c r="ABQ75" s="205"/>
      <c r="ABR75" s="205"/>
      <c r="ABS75" s="205"/>
      <c r="ABT75" s="205"/>
      <c r="ABU75" s="205"/>
      <c r="ABV75" s="205"/>
      <c r="ABW75" s="205"/>
      <c r="ABX75" s="205"/>
      <c r="ABY75" s="205"/>
      <c r="ABZ75" s="205"/>
      <c r="ACA75" s="205"/>
      <c r="ACB75" s="205"/>
      <c r="ACC75" s="205"/>
      <c r="ACD75" s="205"/>
      <c r="ACE75" s="205"/>
      <c r="ACF75" s="205"/>
      <c r="ACG75" s="205"/>
      <c r="ACH75" s="205"/>
      <c r="ACI75" s="205"/>
      <c r="ACJ75" s="205"/>
      <c r="ACK75" s="205"/>
      <c r="ACL75" s="205"/>
      <c r="ACM75" s="205"/>
      <c r="ACN75" s="205"/>
      <c r="ACO75" s="205"/>
      <c r="ACP75" s="205"/>
      <c r="ACQ75" s="205"/>
      <c r="ACR75" s="205"/>
      <c r="ACS75" s="205"/>
      <c r="ACT75" s="205"/>
      <c r="ACU75" s="205"/>
      <c r="ACV75" s="205"/>
      <c r="ACW75" s="205"/>
      <c r="ACX75" s="205"/>
      <c r="ACY75" s="205"/>
      <c r="ACZ75" s="205"/>
      <c r="ADA75" s="205"/>
      <c r="ADB75" s="205"/>
      <c r="ADC75" s="205"/>
      <c r="ADD75" s="205"/>
      <c r="ADE75" s="205"/>
      <c r="ADF75" s="205"/>
      <c r="ADG75" s="205"/>
      <c r="ADH75" s="205"/>
      <c r="ADI75" s="205"/>
      <c r="ADJ75" s="205"/>
      <c r="ADK75" s="205"/>
      <c r="ADL75" s="205"/>
      <c r="ADM75" s="205"/>
      <c r="ADN75" s="205"/>
      <c r="ADO75" s="205"/>
      <c r="ADP75" s="205"/>
      <c r="ADQ75" s="205"/>
      <c r="ADR75" s="205"/>
      <c r="ADS75" s="205"/>
      <c r="ADT75" s="205"/>
      <c r="ADU75" s="205"/>
      <c r="ADV75" s="205"/>
      <c r="ADW75" s="205"/>
      <c r="ADX75" s="205"/>
      <c r="ADY75" s="205"/>
      <c r="ADZ75" s="205"/>
      <c r="AEA75" s="205"/>
      <c r="AEB75" s="205"/>
      <c r="AEC75" s="205"/>
      <c r="AED75" s="205"/>
      <c r="AEE75" s="205"/>
      <c r="AEF75" s="205"/>
      <c r="AEG75" s="205"/>
      <c r="AEH75" s="205"/>
      <c r="AEI75" s="205"/>
      <c r="AEJ75" s="205"/>
      <c r="AEK75" s="205"/>
      <c r="AEL75" s="205"/>
      <c r="AEM75" s="205"/>
      <c r="AEN75" s="205"/>
      <c r="AEO75" s="205"/>
      <c r="AEP75" s="205"/>
      <c r="AEQ75" s="205"/>
      <c r="AER75" s="205"/>
      <c r="AES75" s="205"/>
      <c r="AET75" s="205"/>
      <c r="AEU75" s="205"/>
      <c r="AEV75" s="205"/>
      <c r="AEW75" s="205"/>
      <c r="AEX75" s="205"/>
      <c r="AEY75" s="205"/>
      <c r="AEZ75" s="205"/>
      <c r="AFA75" s="205"/>
      <c r="AFB75" s="205"/>
      <c r="AFC75" s="205"/>
      <c r="AFD75" s="205"/>
      <c r="AFE75" s="205"/>
      <c r="AFF75" s="205"/>
      <c r="AFG75" s="205"/>
      <c r="AFH75" s="205"/>
      <c r="AFI75" s="205"/>
      <c r="AFJ75" s="205"/>
      <c r="AFK75" s="205"/>
      <c r="AFL75" s="205"/>
      <c r="AFM75" s="205"/>
      <c r="AFN75" s="205"/>
      <c r="AFO75" s="205"/>
      <c r="AFP75" s="205"/>
      <c r="AFQ75" s="205"/>
      <c r="AFR75" s="205"/>
      <c r="AFS75" s="205"/>
      <c r="AFT75" s="205"/>
      <c r="AFU75" s="205"/>
      <c r="AFV75" s="205"/>
      <c r="AFW75" s="205"/>
      <c r="AFX75" s="205"/>
      <c r="AFY75" s="205"/>
      <c r="AFZ75" s="205"/>
      <c r="AGA75" s="205"/>
      <c r="AGB75" s="205"/>
      <c r="AGC75" s="205"/>
      <c r="AGD75" s="205"/>
      <c r="AGE75" s="205"/>
      <c r="AGF75" s="205"/>
      <c r="AGG75" s="205"/>
      <c r="AGH75" s="205"/>
      <c r="AGI75" s="205"/>
      <c r="AGJ75" s="205"/>
      <c r="AGK75" s="205"/>
      <c r="AGL75" s="205"/>
      <c r="AGM75" s="205"/>
      <c r="AGN75" s="205"/>
      <c r="AGO75" s="205"/>
      <c r="AGP75" s="205"/>
      <c r="AGQ75" s="205"/>
      <c r="AGR75" s="205"/>
      <c r="AGS75" s="205"/>
      <c r="AGT75" s="205"/>
      <c r="AGU75" s="205"/>
      <c r="AGV75" s="205"/>
      <c r="AGW75" s="205"/>
      <c r="AGX75" s="205"/>
      <c r="AGY75" s="205"/>
      <c r="AGZ75" s="205"/>
      <c r="AHA75" s="205"/>
      <c r="AHB75" s="205"/>
      <c r="AHC75" s="205"/>
      <c r="AHD75" s="205"/>
      <c r="AHE75" s="205"/>
      <c r="AHF75" s="205"/>
      <c r="AHG75" s="205"/>
      <c r="AHH75" s="205"/>
      <c r="AHI75" s="205"/>
      <c r="AHJ75" s="205"/>
      <c r="AHK75" s="205"/>
      <c r="AHL75" s="205"/>
      <c r="AHM75" s="205"/>
      <c r="AHN75" s="205"/>
      <c r="AHO75" s="205"/>
      <c r="AHP75" s="205"/>
      <c r="AHQ75" s="205"/>
      <c r="AHR75" s="205"/>
      <c r="AHS75" s="205"/>
      <c r="AHT75" s="205"/>
      <c r="AHU75" s="205"/>
      <c r="AHV75" s="205"/>
      <c r="AHW75" s="205"/>
      <c r="AHX75" s="205"/>
      <c r="AHY75" s="205"/>
      <c r="AHZ75" s="205"/>
      <c r="AIA75" s="205"/>
      <c r="AIB75" s="205"/>
      <c r="AIC75" s="205"/>
      <c r="AID75" s="205"/>
      <c r="AIE75" s="205"/>
      <c r="AIF75" s="205"/>
      <c r="AIG75" s="205"/>
      <c r="AIH75" s="205"/>
      <c r="AII75" s="205"/>
      <c r="AIJ75" s="205"/>
      <c r="AIK75" s="205"/>
      <c r="AIL75" s="205"/>
      <c r="AIM75" s="205"/>
      <c r="AIN75" s="205"/>
      <c r="AIO75" s="205"/>
      <c r="AIP75" s="205"/>
      <c r="AIQ75" s="205"/>
      <c r="AIR75" s="205"/>
      <c r="AIS75" s="205"/>
      <c r="AIT75" s="205"/>
      <c r="AIU75" s="205"/>
      <c r="AIV75" s="205"/>
      <c r="AIW75" s="205"/>
      <c r="AIX75" s="205"/>
      <c r="AIY75" s="205"/>
      <c r="AIZ75" s="205"/>
      <c r="AJA75" s="205"/>
      <c r="AJB75" s="205"/>
      <c r="AJC75" s="205"/>
      <c r="AJD75" s="205"/>
      <c r="AJE75" s="205"/>
      <c r="AJF75" s="205"/>
      <c r="AJG75" s="205"/>
      <c r="AJH75" s="205"/>
      <c r="AJI75" s="205"/>
      <c r="AJJ75" s="205"/>
      <c r="AJK75" s="205"/>
      <c r="AJL75" s="205"/>
      <c r="AJM75" s="205"/>
      <c r="AJN75" s="205"/>
      <c r="AJO75" s="205"/>
      <c r="AJP75" s="205"/>
      <c r="AJQ75" s="205"/>
      <c r="AJR75" s="205"/>
      <c r="AJS75" s="205"/>
      <c r="AJT75" s="205"/>
      <c r="AJU75" s="205"/>
      <c r="AJV75" s="205"/>
      <c r="AJW75" s="205"/>
      <c r="AJX75" s="205"/>
      <c r="AJY75" s="205"/>
      <c r="AJZ75" s="205"/>
      <c r="AKA75" s="205"/>
      <c r="AKB75" s="205"/>
      <c r="AKC75" s="205"/>
      <c r="AKD75" s="205"/>
      <c r="AKE75" s="205"/>
      <c r="AKF75" s="205"/>
      <c r="AKG75" s="205"/>
      <c r="AKH75" s="205"/>
      <c r="AKI75" s="205"/>
      <c r="AKJ75" s="205"/>
      <c r="AKK75" s="205"/>
      <c r="AKL75" s="205"/>
      <c r="AKM75" s="205"/>
      <c r="AKN75" s="205"/>
      <c r="AKO75" s="205"/>
      <c r="AKP75" s="205"/>
      <c r="AKQ75" s="205"/>
      <c r="AKR75" s="205"/>
      <c r="AKS75" s="205"/>
      <c r="AKT75" s="205"/>
      <c r="AKU75" s="205"/>
      <c r="AKV75" s="205"/>
      <c r="AKW75" s="205"/>
      <c r="AKX75" s="205"/>
      <c r="AKY75" s="205"/>
      <c r="AKZ75" s="205"/>
      <c r="ALA75" s="205"/>
      <c r="ALB75" s="205"/>
      <c r="ALC75" s="205"/>
      <c r="ALD75" s="205"/>
      <c r="ALE75" s="205"/>
      <c r="ALF75" s="205"/>
      <c r="ALG75" s="205"/>
      <c r="ALH75" s="205"/>
      <c r="ALI75" s="205"/>
      <c r="ALJ75" s="205"/>
      <c r="ALK75" s="205"/>
      <c r="ALL75" s="205"/>
      <c r="ALM75" s="205"/>
      <c r="ALN75" s="205"/>
      <c r="ALO75" s="205"/>
      <c r="ALP75" s="205"/>
      <c r="ALQ75" s="205"/>
      <c r="ALR75" s="205"/>
      <c r="ALS75" s="205"/>
      <c r="ALT75" s="205"/>
      <c r="ALU75" s="205"/>
      <c r="ALV75" s="205"/>
      <c r="ALW75" s="205"/>
      <c r="ALX75" s="205"/>
      <c r="ALY75" s="205"/>
      <c r="ALZ75" s="205"/>
      <c r="AMA75" s="205"/>
      <c r="AMB75" s="205"/>
      <c r="AMC75" s="205"/>
      <c r="AMD75" s="205"/>
      <c r="AME75" s="205"/>
      <c r="AMF75" s="205"/>
      <c r="AMG75" s="205"/>
      <c r="AMH75" s="205"/>
      <c r="AMI75" s="205"/>
      <c r="AMJ75" s="205"/>
      <c r="AMK75" s="205"/>
      <c r="AML75" s="205"/>
      <c r="AMM75" s="205"/>
      <c r="AMN75" s="205"/>
      <c r="AMO75" s="205"/>
      <c r="AMP75" s="205"/>
      <c r="AMQ75" s="205"/>
      <c r="AMR75" s="205"/>
      <c r="AMS75" s="205"/>
      <c r="AMT75" s="205"/>
      <c r="AMU75" s="205"/>
      <c r="AMV75" s="205"/>
      <c r="AMW75" s="205"/>
      <c r="AMX75" s="205"/>
      <c r="AMY75" s="205"/>
      <c r="AMZ75" s="205"/>
      <c r="ANA75" s="205"/>
      <c r="ANB75" s="205"/>
      <c r="ANC75" s="205"/>
      <c r="AND75" s="205"/>
      <c r="ANE75" s="205"/>
      <c r="ANF75" s="205"/>
      <c r="ANG75" s="205"/>
      <c r="ANH75" s="205"/>
      <c r="ANI75" s="205"/>
      <c r="ANJ75" s="205"/>
      <c r="ANK75" s="205"/>
      <c r="ANL75" s="205"/>
      <c r="ANM75" s="205"/>
      <c r="ANN75" s="205"/>
      <c r="ANO75" s="205"/>
      <c r="ANP75" s="205"/>
      <c r="ANQ75" s="205"/>
      <c r="ANR75" s="205"/>
      <c r="ANS75" s="205"/>
      <c r="ANT75" s="205"/>
      <c r="ANU75" s="205"/>
      <c r="ANV75" s="205"/>
      <c r="ANW75" s="205"/>
      <c r="ANX75" s="205"/>
      <c r="ANY75" s="205"/>
      <c r="ANZ75" s="205"/>
      <c r="AOA75" s="205"/>
      <c r="AOB75" s="205"/>
      <c r="AOC75" s="205"/>
      <c r="AOD75" s="205"/>
      <c r="AOE75" s="205"/>
      <c r="AOF75" s="205"/>
      <c r="AOG75" s="205"/>
      <c r="AOH75" s="205"/>
      <c r="AOI75" s="205"/>
      <c r="AOJ75" s="205"/>
      <c r="AOK75" s="205"/>
      <c r="AOL75" s="205"/>
      <c r="AOM75" s="205"/>
      <c r="AON75" s="205"/>
      <c r="AOO75" s="205"/>
      <c r="AOP75" s="205"/>
      <c r="AOQ75" s="205"/>
      <c r="AOR75" s="205"/>
      <c r="AOS75" s="205"/>
      <c r="AOT75" s="205"/>
      <c r="AOU75" s="205"/>
      <c r="AOV75" s="205"/>
      <c r="AOW75" s="205"/>
      <c r="AOX75" s="205"/>
      <c r="AOY75" s="205"/>
      <c r="AOZ75" s="205"/>
      <c r="APA75" s="205"/>
      <c r="APB75" s="205"/>
      <c r="APC75" s="205"/>
      <c r="APD75" s="205"/>
      <c r="APE75" s="205"/>
      <c r="APF75" s="205"/>
      <c r="APG75" s="205"/>
      <c r="APH75" s="205"/>
      <c r="API75" s="205"/>
      <c r="APJ75" s="205"/>
      <c r="APK75" s="205"/>
      <c r="APL75" s="205"/>
      <c r="APM75" s="205"/>
      <c r="APN75" s="205"/>
      <c r="APO75" s="205"/>
      <c r="APP75" s="205"/>
      <c r="APQ75" s="205"/>
      <c r="APR75" s="205"/>
      <c r="APS75" s="205"/>
      <c r="APT75" s="205"/>
      <c r="APU75" s="205"/>
      <c r="APV75" s="205"/>
      <c r="APW75" s="205"/>
      <c r="APX75" s="205"/>
      <c r="APY75" s="205"/>
      <c r="APZ75" s="205"/>
      <c r="AQA75" s="205"/>
      <c r="AQB75" s="205"/>
      <c r="AQC75" s="205"/>
      <c r="AQD75" s="205"/>
      <c r="AQE75" s="205"/>
      <c r="AQF75" s="205"/>
      <c r="AQG75" s="205"/>
      <c r="AQH75" s="205"/>
      <c r="AQI75" s="205"/>
      <c r="AQJ75" s="205"/>
      <c r="AQK75" s="205"/>
      <c r="AQL75" s="205"/>
      <c r="AQM75" s="205"/>
      <c r="AQN75" s="205"/>
      <c r="AQO75" s="205"/>
      <c r="AQP75" s="205"/>
      <c r="AQQ75" s="205"/>
      <c r="AQR75" s="205"/>
      <c r="AQS75" s="205"/>
      <c r="AQT75" s="205"/>
      <c r="AQU75" s="205"/>
      <c r="AQV75" s="205"/>
      <c r="AQW75" s="205"/>
      <c r="AQX75" s="205"/>
      <c r="AQY75" s="205"/>
      <c r="AQZ75" s="205"/>
      <c r="ARA75" s="205"/>
      <c r="ARB75" s="205"/>
      <c r="ARC75" s="205"/>
      <c r="ARD75" s="205"/>
      <c r="ARE75" s="205"/>
      <c r="ARF75" s="205"/>
      <c r="ARG75" s="205"/>
      <c r="ARH75" s="205"/>
      <c r="ARI75" s="205"/>
      <c r="ARJ75" s="205"/>
      <c r="ARK75" s="205"/>
      <c r="ARL75" s="205"/>
      <c r="ARM75" s="205"/>
      <c r="ARN75" s="205"/>
      <c r="ARO75" s="205"/>
      <c r="ARP75" s="205"/>
      <c r="ARQ75" s="205"/>
      <c r="ARR75" s="205"/>
      <c r="ARS75" s="205"/>
      <c r="ART75" s="205"/>
      <c r="ARU75" s="205"/>
      <c r="ARV75" s="205"/>
      <c r="ARW75" s="205"/>
      <c r="ARX75" s="205"/>
      <c r="ARY75" s="205"/>
      <c r="ARZ75" s="205"/>
      <c r="ASA75" s="205"/>
      <c r="ASB75" s="205"/>
      <c r="ASC75" s="205"/>
      <c r="ASD75" s="205"/>
      <c r="ASE75" s="205"/>
      <c r="ASF75" s="205"/>
      <c r="ASG75" s="205"/>
      <c r="ASH75" s="205"/>
      <c r="ASI75" s="205"/>
      <c r="ASJ75" s="205"/>
      <c r="ASK75" s="205"/>
      <c r="ASL75" s="205"/>
      <c r="ASM75" s="205"/>
      <c r="ASN75" s="205"/>
      <c r="ASO75" s="205"/>
      <c r="ASP75" s="205"/>
      <c r="ASQ75" s="205"/>
      <c r="ASR75" s="205"/>
      <c r="ASS75" s="205"/>
      <c r="AST75" s="205"/>
      <c r="ASU75" s="205"/>
      <c r="ASV75" s="205"/>
      <c r="ASW75" s="205"/>
      <c r="ASX75" s="205"/>
      <c r="ASY75" s="205"/>
      <c r="ASZ75" s="205"/>
      <c r="ATA75" s="205"/>
      <c r="ATB75" s="205"/>
      <c r="ATC75" s="205"/>
      <c r="ATD75" s="205"/>
      <c r="ATE75" s="205"/>
      <c r="ATF75" s="205"/>
      <c r="ATG75" s="205"/>
      <c r="ATH75" s="205"/>
      <c r="ATI75" s="205"/>
      <c r="ATJ75" s="205"/>
      <c r="ATK75" s="205"/>
      <c r="ATL75" s="205"/>
      <c r="ATM75" s="205"/>
      <c r="ATN75" s="205"/>
      <c r="ATO75" s="205"/>
      <c r="ATP75" s="205"/>
      <c r="ATQ75" s="205"/>
      <c r="ATR75" s="205"/>
      <c r="ATS75" s="205"/>
      <c r="ATT75" s="205"/>
      <c r="ATU75" s="205"/>
      <c r="ATV75" s="205"/>
      <c r="ATW75" s="205"/>
      <c r="ATX75" s="205"/>
      <c r="ATY75" s="205"/>
      <c r="ATZ75" s="205"/>
      <c r="AUA75" s="205"/>
      <c r="AUB75" s="205"/>
      <c r="AUC75" s="205"/>
      <c r="AUD75" s="205"/>
      <c r="AUE75" s="205"/>
      <c r="AUF75" s="205"/>
      <c r="AUG75" s="205"/>
      <c r="AUH75" s="205"/>
      <c r="AUI75" s="205"/>
      <c r="AUJ75" s="205"/>
      <c r="AUK75" s="205"/>
      <c r="AUL75" s="205"/>
      <c r="AUM75" s="205"/>
      <c r="AUN75" s="205"/>
      <c r="AUO75" s="205"/>
      <c r="AUP75" s="205"/>
      <c r="AUQ75" s="205"/>
      <c r="AUR75" s="205"/>
      <c r="AUS75" s="205"/>
      <c r="AUT75" s="205"/>
      <c r="AUU75" s="205"/>
      <c r="AUV75" s="205"/>
      <c r="AUW75" s="205"/>
      <c r="AUX75" s="205"/>
      <c r="AUY75" s="205"/>
      <c r="AUZ75" s="205"/>
      <c r="AVA75" s="205"/>
      <c r="AVB75" s="205"/>
      <c r="AVC75" s="205"/>
      <c r="AVD75" s="205"/>
      <c r="AVE75" s="205"/>
      <c r="AVF75" s="205"/>
      <c r="AVG75" s="205"/>
      <c r="AVH75" s="205"/>
      <c r="AVI75" s="205"/>
      <c r="AVJ75" s="205"/>
      <c r="AVK75" s="205"/>
      <c r="AVL75" s="205"/>
      <c r="AVM75" s="205"/>
      <c r="AVN75" s="205"/>
      <c r="AVO75" s="205"/>
      <c r="AVP75" s="205"/>
      <c r="AVQ75" s="205"/>
      <c r="AVR75" s="205"/>
      <c r="AVS75" s="205"/>
      <c r="AVT75" s="205"/>
      <c r="AVU75" s="205"/>
      <c r="AVV75" s="205"/>
      <c r="AVW75" s="205"/>
      <c r="AVX75" s="205"/>
      <c r="AVY75" s="205"/>
      <c r="AVZ75" s="205"/>
      <c r="AWA75" s="205"/>
      <c r="AWB75" s="205"/>
      <c r="AWC75" s="205"/>
      <c r="AWD75" s="205"/>
      <c r="AWE75" s="205"/>
      <c r="AWF75" s="205"/>
      <c r="AWG75" s="205"/>
      <c r="AWH75" s="205"/>
      <c r="AWI75" s="205"/>
      <c r="AWJ75" s="205"/>
      <c r="AWK75" s="205"/>
      <c r="AWL75" s="205"/>
      <c r="AWM75" s="205"/>
      <c r="AWN75" s="205"/>
      <c r="AWO75" s="205"/>
      <c r="AWP75" s="205"/>
      <c r="AWQ75" s="205"/>
      <c r="AWR75" s="205"/>
      <c r="AWS75" s="205"/>
      <c r="AWT75" s="205"/>
      <c r="AWU75" s="205"/>
      <c r="AWV75" s="205"/>
      <c r="AWW75" s="205"/>
      <c r="AWX75" s="205"/>
      <c r="AWY75" s="205"/>
      <c r="AWZ75" s="205"/>
      <c r="AXA75" s="205"/>
      <c r="AXB75" s="205"/>
      <c r="AXC75" s="205"/>
      <c r="AXD75" s="205"/>
      <c r="AXE75" s="205"/>
      <c r="AXF75" s="205"/>
      <c r="AXG75" s="205"/>
      <c r="AXH75" s="205"/>
      <c r="AXI75" s="205"/>
      <c r="AXJ75" s="205"/>
      <c r="AXK75" s="205"/>
      <c r="AXL75" s="205"/>
      <c r="AXM75" s="205"/>
      <c r="AXN75" s="205"/>
      <c r="AXO75" s="205"/>
      <c r="AXP75" s="205"/>
      <c r="AXQ75" s="205"/>
      <c r="AXR75" s="205"/>
      <c r="AXS75" s="205"/>
      <c r="AXT75" s="205"/>
      <c r="AXU75" s="205"/>
      <c r="AXV75" s="205"/>
      <c r="AXW75" s="205"/>
      <c r="AXX75" s="205"/>
      <c r="AXY75" s="205"/>
      <c r="AXZ75" s="205"/>
      <c r="AYA75" s="205"/>
      <c r="AYB75" s="205"/>
      <c r="AYC75" s="205"/>
      <c r="AYD75" s="205"/>
      <c r="AYE75" s="205"/>
      <c r="AYF75" s="205"/>
      <c r="AYG75" s="205"/>
      <c r="AYH75" s="205"/>
      <c r="AYI75" s="205"/>
      <c r="AYJ75" s="205"/>
      <c r="AYK75" s="205"/>
      <c r="AYL75" s="205"/>
      <c r="AYM75" s="205"/>
      <c r="AYN75" s="205"/>
      <c r="AYO75" s="205"/>
      <c r="AYP75" s="205"/>
      <c r="AYQ75" s="205"/>
      <c r="AYR75" s="205"/>
      <c r="AYS75" s="205"/>
      <c r="AYT75" s="205"/>
      <c r="AYU75" s="205"/>
      <c r="AYV75" s="205"/>
      <c r="AYW75" s="205"/>
      <c r="AYX75" s="205"/>
      <c r="AYY75" s="205"/>
      <c r="AYZ75" s="205"/>
      <c r="AZA75" s="205"/>
      <c r="AZB75" s="205"/>
      <c r="AZC75" s="205"/>
      <c r="AZD75" s="205"/>
      <c r="AZE75" s="205"/>
      <c r="AZF75" s="205"/>
      <c r="AZG75" s="205"/>
      <c r="AZH75" s="205"/>
      <c r="AZI75" s="205"/>
      <c r="AZJ75" s="205"/>
      <c r="AZK75" s="205"/>
      <c r="AZL75" s="205"/>
      <c r="AZM75" s="205"/>
      <c r="AZN75" s="205"/>
      <c r="AZO75" s="205"/>
      <c r="AZP75" s="205"/>
      <c r="AZQ75" s="205"/>
      <c r="AZR75" s="205"/>
      <c r="AZS75" s="205"/>
      <c r="AZT75" s="205"/>
      <c r="AZU75" s="205"/>
      <c r="AZV75" s="205"/>
      <c r="AZW75" s="205"/>
      <c r="AZX75" s="205"/>
      <c r="AZY75" s="205"/>
      <c r="AZZ75" s="205"/>
      <c r="BAA75" s="205"/>
      <c r="BAB75" s="205"/>
      <c r="BAC75" s="205"/>
      <c r="BAD75" s="205"/>
      <c r="BAE75" s="205"/>
      <c r="BAF75" s="205"/>
      <c r="BAG75" s="205"/>
      <c r="BAH75" s="205"/>
      <c r="BAI75" s="205"/>
      <c r="BAJ75" s="205"/>
      <c r="BAK75" s="205"/>
      <c r="BAL75" s="205"/>
      <c r="BAM75" s="205"/>
      <c r="BAN75" s="205"/>
      <c r="BAO75" s="205"/>
      <c r="BAP75" s="205"/>
      <c r="BAQ75" s="205"/>
      <c r="BAR75" s="205"/>
      <c r="BAS75" s="205"/>
      <c r="BAT75" s="205"/>
      <c r="BAU75" s="205"/>
      <c r="BAV75" s="205"/>
      <c r="BAW75" s="205"/>
      <c r="BAX75" s="205"/>
      <c r="BAY75" s="205"/>
      <c r="BAZ75" s="205"/>
      <c r="BBA75" s="205"/>
      <c r="BBB75" s="205"/>
      <c r="BBC75" s="205"/>
      <c r="BBD75" s="205"/>
      <c r="BBE75" s="205"/>
      <c r="BBF75" s="205"/>
      <c r="BBG75" s="205"/>
      <c r="BBH75" s="205"/>
      <c r="BBI75" s="205"/>
      <c r="BBJ75" s="205"/>
      <c r="BBK75" s="205"/>
      <c r="BBL75" s="205"/>
      <c r="BBM75" s="205"/>
      <c r="BBN75" s="205"/>
      <c r="BBO75" s="205"/>
      <c r="BBP75" s="205"/>
      <c r="BBQ75" s="205"/>
      <c r="BBR75" s="205"/>
      <c r="BBS75" s="205"/>
      <c r="BBT75" s="205"/>
      <c r="BBU75" s="205"/>
      <c r="BBV75" s="205"/>
      <c r="BBW75" s="205"/>
      <c r="BBX75" s="205"/>
      <c r="BBY75" s="205"/>
      <c r="BBZ75" s="205"/>
      <c r="BCA75" s="205"/>
      <c r="BCB75" s="205"/>
      <c r="BCC75" s="205"/>
      <c r="BCD75" s="205"/>
      <c r="BCE75" s="205"/>
      <c r="BCF75" s="205"/>
      <c r="BCG75" s="205"/>
      <c r="BCH75" s="205"/>
      <c r="BCI75" s="205"/>
      <c r="BCJ75" s="205"/>
      <c r="BCK75" s="205"/>
      <c r="BCL75" s="205"/>
      <c r="BCM75" s="205"/>
      <c r="BCN75" s="205"/>
      <c r="BCO75" s="205"/>
      <c r="BCP75" s="205"/>
      <c r="BCQ75" s="205"/>
      <c r="BCR75" s="205"/>
      <c r="BCS75" s="205"/>
      <c r="BCT75" s="205"/>
      <c r="BCU75" s="205"/>
      <c r="BCV75" s="205"/>
      <c r="BCW75" s="205"/>
      <c r="BCX75" s="205"/>
      <c r="BCY75" s="205"/>
      <c r="BCZ75" s="205"/>
      <c r="BDA75" s="205"/>
      <c r="BDB75" s="205"/>
      <c r="BDC75" s="205"/>
      <c r="BDD75" s="205"/>
      <c r="BDE75" s="205"/>
      <c r="BDF75" s="205"/>
      <c r="BDG75" s="205"/>
      <c r="BDH75" s="205"/>
      <c r="BDI75" s="205"/>
      <c r="BDJ75" s="205"/>
      <c r="BDK75" s="205"/>
      <c r="BDL75" s="205"/>
      <c r="BDM75" s="205"/>
      <c r="BDN75" s="205"/>
      <c r="BDO75" s="205"/>
      <c r="BDP75" s="205"/>
      <c r="BDQ75" s="205"/>
      <c r="BDR75" s="205"/>
      <c r="BDS75" s="205"/>
      <c r="BDT75" s="205"/>
      <c r="BDU75" s="205"/>
    </row>
    <row r="76" spans="1:1477" s="73" customFormat="1">
      <c r="B76" s="71" t="s">
        <v>4</v>
      </c>
      <c r="C76" s="71" t="s">
        <v>287</v>
      </c>
      <c r="D76" s="71" t="s">
        <v>288</v>
      </c>
      <c r="E76" s="72">
        <v>41808</v>
      </c>
      <c r="F76" s="71" t="s">
        <v>475</v>
      </c>
      <c r="G76" s="71" t="s">
        <v>479</v>
      </c>
      <c r="H76" s="208">
        <v>1</v>
      </c>
      <c r="I76" s="73">
        <v>0</v>
      </c>
      <c r="J76" s="73">
        <v>200</v>
      </c>
      <c r="K76" s="73">
        <v>273</v>
      </c>
      <c r="L76" s="73">
        <v>273</v>
      </c>
      <c r="M76" s="206">
        <f t="shared" si="60"/>
        <v>1.05</v>
      </c>
      <c r="N76" s="73">
        <f t="shared" si="61"/>
        <v>1</v>
      </c>
      <c r="O76" s="73">
        <v>0</v>
      </c>
      <c r="P76" s="73">
        <v>0</v>
      </c>
      <c r="Q76" s="73">
        <v>0</v>
      </c>
      <c r="R76" s="73">
        <v>63</v>
      </c>
      <c r="S76" s="73">
        <v>10</v>
      </c>
      <c r="T76" s="212">
        <v>2914000</v>
      </c>
      <c r="U76" s="212">
        <v>50000</v>
      </c>
      <c r="V76" s="212">
        <v>2864000</v>
      </c>
      <c r="W76" s="212">
        <v>2914000</v>
      </c>
      <c r="X76" s="212">
        <v>2885939</v>
      </c>
      <c r="Y76" s="212">
        <v>0</v>
      </c>
      <c r="Z76" s="212">
        <v>0</v>
      </c>
      <c r="AA76" s="212">
        <v>0</v>
      </c>
      <c r="AB76" s="212">
        <v>2885939</v>
      </c>
      <c r="AC76" s="212">
        <v>2771829</v>
      </c>
      <c r="AD76" s="206">
        <f t="shared" si="62"/>
        <v>0.96781738826815644</v>
      </c>
      <c r="AE76" s="73">
        <f t="shared" si="63"/>
        <v>1</v>
      </c>
      <c r="AF76" s="212">
        <v>-114111</v>
      </c>
      <c r="AG76" s="212">
        <v>0</v>
      </c>
      <c r="AH76" s="73">
        <v>37</v>
      </c>
      <c r="AI76" s="73">
        <v>26</v>
      </c>
      <c r="AJ76" s="73">
        <v>0</v>
      </c>
      <c r="AK76" s="73">
        <v>10</v>
      </c>
      <c r="AL76" s="85">
        <v>1702</v>
      </c>
      <c r="AM76" s="85">
        <v>0</v>
      </c>
      <c r="AN76" s="73">
        <v>0</v>
      </c>
      <c r="AO76" s="73">
        <v>0</v>
      </c>
      <c r="AP76" s="85">
        <v>14745</v>
      </c>
      <c r="AQ76" s="85">
        <v>0</v>
      </c>
      <c r="AR76" s="73">
        <v>0</v>
      </c>
      <c r="AS76" s="73">
        <v>0</v>
      </c>
      <c r="AT76" s="85">
        <v>0</v>
      </c>
      <c r="AU76" s="85">
        <v>0</v>
      </c>
      <c r="AV76" s="73">
        <v>0</v>
      </c>
      <c r="AW76" s="73">
        <v>0</v>
      </c>
      <c r="AX76" s="85">
        <v>0</v>
      </c>
      <c r="AY76" s="85">
        <v>0</v>
      </c>
      <c r="AZ76" s="73">
        <v>0</v>
      </c>
      <c r="BA76" s="73">
        <v>0</v>
      </c>
      <c r="BB76" s="85">
        <v>0</v>
      </c>
      <c r="BC76" s="85">
        <v>0</v>
      </c>
      <c r="BD76" s="73">
        <v>0</v>
      </c>
      <c r="BE76" s="73">
        <v>0</v>
      </c>
      <c r="BF76" s="85">
        <v>0</v>
      </c>
      <c r="BG76" s="85">
        <v>0</v>
      </c>
      <c r="BH76" s="73">
        <v>0</v>
      </c>
      <c r="BI76" s="73">
        <v>0</v>
      </c>
      <c r="BJ76" s="85">
        <v>0</v>
      </c>
      <c r="BK76" s="85">
        <v>0</v>
      </c>
      <c r="BL76" s="73">
        <v>0</v>
      </c>
      <c r="BM76" s="73">
        <v>0</v>
      </c>
      <c r="BN76" s="85">
        <v>0</v>
      </c>
      <c r="BO76" s="85">
        <v>0</v>
      </c>
      <c r="BP76" s="73">
        <v>0</v>
      </c>
      <c r="BQ76" s="73">
        <v>0</v>
      </c>
      <c r="BR76" s="85">
        <v>0</v>
      </c>
      <c r="BS76" s="85">
        <v>0</v>
      </c>
      <c r="BT76" s="73">
        <v>0</v>
      </c>
      <c r="BU76" s="73">
        <v>0</v>
      </c>
      <c r="BV76" s="85">
        <v>0</v>
      </c>
      <c r="BW76" s="85">
        <v>0</v>
      </c>
      <c r="BX76" s="73">
        <v>0</v>
      </c>
      <c r="BY76" s="73">
        <v>0</v>
      </c>
      <c r="BZ76" s="85">
        <v>0</v>
      </c>
      <c r="CA76" s="85">
        <v>0</v>
      </c>
      <c r="CB76" s="73">
        <v>0</v>
      </c>
      <c r="CC76" s="73">
        <v>0</v>
      </c>
      <c r="CD76" s="85">
        <v>0</v>
      </c>
      <c r="CE76" s="85">
        <v>0</v>
      </c>
      <c r="CF76" s="73">
        <v>0</v>
      </c>
      <c r="CG76" s="73">
        <v>0</v>
      </c>
      <c r="CH76" s="85">
        <v>0</v>
      </c>
      <c r="CI76" s="85">
        <v>0</v>
      </c>
      <c r="CJ76" s="73">
        <v>0</v>
      </c>
      <c r="CK76" s="73">
        <v>10</v>
      </c>
      <c r="CL76" s="85">
        <v>16446</v>
      </c>
      <c r="CM76" s="85">
        <v>0</v>
      </c>
      <c r="CN76" s="71" t="s">
        <v>428</v>
      </c>
      <c r="CO76" s="71" t="s">
        <v>429</v>
      </c>
      <c r="CP76" s="71" t="s">
        <v>321</v>
      </c>
      <c r="CQ76" s="71" t="s">
        <v>321</v>
      </c>
      <c r="CR76" s="71" t="s">
        <v>321</v>
      </c>
      <c r="CS76" s="71" t="s">
        <v>321</v>
      </c>
      <c r="CT76" s="72">
        <v>42205</v>
      </c>
      <c r="CU76" s="71" t="s">
        <v>473</v>
      </c>
      <c r="CV76" s="71" t="s">
        <v>474</v>
      </c>
      <c r="CW76" s="72" t="s">
        <v>168</v>
      </c>
      <c r="CX76" s="72">
        <v>42167</v>
      </c>
      <c r="CY76" s="71" t="s">
        <v>475</v>
      </c>
      <c r="CZ76" s="71" t="s">
        <v>478</v>
      </c>
      <c r="DA76" s="71" t="s">
        <v>505</v>
      </c>
      <c r="DB76" s="86">
        <v>2978859.49</v>
      </c>
      <c r="DC76" s="71" t="s">
        <v>326</v>
      </c>
      <c r="DD76" s="71" t="s">
        <v>327</v>
      </c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  <c r="IY76" s="205"/>
      <c r="IZ76" s="205"/>
      <c r="JA76" s="205"/>
      <c r="JB76" s="205"/>
      <c r="JC76" s="205"/>
      <c r="JD76" s="205"/>
      <c r="JE76" s="205"/>
      <c r="JF76" s="205"/>
      <c r="JG76" s="205"/>
      <c r="JH76" s="205"/>
      <c r="JI76" s="205"/>
      <c r="JJ76" s="205"/>
      <c r="JK76" s="205"/>
      <c r="JL76" s="205"/>
      <c r="JM76" s="205"/>
      <c r="JN76" s="205"/>
      <c r="JO76" s="205"/>
      <c r="JP76" s="205"/>
      <c r="JQ76" s="205"/>
      <c r="JR76" s="205"/>
      <c r="JS76" s="205"/>
      <c r="JT76" s="205"/>
      <c r="JU76" s="205"/>
      <c r="JV76" s="205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205"/>
      <c r="KI76" s="205"/>
      <c r="KJ76" s="205"/>
      <c r="KK76" s="205"/>
      <c r="KL76" s="205"/>
      <c r="KM76" s="205"/>
      <c r="KN76" s="205"/>
      <c r="KO76" s="205"/>
      <c r="KP76" s="205"/>
      <c r="KQ76" s="205"/>
      <c r="KR76" s="205"/>
      <c r="KS76" s="205"/>
      <c r="KT76" s="205"/>
      <c r="KU76" s="205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205"/>
      <c r="LH76" s="205"/>
      <c r="LI76" s="205"/>
      <c r="LJ76" s="205"/>
      <c r="LK76" s="205"/>
      <c r="LL76" s="205"/>
      <c r="LM76" s="205"/>
      <c r="LN76" s="205"/>
      <c r="LO76" s="205"/>
      <c r="LP76" s="205"/>
      <c r="LQ76" s="205"/>
      <c r="LR76" s="205"/>
      <c r="LS76" s="205"/>
      <c r="LT76" s="205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205"/>
      <c r="MG76" s="205"/>
      <c r="MH76" s="205"/>
      <c r="MI76" s="205"/>
      <c r="MJ76" s="205"/>
      <c r="MK76" s="205"/>
      <c r="ML76" s="205"/>
      <c r="MM76" s="205"/>
      <c r="MN76" s="205"/>
      <c r="MO76" s="205"/>
      <c r="MP76" s="205"/>
      <c r="MQ76" s="205"/>
      <c r="MR76" s="205"/>
      <c r="MS76" s="205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205"/>
      <c r="NF76" s="205"/>
      <c r="NG76" s="205"/>
      <c r="NH76" s="205"/>
      <c r="NI76" s="205"/>
      <c r="NJ76" s="205"/>
      <c r="NK76" s="205"/>
      <c r="NL76" s="205"/>
      <c r="NM76" s="205"/>
      <c r="NN76" s="205"/>
      <c r="NO76" s="205"/>
      <c r="NP76" s="205"/>
      <c r="NQ76" s="205"/>
      <c r="NR76" s="205"/>
      <c r="NS76" s="205"/>
      <c r="NT76" s="205"/>
      <c r="NU76" s="205"/>
      <c r="NV76" s="205"/>
      <c r="NW76" s="205"/>
      <c r="NX76" s="205"/>
      <c r="NY76" s="205"/>
      <c r="NZ76" s="205"/>
      <c r="OA76" s="205"/>
      <c r="OB76" s="205"/>
      <c r="OC76" s="205"/>
      <c r="OD76" s="205"/>
      <c r="OE76" s="205"/>
      <c r="OF76" s="205"/>
      <c r="OG76" s="205"/>
      <c r="OH76" s="205"/>
      <c r="OI76" s="205"/>
      <c r="OJ76" s="205"/>
      <c r="OK76" s="205"/>
      <c r="OL76" s="205"/>
      <c r="OM76" s="205"/>
      <c r="ON76" s="205"/>
      <c r="OO76" s="205"/>
      <c r="OP76" s="205"/>
      <c r="OQ76" s="205"/>
      <c r="OR76" s="205"/>
      <c r="OS76" s="205"/>
      <c r="OT76" s="205"/>
      <c r="OU76" s="205"/>
      <c r="OV76" s="205"/>
      <c r="OW76" s="205"/>
      <c r="OX76" s="205"/>
      <c r="OY76" s="205"/>
      <c r="OZ76" s="205"/>
      <c r="PA76" s="205"/>
      <c r="PB76" s="205"/>
      <c r="PC76" s="205"/>
      <c r="PD76" s="205"/>
      <c r="PE76" s="205"/>
      <c r="PF76" s="205"/>
      <c r="PG76" s="205"/>
      <c r="PH76" s="205"/>
      <c r="PI76" s="205"/>
      <c r="PJ76" s="205"/>
      <c r="PK76" s="205"/>
      <c r="PL76" s="205"/>
      <c r="PM76" s="205"/>
      <c r="PN76" s="205"/>
      <c r="PO76" s="205"/>
      <c r="PP76" s="205"/>
      <c r="PQ76" s="205"/>
      <c r="PR76" s="205"/>
      <c r="PS76" s="205"/>
      <c r="PT76" s="205"/>
      <c r="PU76" s="205"/>
      <c r="PV76" s="205"/>
      <c r="PW76" s="205"/>
      <c r="PX76" s="205"/>
      <c r="PY76" s="205"/>
      <c r="PZ76" s="205"/>
      <c r="QA76" s="205"/>
      <c r="QB76" s="205"/>
      <c r="QC76" s="205"/>
      <c r="QD76" s="205"/>
      <c r="QE76" s="205"/>
      <c r="QF76" s="205"/>
      <c r="QG76" s="205"/>
      <c r="QH76" s="205"/>
      <c r="QI76" s="205"/>
      <c r="QJ76" s="205"/>
      <c r="QK76" s="205"/>
      <c r="QL76" s="205"/>
      <c r="QM76" s="205"/>
      <c r="QN76" s="205"/>
      <c r="QO76" s="205"/>
      <c r="QP76" s="205"/>
      <c r="QQ76" s="205"/>
      <c r="QR76" s="205"/>
      <c r="QS76" s="205"/>
      <c r="QT76" s="205"/>
      <c r="QU76" s="205"/>
      <c r="QV76" s="205"/>
      <c r="QW76" s="205"/>
      <c r="QX76" s="205"/>
      <c r="QY76" s="205"/>
      <c r="QZ76" s="205"/>
      <c r="RA76" s="205"/>
      <c r="RB76" s="205"/>
      <c r="RC76" s="205"/>
      <c r="RD76" s="205"/>
      <c r="RE76" s="205"/>
      <c r="RF76" s="205"/>
      <c r="RG76" s="205"/>
      <c r="RH76" s="205"/>
      <c r="RI76" s="205"/>
      <c r="RJ76" s="205"/>
      <c r="RK76" s="205"/>
      <c r="RL76" s="205"/>
      <c r="RM76" s="205"/>
      <c r="RN76" s="205"/>
      <c r="RO76" s="205"/>
      <c r="RP76" s="205"/>
      <c r="RQ76" s="205"/>
      <c r="RR76" s="205"/>
      <c r="RS76" s="205"/>
      <c r="RT76" s="205"/>
      <c r="RU76" s="205"/>
      <c r="RV76" s="205"/>
      <c r="RW76" s="205"/>
      <c r="RX76" s="205"/>
      <c r="RY76" s="205"/>
      <c r="RZ76" s="205"/>
      <c r="SA76" s="205"/>
      <c r="SB76" s="205"/>
      <c r="SC76" s="205"/>
      <c r="SD76" s="205"/>
      <c r="SE76" s="205"/>
      <c r="SF76" s="205"/>
      <c r="SG76" s="205"/>
      <c r="SH76" s="205"/>
      <c r="SI76" s="205"/>
      <c r="SJ76" s="205"/>
      <c r="SK76" s="205"/>
      <c r="SL76" s="205"/>
      <c r="SM76" s="205"/>
      <c r="SN76" s="205"/>
      <c r="SO76" s="205"/>
      <c r="SP76" s="205"/>
      <c r="SQ76" s="205"/>
      <c r="SR76" s="205"/>
      <c r="SS76" s="205"/>
      <c r="ST76" s="205"/>
      <c r="SU76" s="205"/>
      <c r="SV76" s="205"/>
      <c r="SW76" s="205"/>
      <c r="SX76" s="205"/>
      <c r="SY76" s="205"/>
      <c r="SZ76" s="205"/>
      <c r="TA76" s="205"/>
      <c r="TB76" s="205"/>
      <c r="TC76" s="205"/>
      <c r="TD76" s="205"/>
      <c r="TE76" s="205"/>
      <c r="TF76" s="205"/>
      <c r="TG76" s="205"/>
      <c r="TH76" s="205"/>
      <c r="TI76" s="205"/>
      <c r="TJ76" s="205"/>
      <c r="TK76" s="205"/>
      <c r="TL76" s="205"/>
      <c r="TM76" s="205"/>
      <c r="TN76" s="205"/>
      <c r="TO76" s="205"/>
      <c r="TP76" s="205"/>
      <c r="TQ76" s="205"/>
      <c r="TR76" s="205"/>
      <c r="TS76" s="205"/>
      <c r="TT76" s="205"/>
      <c r="TU76" s="205"/>
      <c r="TV76" s="205"/>
      <c r="TW76" s="205"/>
      <c r="TX76" s="205"/>
      <c r="TY76" s="205"/>
      <c r="TZ76" s="205"/>
      <c r="UA76" s="205"/>
      <c r="UB76" s="205"/>
      <c r="UC76" s="205"/>
      <c r="UD76" s="205"/>
      <c r="UE76" s="205"/>
      <c r="UF76" s="205"/>
      <c r="UG76" s="205"/>
      <c r="UH76" s="205"/>
      <c r="UI76" s="205"/>
      <c r="UJ76" s="205"/>
      <c r="UK76" s="205"/>
      <c r="UL76" s="205"/>
      <c r="UM76" s="205"/>
      <c r="UN76" s="205"/>
      <c r="UO76" s="205"/>
      <c r="UP76" s="205"/>
      <c r="UQ76" s="205"/>
      <c r="UR76" s="205"/>
      <c r="US76" s="205"/>
      <c r="UT76" s="205"/>
      <c r="UU76" s="205"/>
      <c r="UV76" s="205"/>
      <c r="UW76" s="205"/>
      <c r="UX76" s="205"/>
      <c r="UY76" s="205"/>
      <c r="UZ76" s="205"/>
      <c r="VA76" s="205"/>
      <c r="VB76" s="205"/>
      <c r="VC76" s="205"/>
      <c r="VD76" s="205"/>
      <c r="VE76" s="205"/>
      <c r="VF76" s="205"/>
      <c r="VG76" s="205"/>
      <c r="VH76" s="205"/>
      <c r="VI76" s="205"/>
      <c r="VJ76" s="205"/>
      <c r="VK76" s="205"/>
      <c r="VL76" s="205"/>
      <c r="VM76" s="205"/>
      <c r="VN76" s="205"/>
      <c r="VO76" s="205"/>
      <c r="VP76" s="205"/>
      <c r="VQ76" s="205"/>
      <c r="VR76" s="205"/>
      <c r="VS76" s="205"/>
      <c r="VT76" s="205"/>
      <c r="VU76" s="205"/>
      <c r="VV76" s="205"/>
      <c r="VW76" s="205"/>
      <c r="VX76" s="205"/>
      <c r="VY76" s="205"/>
      <c r="VZ76" s="205"/>
      <c r="WA76" s="205"/>
      <c r="WB76" s="205"/>
      <c r="WC76" s="205"/>
      <c r="WD76" s="205"/>
      <c r="WE76" s="205"/>
      <c r="WF76" s="205"/>
      <c r="WG76" s="205"/>
      <c r="WH76" s="205"/>
      <c r="WI76" s="205"/>
      <c r="WJ76" s="205"/>
      <c r="WK76" s="205"/>
      <c r="WL76" s="205"/>
      <c r="WM76" s="205"/>
      <c r="WN76" s="205"/>
      <c r="WO76" s="205"/>
      <c r="WP76" s="205"/>
      <c r="WQ76" s="205"/>
      <c r="WR76" s="205"/>
      <c r="WS76" s="205"/>
      <c r="WT76" s="205"/>
      <c r="WU76" s="205"/>
      <c r="WV76" s="205"/>
      <c r="WW76" s="205"/>
      <c r="WX76" s="205"/>
      <c r="WY76" s="205"/>
      <c r="WZ76" s="205"/>
      <c r="XA76" s="205"/>
      <c r="XB76" s="205"/>
      <c r="XC76" s="205"/>
      <c r="XD76" s="205"/>
      <c r="XE76" s="205"/>
      <c r="XF76" s="205"/>
      <c r="XG76" s="205"/>
      <c r="XH76" s="205"/>
      <c r="XI76" s="205"/>
      <c r="XJ76" s="205"/>
      <c r="XK76" s="205"/>
      <c r="XL76" s="205"/>
      <c r="XM76" s="205"/>
      <c r="XN76" s="205"/>
      <c r="XO76" s="205"/>
      <c r="XP76" s="205"/>
      <c r="XQ76" s="205"/>
      <c r="XR76" s="205"/>
      <c r="XS76" s="205"/>
      <c r="XT76" s="205"/>
      <c r="XU76" s="205"/>
      <c r="XV76" s="205"/>
      <c r="XW76" s="205"/>
      <c r="XX76" s="205"/>
      <c r="XY76" s="205"/>
      <c r="XZ76" s="205"/>
      <c r="YA76" s="205"/>
      <c r="YB76" s="205"/>
      <c r="YC76" s="205"/>
      <c r="YD76" s="205"/>
      <c r="YE76" s="205"/>
      <c r="YF76" s="205"/>
      <c r="YG76" s="205"/>
      <c r="YH76" s="205"/>
      <c r="YI76" s="205"/>
      <c r="YJ76" s="205"/>
      <c r="YK76" s="205"/>
      <c r="YL76" s="205"/>
      <c r="YM76" s="205"/>
      <c r="YN76" s="205"/>
      <c r="YO76" s="205"/>
      <c r="YP76" s="205"/>
      <c r="YQ76" s="205"/>
      <c r="YR76" s="205"/>
      <c r="YS76" s="205"/>
      <c r="YT76" s="205"/>
      <c r="YU76" s="205"/>
      <c r="YV76" s="205"/>
      <c r="YW76" s="205"/>
      <c r="YX76" s="205"/>
      <c r="YY76" s="205"/>
      <c r="YZ76" s="205"/>
      <c r="ZA76" s="205"/>
      <c r="ZB76" s="205"/>
      <c r="ZC76" s="205"/>
      <c r="ZD76" s="205"/>
      <c r="ZE76" s="205"/>
      <c r="ZF76" s="205"/>
      <c r="ZG76" s="205"/>
      <c r="ZH76" s="205"/>
      <c r="ZI76" s="205"/>
      <c r="ZJ76" s="205"/>
      <c r="ZK76" s="205"/>
      <c r="ZL76" s="205"/>
      <c r="ZM76" s="205"/>
      <c r="ZN76" s="205"/>
      <c r="ZO76" s="205"/>
      <c r="ZP76" s="205"/>
      <c r="ZQ76" s="205"/>
      <c r="ZR76" s="205"/>
      <c r="ZS76" s="205"/>
      <c r="ZT76" s="205"/>
      <c r="ZU76" s="205"/>
      <c r="ZV76" s="205"/>
      <c r="ZW76" s="205"/>
      <c r="ZX76" s="205"/>
      <c r="ZY76" s="205"/>
      <c r="ZZ76" s="205"/>
      <c r="AAA76" s="205"/>
      <c r="AAB76" s="205"/>
      <c r="AAC76" s="205"/>
      <c r="AAD76" s="205"/>
      <c r="AAE76" s="205"/>
      <c r="AAF76" s="205"/>
      <c r="AAG76" s="205"/>
      <c r="AAH76" s="205"/>
      <c r="AAI76" s="205"/>
      <c r="AAJ76" s="205"/>
      <c r="AAK76" s="205"/>
      <c r="AAL76" s="205"/>
      <c r="AAM76" s="205"/>
      <c r="AAN76" s="205"/>
      <c r="AAO76" s="205"/>
      <c r="AAP76" s="205"/>
      <c r="AAQ76" s="205"/>
      <c r="AAR76" s="205"/>
      <c r="AAS76" s="205"/>
      <c r="AAT76" s="205"/>
      <c r="AAU76" s="205"/>
      <c r="AAV76" s="205"/>
      <c r="AAW76" s="205"/>
      <c r="AAX76" s="205"/>
      <c r="AAY76" s="205"/>
      <c r="AAZ76" s="205"/>
      <c r="ABA76" s="205"/>
      <c r="ABB76" s="205"/>
      <c r="ABC76" s="205"/>
      <c r="ABD76" s="205"/>
      <c r="ABE76" s="205"/>
      <c r="ABF76" s="205"/>
      <c r="ABG76" s="205"/>
      <c r="ABH76" s="205"/>
      <c r="ABI76" s="205"/>
      <c r="ABJ76" s="205"/>
      <c r="ABK76" s="205"/>
      <c r="ABL76" s="205"/>
      <c r="ABM76" s="205"/>
      <c r="ABN76" s="205"/>
      <c r="ABO76" s="205"/>
      <c r="ABP76" s="205"/>
      <c r="ABQ76" s="205"/>
      <c r="ABR76" s="205"/>
      <c r="ABS76" s="205"/>
      <c r="ABT76" s="205"/>
      <c r="ABU76" s="205"/>
      <c r="ABV76" s="205"/>
      <c r="ABW76" s="205"/>
      <c r="ABX76" s="205"/>
      <c r="ABY76" s="205"/>
      <c r="ABZ76" s="205"/>
      <c r="ACA76" s="205"/>
      <c r="ACB76" s="205"/>
      <c r="ACC76" s="205"/>
      <c r="ACD76" s="205"/>
      <c r="ACE76" s="205"/>
      <c r="ACF76" s="205"/>
      <c r="ACG76" s="205"/>
      <c r="ACH76" s="205"/>
      <c r="ACI76" s="205"/>
      <c r="ACJ76" s="205"/>
      <c r="ACK76" s="205"/>
      <c r="ACL76" s="205"/>
      <c r="ACM76" s="205"/>
      <c r="ACN76" s="205"/>
      <c r="ACO76" s="205"/>
      <c r="ACP76" s="205"/>
      <c r="ACQ76" s="205"/>
      <c r="ACR76" s="205"/>
      <c r="ACS76" s="205"/>
      <c r="ACT76" s="205"/>
      <c r="ACU76" s="205"/>
      <c r="ACV76" s="205"/>
      <c r="ACW76" s="205"/>
      <c r="ACX76" s="205"/>
      <c r="ACY76" s="205"/>
      <c r="ACZ76" s="205"/>
      <c r="ADA76" s="205"/>
      <c r="ADB76" s="205"/>
      <c r="ADC76" s="205"/>
      <c r="ADD76" s="205"/>
      <c r="ADE76" s="205"/>
      <c r="ADF76" s="205"/>
      <c r="ADG76" s="205"/>
      <c r="ADH76" s="205"/>
      <c r="ADI76" s="205"/>
      <c r="ADJ76" s="205"/>
      <c r="ADK76" s="205"/>
      <c r="ADL76" s="205"/>
      <c r="ADM76" s="205"/>
      <c r="ADN76" s="205"/>
      <c r="ADO76" s="205"/>
      <c r="ADP76" s="205"/>
      <c r="ADQ76" s="205"/>
      <c r="ADR76" s="205"/>
      <c r="ADS76" s="205"/>
      <c r="ADT76" s="205"/>
      <c r="ADU76" s="205"/>
      <c r="ADV76" s="205"/>
      <c r="ADW76" s="205"/>
      <c r="ADX76" s="205"/>
      <c r="ADY76" s="205"/>
      <c r="ADZ76" s="205"/>
      <c r="AEA76" s="205"/>
      <c r="AEB76" s="205"/>
      <c r="AEC76" s="205"/>
      <c r="AED76" s="205"/>
      <c r="AEE76" s="205"/>
      <c r="AEF76" s="205"/>
      <c r="AEG76" s="205"/>
      <c r="AEH76" s="205"/>
      <c r="AEI76" s="205"/>
      <c r="AEJ76" s="205"/>
      <c r="AEK76" s="205"/>
      <c r="AEL76" s="205"/>
      <c r="AEM76" s="205"/>
      <c r="AEN76" s="205"/>
      <c r="AEO76" s="205"/>
      <c r="AEP76" s="205"/>
      <c r="AEQ76" s="205"/>
      <c r="AER76" s="205"/>
      <c r="AES76" s="205"/>
      <c r="AET76" s="205"/>
      <c r="AEU76" s="205"/>
      <c r="AEV76" s="205"/>
      <c r="AEW76" s="205"/>
      <c r="AEX76" s="205"/>
      <c r="AEY76" s="205"/>
      <c r="AEZ76" s="205"/>
      <c r="AFA76" s="205"/>
      <c r="AFB76" s="205"/>
      <c r="AFC76" s="205"/>
      <c r="AFD76" s="205"/>
      <c r="AFE76" s="205"/>
      <c r="AFF76" s="205"/>
      <c r="AFG76" s="205"/>
      <c r="AFH76" s="205"/>
      <c r="AFI76" s="205"/>
      <c r="AFJ76" s="205"/>
      <c r="AFK76" s="205"/>
      <c r="AFL76" s="205"/>
      <c r="AFM76" s="205"/>
      <c r="AFN76" s="205"/>
      <c r="AFO76" s="205"/>
      <c r="AFP76" s="205"/>
      <c r="AFQ76" s="205"/>
      <c r="AFR76" s="205"/>
      <c r="AFS76" s="205"/>
      <c r="AFT76" s="205"/>
      <c r="AFU76" s="205"/>
      <c r="AFV76" s="205"/>
      <c r="AFW76" s="205"/>
      <c r="AFX76" s="205"/>
      <c r="AFY76" s="205"/>
      <c r="AFZ76" s="205"/>
      <c r="AGA76" s="205"/>
      <c r="AGB76" s="205"/>
      <c r="AGC76" s="205"/>
      <c r="AGD76" s="205"/>
      <c r="AGE76" s="205"/>
      <c r="AGF76" s="205"/>
      <c r="AGG76" s="205"/>
      <c r="AGH76" s="205"/>
      <c r="AGI76" s="205"/>
      <c r="AGJ76" s="205"/>
      <c r="AGK76" s="205"/>
      <c r="AGL76" s="205"/>
      <c r="AGM76" s="205"/>
      <c r="AGN76" s="205"/>
      <c r="AGO76" s="205"/>
      <c r="AGP76" s="205"/>
      <c r="AGQ76" s="205"/>
      <c r="AGR76" s="205"/>
      <c r="AGS76" s="205"/>
      <c r="AGT76" s="205"/>
      <c r="AGU76" s="205"/>
      <c r="AGV76" s="205"/>
      <c r="AGW76" s="205"/>
      <c r="AGX76" s="205"/>
      <c r="AGY76" s="205"/>
      <c r="AGZ76" s="205"/>
      <c r="AHA76" s="205"/>
      <c r="AHB76" s="205"/>
      <c r="AHC76" s="205"/>
      <c r="AHD76" s="205"/>
      <c r="AHE76" s="205"/>
      <c r="AHF76" s="205"/>
      <c r="AHG76" s="205"/>
      <c r="AHH76" s="205"/>
      <c r="AHI76" s="205"/>
      <c r="AHJ76" s="205"/>
      <c r="AHK76" s="205"/>
      <c r="AHL76" s="205"/>
      <c r="AHM76" s="205"/>
      <c r="AHN76" s="205"/>
      <c r="AHO76" s="205"/>
      <c r="AHP76" s="205"/>
      <c r="AHQ76" s="205"/>
      <c r="AHR76" s="205"/>
      <c r="AHS76" s="205"/>
      <c r="AHT76" s="205"/>
      <c r="AHU76" s="205"/>
      <c r="AHV76" s="205"/>
      <c r="AHW76" s="205"/>
      <c r="AHX76" s="205"/>
      <c r="AHY76" s="205"/>
      <c r="AHZ76" s="205"/>
      <c r="AIA76" s="205"/>
      <c r="AIB76" s="205"/>
      <c r="AIC76" s="205"/>
      <c r="AID76" s="205"/>
      <c r="AIE76" s="205"/>
      <c r="AIF76" s="205"/>
      <c r="AIG76" s="205"/>
      <c r="AIH76" s="205"/>
      <c r="AII76" s="205"/>
      <c r="AIJ76" s="205"/>
      <c r="AIK76" s="205"/>
      <c r="AIL76" s="205"/>
      <c r="AIM76" s="205"/>
      <c r="AIN76" s="205"/>
      <c r="AIO76" s="205"/>
      <c r="AIP76" s="205"/>
      <c r="AIQ76" s="205"/>
      <c r="AIR76" s="205"/>
      <c r="AIS76" s="205"/>
      <c r="AIT76" s="205"/>
      <c r="AIU76" s="205"/>
      <c r="AIV76" s="205"/>
      <c r="AIW76" s="205"/>
      <c r="AIX76" s="205"/>
      <c r="AIY76" s="205"/>
      <c r="AIZ76" s="205"/>
      <c r="AJA76" s="205"/>
      <c r="AJB76" s="205"/>
      <c r="AJC76" s="205"/>
      <c r="AJD76" s="205"/>
      <c r="AJE76" s="205"/>
      <c r="AJF76" s="205"/>
      <c r="AJG76" s="205"/>
      <c r="AJH76" s="205"/>
      <c r="AJI76" s="205"/>
      <c r="AJJ76" s="205"/>
      <c r="AJK76" s="205"/>
      <c r="AJL76" s="205"/>
      <c r="AJM76" s="205"/>
      <c r="AJN76" s="205"/>
      <c r="AJO76" s="205"/>
      <c r="AJP76" s="205"/>
      <c r="AJQ76" s="205"/>
      <c r="AJR76" s="205"/>
      <c r="AJS76" s="205"/>
      <c r="AJT76" s="205"/>
      <c r="AJU76" s="205"/>
      <c r="AJV76" s="205"/>
      <c r="AJW76" s="205"/>
      <c r="AJX76" s="205"/>
      <c r="AJY76" s="205"/>
      <c r="AJZ76" s="205"/>
      <c r="AKA76" s="205"/>
      <c r="AKB76" s="205"/>
      <c r="AKC76" s="205"/>
      <c r="AKD76" s="205"/>
      <c r="AKE76" s="205"/>
      <c r="AKF76" s="205"/>
      <c r="AKG76" s="205"/>
      <c r="AKH76" s="205"/>
      <c r="AKI76" s="205"/>
      <c r="AKJ76" s="205"/>
      <c r="AKK76" s="205"/>
      <c r="AKL76" s="205"/>
      <c r="AKM76" s="205"/>
      <c r="AKN76" s="205"/>
      <c r="AKO76" s="205"/>
      <c r="AKP76" s="205"/>
      <c r="AKQ76" s="205"/>
      <c r="AKR76" s="205"/>
      <c r="AKS76" s="205"/>
      <c r="AKT76" s="205"/>
      <c r="AKU76" s="205"/>
      <c r="AKV76" s="205"/>
      <c r="AKW76" s="205"/>
      <c r="AKX76" s="205"/>
      <c r="AKY76" s="205"/>
      <c r="AKZ76" s="205"/>
      <c r="ALA76" s="205"/>
      <c r="ALB76" s="205"/>
      <c r="ALC76" s="205"/>
      <c r="ALD76" s="205"/>
      <c r="ALE76" s="205"/>
      <c r="ALF76" s="205"/>
      <c r="ALG76" s="205"/>
      <c r="ALH76" s="205"/>
      <c r="ALI76" s="205"/>
      <c r="ALJ76" s="205"/>
      <c r="ALK76" s="205"/>
      <c r="ALL76" s="205"/>
      <c r="ALM76" s="205"/>
      <c r="ALN76" s="205"/>
      <c r="ALO76" s="205"/>
      <c r="ALP76" s="205"/>
      <c r="ALQ76" s="205"/>
      <c r="ALR76" s="205"/>
      <c r="ALS76" s="205"/>
      <c r="ALT76" s="205"/>
      <c r="ALU76" s="205"/>
      <c r="ALV76" s="205"/>
      <c r="ALW76" s="205"/>
      <c r="ALX76" s="205"/>
      <c r="ALY76" s="205"/>
      <c r="ALZ76" s="205"/>
      <c r="AMA76" s="205"/>
      <c r="AMB76" s="205"/>
      <c r="AMC76" s="205"/>
      <c r="AMD76" s="205"/>
      <c r="AME76" s="205"/>
      <c r="AMF76" s="205"/>
      <c r="AMG76" s="205"/>
      <c r="AMH76" s="205"/>
      <c r="AMI76" s="205"/>
      <c r="AMJ76" s="205"/>
      <c r="AMK76" s="205"/>
      <c r="AML76" s="205"/>
      <c r="AMM76" s="205"/>
      <c r="AMN76" s="205"/>
      <c r="AMO76" s="205"/>
      <c r="AMP76" s="205"/>
      <c r="AMQ76" s="205"/>
      <c r="AMR76" s="205"/>
      <c r="AMS76" s="205"/>
      <c r="AMT76" s="205"/>
      <c r="AMU76" s="205"/>
      <c r="AMV76" s="205"/>
      <c r="AMW76" s="205"/>
      <c r="AMX76" s="205"/>
      <c r="AMY76" s="205"/>
      <c r="AMZ76" s="205"/>
      <c r="ANA76" s="205"/>
      <c r="ANB76" s="205"/>
      <c r="ANC76" s="205"/>
      <c r="AND76" s="205"/>
      <c r="ANE76" s="205"/>
      <c r="ANF76" s="205"/>
      <c r="ANG76" s="205"/>
      <c r="ANH76" s="205"/>
      <c r="ANI76" s="205"/>
      <c r="ANJ76" s="205"/>
      <c r="ANK76" s="205"/>
      <c r="ANL76" s="205"/>
      <c r="ANM76" s="205"/>
      <c r="ANN76" s="205"/>
      <c r="ANO76" s="205"/>
      <c r="ANP76" s="205"/>
      <c r="ANQ76" s="205"/>
      <c r="ANR76" s="205"/>
      <c r="ANS76" s="205"/>
      <c r="ANT76" s="205"/>
      <c r="ANU76" s="205"/>
      <c r="ANV76" s="205"/>
      <c r="ANW76" s="205"/>
      <c r="ANX76" s="205"/>
      <c r="ANY76" s="205"/>
      <c r="ANZ76" s="205"/>
      <c r="AOA76" s="205"/>
      <c r="AOB76" s="205"/>
      <c r="AOC76" s="205"/>
      <c r="AOD76" s="205"/>
      <c r="AOE76" s="205"/>
      <c r="AOF76" s="205"/>
      <c r="AOG76" s="205"/>
      <c r="AOH76" s="205"/>
      <c r="AOI76" s="205"/>
      <c r="AOJ76" s="205"/>
      <c r="AOK76" s="205"/>
      <c r="AOL76" s="205"/>
      <c r="AOM76" s="205"/>
      <c r="AON76" s="205"/>
      <c r="AOO76" s="205"/>
      <c r="AOP76" s="205"/>
      <c r="AOQ76" s="205"/>
      <c r="AOR76" s="205"/>
      <c r="AOS76" s="205"/>
      <c r="AOT76" s="205"/>
      <c r="AOU76" s="205"/>
      <c r="AOV76" s="205"/>
      <c r="AOW76" s="205"/>
      <c r="AOX76" s="205"/>
      <c r="AOY76" s="205"/>
      <c r="AOZ76" s="205"/>
      <c r="APA76" s="205"/>
      <c r="APB76" s="205"/>
      <c r="APC76" s="205"/>
      <c r="APD76" s="205"/>
      <c r="APE76" s="205"/>
      <c r="APF76" s="205"/>
      <c r="APG76" s="205"/>
      <c r="APH76" s="205"/>
      <c r="API76" s="205"/>
      <c r="APJ76" s="205"/>
      <c r="APK76" s="205"/>
      <c r="APL76" s="205"/>
      <c r="APM76" s="205"/>
      <c r="APN76" s="205"/>
      <c r="APO76" s="205"/>
      <c r="APP76" s="205"/>
      <c r="APQ76" s="205"/>
      <c r="APR76" s="205"/>
      <c r="APS76" s="205"/>
      <c r="APT76" s="205"/>
      <c r="APU76" s="205"/>
      <c r="APV76" s="205"/>
      <c r="APW76" s="205"/>
      <c r="APX76" s="205"/>
      <c r="APY76" s="205"/>
      <c r="APZ76" s="205"/>
      <c r="AQA76" s="205"/>
      <c r="AQB76" s="205"/>
      <c r="AQC76" s="205"/>
      <c r="AQD76" s="205"/>
      <c r="AQE76" s="205"/>
      <c r="AQF76" s="205"/>
      <c r="AQG76" s="205"/>
      <c r="AQH76" s="205"/>
      <c r="AQI76" s="205"/>
      <c r="AQJ76" s="205"/>
      <c r="AQK76" s="205"/>
      <c r="AQL76" s="205"/>
      <c r="AQM76" s="205"/>
      <c r="AQN76" s="205"/>
      <c r="AQO76" s="205"/>
      <c r="AQP76" s="205"/>
      <c r="AQQ76" s="205"/>
      <c r="AQR76" s="205"/>
      <c r="AQS76" s="205"/>
      <c r="AQT76" s="205"/>
      <c r="AQU76" s="205"/>
      <c r="AQV76" s="205"/>
      <c r="AQW76" s="205"/>
      <c r="AQX76" s="205"/>
      <c r="AQY76" s="205"/>
      <c r="AQZ76" s="205"/>
      <c r="ARA76" s="205"/>
      <c r="ARB76" s="205"/>
      <c r="ARC76" s="205"/>
      <c r="ARD76" s="205"/>
      <c r="ARE76" s="205"/>
      <c r="ARF76" s="205"/>
      <c r="ARG76" s="205"/>
      <c r="ARH76" s="205"/>
      <c r="ARI76" s="205"/>
      <c r="ARJ76" s="205"/>
      <c r="ARK76" s="205"/>
      <c r="ARL76" s="205"/>
      <c r="ARM76" s="205"/>
      <c r="ARN76" s="205"/>
      <c r="ARO76" s="205"/>
      <c r="ARP76" s="205"/>
      <c r="ARQ76" s="205"/>
      <c r="ARR76" s="205"/>
      <c r="ARS76" s="205"/>
      <c r="ART76" s="205"/>
      <c r="ARU76" s="205"/>
      <c r="ARV76" s="205"/>
      <c r="ARW76" s="205"/>
      <c r="ARX76" s="205"/>
      <c r="ARY76" s="205"/>
      <c r="ARZ76" s="205"/>
      <c r="ASA76" s="205"/>
      <c r="ASB76" s="205"/>
      <c r="ASC76" s="205"/>
      <c r="ASD76" s="205"/>
      <c r="ASE76" s="205"/>
      <c r="ASF76" s="205"/>
      <c r="ASG76" s="205"/>
      <c r="ASH76" s="205"/>
      <c r="ASI76" s="205"/>
      <c r="ASJ76" s="205"/>
      <c r="ASK76" s="205"/>
      <c r="ASL76" s="205"/>
      <c r="ASM76" s="205"/>
      <c r="ASN76" s="205"/>
      <c r="ASO76" s="205"/>
      <c r="ASP76" s="205"/>
      <c r="ASQ76" s="205"/>
      <c r="ASR76" s="205"/>
      <c r="ASS76" s="205"/>
      <c r="AST76" s="205"/>
      <c r="ASU76" s="205"/>
      <c r="ASV76" s="205"/>
      <c r="ASW76" s="205"/>
      <c r="ASX76" s="205"/>
      <c r="ASY76" s="205"/>
      <c r="ASZ76" s="205"/>
      <c r="ATA76" s="205"/>
      <c r="ATB76" s="205"/>
      <c r="ATC76" s="205"/>
      <c r="ATD76" s="205"/>
      <c r="ATE76" s="205"/>
      <c r="ATF76" s="205"/>
      <c r="ATG76" s="205"/>
      <c r="ATH76" s="205"/>
      <c r="ATI76" s="205"/>
      <c r="ATJ76" s="205"/>
      <c r="ATK76" s="205"/>
      <c r="ATL76" s="205"/>
      <c r="ATM76" s="205"/>
      <c r="ATN76" s="205"/>
      <c r="ATO76" s="205"/>
      <c r="ATP76" s="205"/>
      <c r="ATQ76" s="205"/>
      <c r="ATR76" s="205"/>
      <c r="ATS76" s="205"/>
      <c r="ATT76" s="205"/>
      <c r="ATU76" s="205"/>
      <c r="ATV76" s="205"/>
      <c r="ATW76" s="205"/>
      <c r="ATX76" s="205"/>
      <c r="ATY76" s="205"/>
      <c r="ATZ76" s="205"/>
      <c r="AUA76" s="205"/>
      <c r="AUB76" s="205"/>
      <c r="AUC76" s="205"/>
      <c r="AUD76" s="205"/>
      <c r="AUE76" s="205"/>
      <c r="AUF76" s="205"/>
      <c r="AUG76" s="205"/>
      <c r="AUH76" s="205"/>
      <c r="AUI76" s="205"/>
      <c r="AUJ76" s="205"/>
      <c r="AUK76" s="205"/>
      <c r="AUL76" s="205"/>
      <c r="AUM76" s="205"/>
      <c r="AUN76" s="205"/>
      <c r="AUO76" s="205"/>
      <c r="AUP76" s="205"/>
      <c r="AUQ76" s="205"/>
      <c r="AUR76" s="205"/>
      <c r="AUS76" s="205"/>
      <c r="AUT76" s="205"/>
      <c r="AUU76" s="205"/>
      <c r="AUV76" s="205"/>
      <c r="AUW76" s="205"/>
      <c r="AUX76" s="205"/>
      <c r="AUY76" s="205"/>
      <c r="AUZ76" s="205"/>
      <c r="AVA76" s="205"/>
      <c r="AVB76" s="205"/>
      <c r="AVC76" s="205"/>
      <c r="AVD76" s="205"/>
      <c r="AVE76" s="205"/>
      <c r="AVF76" s="205"/>
      <c r="AVG76" s="205"/>
      <c r="AVH76" s="205"/>
      <c r="AVI76" s="205"/>
      <c r="AVJ76" s="205"/>
      <c r="AVK76" s="205"/>
      <c r="AVL76" s="205"/>
      <c r="AVM76" s="205"/>
      <c r="AVN76" s="205"/>
      <c r="AVO76" s="205"/>
      <c r="AVP76" s="205"/>
      <c r="AVQ76" s="205"/>
      <c r="AVR76" s="205"/>
      <c r="AVS76" s="205"/>
      <c r="AVT76" s="205"/>
      <c r="AVU76" s="205"/>
      <c r="AVV76" s="205"/>
      <c r="AVW76" s="205"/>
      <c r="AVX76" s="205"/>
      <c r="AVY76" s="205"/>
      <c r="AVZ76" s="205"/>
      <c r="AWA76" s="205"/>
      <c r="AWB76" s="205"/>
      <c r="AWC76" s="205"/>
      <c r="AWD76" s="205"/>
      <c r="AWE76" s="205"/>
      <c r="AWF76" s="205"/>
      <c r="AWG76" s="205"/>
      <c r="AWH76" s="205"/>
      <c r="AWI76" s="205"/>
      <c r="AWJ76" s="205"/>
      <c r="AWK76" s="205"/>
      <c r="AWL76" s="205"/>
      <c r="AWM76" s="205"/>
      <c r="AWN76" s="205"/>
      <c r="AWO76" s="205"/>
      <c r="AWP76" s="205"/>
      <c r="AWQ76" s="205"/>
      <c r="AWR76" s="205"/>
      <c r="AWS76" s="205"/>
      <c r="AWT76" s="205"/>
      <c r="AWU76" s="205"/>
      <c r="AWV76" s="205"/>
      <c r="AWW76" s="205"/>
      <c r="AWX76" s="205"/>
      <c r="AWY76" s="205"/>
      <c r="AWZ76" s="205"/>
      <c r="AXA76" s="205"/>
      <c r="AXB76" s="205"/>
      <c r="AXC76" s="205"/>
      <c r="AXD76" s="205"/>
      <c r="AXE76" s="205"/>
      <c r="AXF76" s="205"/>
      <c r="AXG76" s="205"/>
      <c r="AXH76" s="205"/>
      <c r="AXI76" s="205"/>
      <c r="AXJ76" s="205"/>
      <c r="AXK76" s="205"/>
      <c r="AXL76" s="205"/>
      <c r="AXM76" s="205"/>
      <c r="AXN76" s="205"/>
      <c r="AXO76" s="205"/>
      <c r="AXP76" s="205"/>
      <c r="AXQ76" s="205"/>
      <c r="AXR76" s="205"/>
      <c r="AXS76" s="205"/>
      <c r="AXT76" s="205"/>
      <c r="AXU76" s="205"/>
      <c r="AXV76" s="205"/>
      <c r="AXW76" s="205"/>
      <c r="AXX76" s="205"/>
      <c r="AXY76" s="205"/>
      <c r="AXZ76" s="205"/>
      <c r="AYA76" s="205"/>
      <c r="AYB76" s="205"/>
      <c r="AYC76" s="205"/>
      <c r="AYD76" s="205"/>
      <c r="AYE76" s="205"/>
      <c r="AYF76" s="205"/>
      <c r="AYG76" s="205"/>
      <c r="AYH76" s="205"/>
      <c r="AYI76" s="205"/>
      <c r="AYJ76" s="205"/>
      <c r="AYK76" s="205"/>
      <c r="AYL76" s="205"/>
      <c r="AYM76" s="205"/>
      <c r="AYN76" s="205"/>
      <c r="AYO76" s="205"/>
      <c r="AYP76" s="205"/>
      <c r="AYQ76" s="205"/>
      <c r="AYR76" s="205"/>
      <c r="AYS76" s="205"/>
      <c r="AYT76" s="205"/>
      <c r="AYU76" s="205"/>
      <c r="AYV76" s="205"/>
      <c r="AYW76" s="205"/>
      <c r="AYX76" s="205"/>
      <c r="AYY76" s="205"/>
      <c r="AYZ76" s="205"/>
      <c r="AZA76" s="205"/>
      <c r="AZB76" s="205"/>
      <c r="AZC76" s="205"/>
      <c r="AZD76" s="205"/>
      <c r="AZE76" s="205"/>
      <c r="AZF76" s="205"/>
      <c r="AZG76" s="205"/>
      <c r="AZH76" s="205"/>
      <c r="AZI76" s="205"/>
      <c r="AZJ76" s="205"/>
      <c r="AZK76" s="205"/>
      <c r="AZL76" s="205"/>
      <c r="AZM76" s="205"/>
      <c r="AZN76" s="205"/>
      <c r="AZO76" s="205"/>
      <c r="AZP76" s="205"/>
      <c r="AZQ76" s="205"/>
      <c r="AZR76" s="205"/>
      <c r="AZS76" s="205"/>
      <c r="AZT76" s="205"/>
      <c r="AZU76" s="205"/>
      <c r="AZV76" s="205"/>
      <c r="AZW76" s="205"/>
      <c r="AZX76" s="205"/>
      <c r="AZY76" s="205"/>
      <c r="AZZ76" s="205"/>
      <c r="BAA76" s="205"/>
      <c r="BAB76" s="205"/>
      <c r="BAC76" s="205"/>
      <c r="BAD76" s="205"/>
      <c r="BAE76" s="205"/>
      <c r="BAF76" s="205"/>
      <c r="BAG76" s="205"/>
      <c r="BAH76" s="205"/>
      <c r="BAI76" s="205"/>
      <c r="BAJ76" s="205"/>
      <c r="BAK76" s="205"/>
      <c r="BAL76" s="205"/>
      <c r="BAM76" s="205"/>
      <c r="BAN76" s="205"/>
      <c r="BAO76" s="205"/>
      <c r="BAP76" s="205"/>
      <c r="BAQ76" s="205"/>
      <c r="BAR76" s="205"/>
      <c r="BAS76" s="205"/>
      <c r="BAT76" s="205"/>
      <c r="BAU76" s="205"/>
      <c r="BAV76" s="205"/>
      <c r="BAW76" s="205"/>
      <c r="BAX76" s="205"/>
      <c r="BAY76" s="205"/>
      <c r="BAZ76" s="205"/>
      <c r="BBA76" s="205"/>
      <c r="BBB76" s="205"/>
      <c r="BBC76" s="205"/>
      <c r="BBD76" s="205"/>
      <c r="BBE76" s="205"/>
      <c r="BBF76" s="205"/>
      <c r="BBG76" s="205"/>
      <c r="BBH76" s="205"/>
      <c r="BBI76" s="205"/>
      <c r="BBJ76" s="205"/>
      <c r="BBK76" s="205"/>
      <c r="BBL76" s="205"/>
      <c r="BBM76" s="205"/>
      <c r="BBN76" s="205"/>
      <c r="BBO76" s="205"/>
      <c r="BBP76" s="205"/>
      <c r="BBQ76" s="205"/>
      <c r="BBR76" s="205"/>
      <c r="BBS76" s="205"/>
      <c r="BBT76" s="205"/>
      <c r="BBU76" s="205"/>
      <c r="BBV76" s="205"/>
      <c r="BBW76" s="205"/>
      <c r="BBX76" s="205"/>
      <c r="BBY76" s="205"/>
      <c r="BBZ76" s="205"/>
      <c r="BCA76" s="205"/>
      <c r="BCB76" s="205"/>
      <c r="BCC76" s="205"/>
      <c r="BCD76" s="205"/>
      <c r="BCE76" s="205"/>
      <c r="BCF76" s="205"/>
      <c r="BCG76" s="205"/>
      <c r="BCH76" s="205"/>
      <c r="BCI76" s="205"/>
      <c r="BCJ76" s="205"/>
      <c r="BCK76" s="205"/>
      <c r="BCL76" s="205"/>
      <c r="BCM76" s="205"/>
      <c r="BCN76" s="205"/>
      <c r="BCO76" s="205"/>
      <c r="BCP76" s="205"/>
      <c r="BCQ76" s="205"/>
      <c r="BCR76" s="205"/>
      <c r="BCS76" s="205"/>
      <c r="BCT76" s="205"/>
      <c r="BCU76" s="205"/>
      <c r="BCV76" s="205"/>
      <c r="BCW76" s="205"/>
      <c r="BCX76" s="205"/>
      <c r="BCY76" s="205"/>
      <c r="BCZ76" s="205"/>
      <c r="BDA76" s="205"/>
      <c r="BDB76" s="205"/>
      <c r="BDC76" s="205"/>
      <c r="BDD76" s="205"/>
      <c r="BDE76" s="205"/>
      <c r="BDF76" s="205"/>
      <c r="BDG76" s="205"/>
      <c r="BDH76" s="205"/>
      <c r="BDI76" s="205"/>
      <c r="BDJ76" s="205"/>
      <c r="BDK76" s="205"/>
      <c r="BDL76" s="205"/>
      <c r="BDM76" s="205"/>
      <c r="BDN76" s="205"/>
      <c r="BDO76" s="205"/>
      <c r="BDP76" s="205"/>
      <c r="BDQ76" s="205"/>
      <c r="BDR76" s="205"/>
      <c r="BDS76" s="205"/>
      <c r="BDT76" s="205"/>
      <c r="BDU76" s="205"/>
    </row>
    <row r="77" spans="1:1477" s="73" customFormat="1">
      <c r="B77" s="71" t="s">
        <v>4</v>
      </c>
      <c r="C77" s="71" t="s">
        <v>289</v>
      </c>
      <c r="D77" s="71" t="s">
        <v>290</v>
      </c>
      <c r="E77" s="72">
        <v>41612</v>
      </c>
      <c r="F77" s="71" t="s">
        <v>477</v>
      </c>
      <c r="G77" s="71" t="s">
        <v>479</v>
      </c>
      <c r="H77" s="208">
        <v>1</v>
      </c>
      <c r="I77" s="73">
        <v>0</v>
      </c>
      <c r="J77" s="73">
        <v>290</v>
      </c>
      <c r="K77" s="73">
        <v>439</v>
      </c>
      <c r="L77" s="73">
        <v>439</v>
      </c>
      <c r="M77" s="206">
        <f t="shared" si="60"/>
        <v>1</v>
      </c>
      <c r="N77" s="73">
        <f t="shared" si="61"/>
        <v>1</v>
      </c>
      <c r="O77" s="73">
        <v>0</v>
      </c>
      <c r="P77" s="73">
        <v>0</v>
      </c>
      <c r="Q77" s="73">
        <v>0</v>
      </c>
      <c r="R77" s="73">
        <v>149</v>
      </c>
      <c r="S77" s="73">
        <v>0</v>
      </c>
      <c r="T77" s="212">
        <v>5354000</v>
      </c>
      <c r="U77" s="212">
        <v>59000</v>
      </c>
      <c r="V77" s="212">
        <v>5295000</v>
      </c>
      <c r="W77" s="212">
        <v>5354000</v>
      </c>
      <c r="X77" s="212">
        <v>5430627</v>
      </c>
      <c r="Y77" s="212">
        <v>-11100</v>
      </c>
      <c r="Z77" s="212">
        <v>0</v>
      </c>
      <c r="AA77" s="212">
        <v>-11100</v>
      </c>
      <c r="AB77" s="212">
        <v>5419527</v>
      </c>
      <c r="AC77" s="212">
        <v>5329312</v>
      </c>
      <c r="AD77" s="206">
        <f t="shared" si="62"/>
        <v>1.006480075542965</v>
      </c>
      <c r="AE77" s="73">
        <f t="shared" si="63"/>
        <v>1</v>
      </c>
      <c r="AF77" s="212">
        <v>-90214</v>
      </c>
      <c r="AG77" s="212">
        <v>0</v>
      </c>
      <c r="AH77" s="73">
        <v>128</v>
      </c>
      <c r="AI77" s="73">
        <v>21</v>
      </c>
      <c r="AJ77" s="73">
        <v>0</v>
      </c>
      <c r="AK77" s="73">
        <v>0</v>
      </c>
      <c r="AL77" s="85">
        <v>17682</v>
      </c>
      <c r="AM77" s="85">
        <v>0</v>
      </c>
      <c r="AN77" s="73">
        <v>0</v>
      </c>
      <c r="AO77" s="73">
        <v>0</v>
      </c>
      <c r="AP77" s="85">
        <v>0</v>
      </c>
      <c r="AQ77" s="85">
        <v>0</v>
      </c>
      <c r="AR77" s="73">
        <v>0</v>
      </c>
      <c r="AS77" s="73">
        <v>0</v>
      </c>
      <c r="AT77" s="85">
        <v>0</v>
      </c>
      <c r="AU77" s="85">
        <v>0</v>
      </c>
      <c r="AV77" s="73">
        <v>0</v>
      </c>
      <c r="AW77" s="73">
        <v>0</v>
      </c>
      <c r="AX77" s="85">
        <v>0</v>
      </c>
      <c r="AY77" s="85">
        <v>0</v>
      </c>
      <c r="AZ77" s="73">
        <v>0</v>
      </c>
      <c r="BA77" s="73">
        <v>0</v>
      </c>
      <c r="BB77" s="85">
        <v>0</v>
      </c>
      <c r="BC77" s="85">
        <v>0</v>
      </c>
      <c r="BD77" s="73">
        <v>0</v>
      </c>
      <c r="BE77" s="73">
        <v>0</v>
      </c>
      <c r="BF77" s="85">
        <v>0</v>
      </c>
      <c r="BG77" s="85">
        <v>0</v>
      </c>
      <c r="BH77" s="73">
        <v>0</v>
      </c>
      <c r="BI77" s="73">
        <v>0</v>
      </c>
      <c r="BJ77" s="85">
        <v>0</v>
      </c>
      <c r="BK77" s="85">
        <v>0</v>
      </c>
      <c r="BL77" s="73">
        <v>0</v>
      </c>
      <c r="BM77" s="73">
        <v>0</v>
      </c>
      <c r="BN77" s="85">
        <v>0</v>
      </c>
      <c r="BO77" s="85">
        <v>0</v>
      </c>
      <c r="BP77" s="73">
        <v>0</v>
      </c>
      <c r="BQ77" s="73">
        <v>0</v>
      </c>
      <c r="BR77" s="85">
        <v>0</v>
      </c>
      <c r="BS77" s="85">
        <v>0</v>
      </c>
      <c r="BT77" s="73">
        <v>0</v>
      </c>
      <c r="BU77" s="73">
        <v>0</v>
      </c>
      <c r="BV77" s="85">
        <v>0</v>
      </c>
      <c r="BW77" s="85">
        <v>0</v>
      </c>
      <c r="BX77" s="73">
        <v>0</v>
      </c>
      <c r="BY77" s="73">
        <v>0</v>
      </c>
      <c r="BZ77" s="85">
        <v>0</v>
      </c>
      <c r="CA77" s="85">
        <v>0</v>
      </c>
      <c r="CB77" s="73">
        <v>0</v>
      </c>
      <c r="CC77" s="73">
        <v>0</v>
      </c>
      <c r="CD77" s="85">
        <v>0</v>
      </c>
      <c r="CE77" s="85">
        <v>0</v>
      </c>
      <c r="CF77" s="73">
        <v>0</v>
      </c>
      <c r="CG77" s="73">
        <v>0</v>
      </c>
      <c r="CH77" s="85">
        <v>0</v>
      </c>
      <c r="CI77" s="85">
        <v>0</v>
      </c>
      <c r="CJ77" s="73">
        <v>0</v>
      </c>
      <c r="CK77" s="73">
        <v>0</v>
      </c>
      <c r="CL77" s="85">
        <v>17682</v>
      </c>
      <c r="CM77" s="85">
        <v>0</v>
      </c>
      <c r="CN77" s="71" t="s">
        <v>365</v>
      </c>
      <c r="CO77" s="71" t="s">
        <v>366</v>
      </c>
      <c r="CP77" s="71" t="s">
        <v>321</v>
      </c>
      <c r="CQ77" s="71" t="s">
        <v>321</v>
      </c>
      <c r="CR77" s="71" t="s">
        <v>321</v>
      </c>
      <c r="CS77" s="71" t="s">
        <v>321</v>
      </c>
      <c r="CT77" s="72">
        <v>42234</v>
      </c>
      <c r="CU77" s="71" t="s">
        <v>473</v>
      </c>
      <c r="CV77" s="71" t="s">
        <v>474</v>
      </c>
      <c r="CW77" s="72" t="s">
        <v>168</v>
      </c>
      <c r="CX77" s="72">
        <v>42153</v>
      </c>
      <c r="CY77" s="71" t="s">
        <v>475</v>
      </c>
      <c r="CZ77" s="71" t="s">
        <v>478</v>
      </c>
      <c r="DA77" s="71" t="s">
        <v>504</v>
      </c>
      <c r="DB77" s="86">
        <v>5993024.8899999997</v>
      </c>
      <c r="DC77" s="71" t="s">
        <v>326</v>
      </c>
      <c r="DD77" s="71" t="s">
        <v>327</v>
      </c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205"/>
      <c r="IJ77" s="205"/>
      <c r="IK77" s="205"/>
      <c r="IL77" s="205"/>
      <c r="IM77" s="205"/>
      <c r="IN77" s="205"/>
      <c r="IO77" s="205"/>
      <c r="IP77" s="205"/>
      <c r="IQ77" s="205"/>
      <c r="IR77" s="205"/>
      <c r="IS77" s="205"/>
      <c r="IT77" s="205"/>
      <c r="IU77" s="205"/>
      <c r="IV77" s="205"/>
      <c r="IW77" s="205"/>
      <c r="IX77" s="205"/>
      <c r="IY77" s="205"/>
      <c r="IZ77" s="205"/>
      <c r="JA77" s="205"/>
      <c r="JB77" s="205"/>
      <c r="JC77" s="205"/>
      <c r="JD77" s="205"/>
      <c r="JE77" s="205"/>
      <c r="JF77" s="205"/>
      <c r="JG77" s="205"/>
      <c r="JH77" s="205"/>
      <c r="JI77" s="205"/>
      <c r="JJ77" s="205"/>
      <c r="JK77" s="205"/>
      <c r="JL77" s="205"/>
      <c r="JM77" s="205"/>
      <c r="JN77" s="205"/>
      <c r="JO77" s="205"/>
      <c r="JP77" s="205"/>
      <c r="JQ77" s="205"/>
      <c r="JR77" s="205"/>
      <c r="JS77" s="205"/>
      <c r="JT77" s="205"/>
      <c r="JU77" s="205"/>
      <c r="JV77" s="205"/>
      <c r="JW77" s="205"/>
      <c r="JX77" s="205"/>
      <c r="JY77" s="205"/>
      <c r="JZ77" s="205"/>
      <c r="KA77" s="205"/>
      <c r="KB77" s="205"/>
      <c r="KC77" s="205"/>
      <c r="KD77" s="205"/>
      <c r="KE77" s="205"/>
      <c r="KF77" s="205"/>
      <c r="KG77" s="205"/>
      <c r="KH77" s="205"/>
      <c r="KI77" s="205"/>
      <c r="KJ77" s="205"/>
      <c r="KK77" s="205"/>
      <c r="KL77" s="205"/>
      <c r="KM77" s="205"/>
      <c r="KN77" s="205"/>
      <c r="KO77" s="205"/>
      <c r="KP77" s="205"/>
      <c r="KQ77" s="205"/>
      <c r="KR77" s="205"/>
      <c r="KS77" s="205"/>
      <c r="KT77" s="205"/>
      <c r="KU77" s="205"/>
      <c r="KV77" s="205"/>
      <c r="KW77" s="205"/>
      <c r="KX77" s="205"/>
      <c r="KY77" s="205"/>
      <c r="KZ77" s="205"/>
      <c r="LA77" s="205"/>
      <c r="LB77" s="205"/>
      <c r="LC77" s="205"/>
      <c r="LD77" s="205"/>
      <c r="LE77" s="205"/>
      <c r="LF77" s="205"/>
      <c r="LG77" s="205"/>
      <c r="LH77" s="205"/>
      <c r="LI77" s="205"/>
      <c r="LJ77" s="205"/>
      <c r="LK77" s="205"/>
      <c r="LL77" s="205"/>
      <c r="LM77" s="205"/>
      <c r="LN77" s="205"/>
      <c r="LO77" s="205"/>
      <c r="LP77" s="205"/>
      <c r="LQ77" s="205"/>
      <c r="LR77" s="205"/>
      <c r="LS77" s="205"/>
      <c r="LT77" s="205"/>
      <c r="LU77" s="205"/>
      <c r="LV77" s="205"/>
      <c r="LW77" s="205"/>
      <c r="LX77" s="205"/>
      <c r="LY77" s="205"/>
      <c r="LZ77" s="205"/>
      <c r="MA77" s="205"/>
      <c r="MB77" s="205"/>
      <c r="MC77" s="205"/>
      <c r="MD77" s="205"/>
      <c r="ME77" s="205"/>
      <c r="MF77" s="205"/>
      <c r="MG77" s="205"/>
      <c r="MH77" s="205"/>
      <c r="MI77" s="205"/>
      <c r="MJ77" s="205"/>
      <c r="MK77" s="205"/>
      <c r="ML77" s="205"/>
      <c r="MM77" s="205"/>
      <c r="MN77" s="205"/>
      <c r="MO77" s="205"/>
      <c r="MP77" s="205"/>
      <c r="MQ77" s="205"/>
      <c r="MR77" s="205"/>
      <c r="MS77" s="205"/>
      <c r="MT77" s="205"/>
      <c r="MU77" s="205"/>
      <c r="MV77" s="205"/>
      <c r="MW77" s="205"/>
      <c r="MX77" s="205"/>
      <c r="MY77" s="205"/>
      <c r="MZ77" s="205"/>
      <c r="NA77" s="205"/>
      <c r="NB77" s="205"/>
      <c r="NC77" s="205"/>
      <c r="ND77" s="205"/>
      <c r="NE77" s="205"/>
      <c r="NF77" s="205"/>
      <c r="NG77" s="205"/>
      <c r="NH77" s="205"/>
      <c r="NI77" s="205"/>
      <c r="NJ77" s="205"/>
      <c r="NK77" s="205"/>
      <c r="NL77" s="205"/>
      <c r="NM77" s="205"/>
      <c r="NN77" s="205"/>
      <c r="NO77" s="205"/>
      <c r="NP77" s="205"/>
      <c r="NQ77" s="205"/>
      <c r="NR77" s="205"/>
      <c r="NS77" s="205"/>
      <c r="NT77" s="205"/>
      <c r="NU77" s="205"/>
      <c r="NV77" s="205"/>
      <c r="NW77" s="205"/>
      <c r="NX77" s="205"/>
      <c r="NY77" s="205"/>
      <c r="NZ77" s="205"/>
      <c r="OA77" s="205"/>
      <c r="OB77" s="205"/>
      <c r="OC77" s="205"/>
      <c r="OD77" s="205"/>
      <c r="OE77" s="205"/>
      <c r="OF77" s="205"/>
      <c r="OG77" s="205"/>
      <c r="OH77" s="205"/>
      <c r="OI77" s="205"/>
      <c r="OJ77" s="205"/>
      <c r="OK77" s="205"/>
      <c r="OL77" s="205"/>
      <c r="OM77" s="205"/>
      <c r="ON77" s="205"/>
      <c r="OO77" s="205"/>
      <c r="OP77" s="205"/>
      <c r="OQ77" s="205"/>
      <c r="OR77" s="205"/>
      <c r="OS77" s="205"/>
      <c r="OT77" s="205"/>
      <c r="OU77" s="205"/>
      <c r="OV77" s="205"/>
      <c r="OW77" s="205"/>
      <c r="OX77" s="205"/>
      <c r="OY77" s="205"/>
      <c r="OZ77" s="205"/>
      <c r="PA77" s="205"/>
      <c r="PB77" s="205"/>
      <c r="PC77" s="205"/>
      <c r="PD77" s="205"/>
      <c r="PE77" s="205"/>
      <c r="PF77" s="205"/>
      <c r="PG77" s="205"/>
      <c r="PH77" s="205"/>
      <c r="PI77" s="205"/>
      <c r="PJ77" s="205"/>
      <c r="PK77" s="205"/>
      <c r="PL77" s="205"/>
      <c r="PM77" s="205"/>
      <c r="PN77" s="205"/>
      <c r="PO77" s="205"/>
      <c r="PP77" s="205"/>
      <c r="PQ77" s="205"/>
      <c r="PR77" s="205"/>
      <c r="PS77" s="205"/>
      <c r="PT77" s="205"/>
      <c r="PU77" s="205"/>
      <c r="PV77" s="205"/>
      <c r="PW77" s="205"/>
      <c r="PX77" s="205"/>
      <c r="PY77" s="205"/>
      <c r="PZ77" s="205"/>
      <c r="QA77" s="205"/>
      <c r="QB77" s="205"/>
      <c r="QC77" s="205"/>
      <c r="QD77" s="205"/>
      <c r="QE77" s="205"/>
      <c r="QF77" s="205"/>
      <c r="QG77" s="205"/>
      <c r="QH77" s="205"/>
      <c r="QI77" s="205"/>
      <c r="QJ77" s="205"/>
      <c r="QK77" s="205"/>
      <c r="QL77" s="205"/>
      <c r="QM77" s="205"/>
      <c r="QN77" s="205"/>
      <c r="QO77" s="205"/>
      <c r="QP77" s="205"/>
      <c r="QQ77" s="205"/>
      <c r="QR77" s="205"/>
      <c r="QS77" s="205"/>
      <c r="QT77" s="205"/>
      <c r="QU77" s="205"/>
      <c r="QV77" s="205"/>
      <c r="QW77" s="205"/>
      <c r="QX77" s="205"/>
      <c r="QY77" s="205"/>
      <c r="QZ77" s="205"/>
      <c r="RA77" s="205"/>
      <c r="RB77" s="205"/>
      <c r="RC77" s="205"/>
      <c r="RD77" s="205"/>
      <c r="RE77" s="205"/>
      <c r="RF77" s="205"/>
      <c r="RG77" s="205"/>
      <c r="RH77" s="205"/>
      <c r="RI77" s="205"/>
      <c r="RJ77" s="205"/>
      <c r="RK77" s="205"/>
      <c r="RL77" s="205"/>
      <c r="RM77" s="205"/>
      <c r="RN77" s="205"/>
      <c r="RO77" s="205"/>
      <c r="RP77" s="205"/>
      <c r="RQ77" s="205"/>
      <c r="RR77" s="205"/>
      <c r="RS77" s="205"/>
      <c r="RT77" s="205"/>
      <c r="RU77" s="205"/>
      <c r="RV77" s="205"/>
      <c r="RW77" s="205"/>
      <c r="RX77" s="205"/>
      <c r="RY77" s="205"/>
      <c r="RZ77" s="205"/>
      <c r="SA77" s="205"/>
      <c r="SB77" s="205"/>
      <c r="SC77" s="205"/>
      <c r="SD77" s="205"/>
      <c r="SE77" s="205"/>
      <c r="SF77" s="205"/>
      <c r="SG77" s="205"/>
      <c r="SH77" s="205"/>
      <c r="SI77" s="205"/>
      <c r="SJ77" s="205"/>
      <c r="SK77" s="205"/>
      <c r="SL77" s="205"/>
      <c r="SM77" s="205"/>
      <c r="SN77" s="205"/>
      <c r="SO77" s="205"/>
      <c r="SP77" s="205"/>
      <c r="SQ77" s="205"/>
      <c r="SR77" s="205"/>
      <c r="SS77" s="205"/>
      <c r="ST77" s="205"/>
      <c r="SU77" s="205"/>
      <c r="SV77" s="205"/>
      <c r="SW77" s="205"/>
      <c r="SX77" s="205"/>
      <c r="SY77" s="205"/>
      <c r="SZ77" s="205"/>
      <c r="TA77" s="205"/>
      <c r="TB77" s="205"/>
      <c r="TC77" s="205"/>
      <c r="TD77" s="205"/>
      <c r="TE77" s="205"/>
      <c r="TF77" s="205"/>
      <c r="TG77" s="205"/>
      <c r="TH77" s="205"/>
      <c r="TI77" s="205"/>
      <c r="TJ77" s="205"/>
      <c r="TK77" s="205"/>
      <c r="TL77" s="205"/>
      <c r="TM77" s="205"/>
      <c r="TN77" s="205"/>
      <c r="TO77" s="205"/>
      <c r="TP77" s="205"/>
      <c r="TQ77" s="205"/>
      <c r="TR77" s="205"/>
      <c r="TS77" s="205"/>
      <c r="TT77" s="205"/>
      <c r="TU77" s="205"/>
      <c r="TV77" s="205"/>
      <c r="TW77" s="205"/>
      <c r="TX77" s="205"/>
      <c r="TY77" s="205"/>
      <c r="TZ77" s="205"/>
      <c r="UA77" s="205"/>
      <c r="UB77" s="205"/>
      <c r="UC77" s="205"/>
      <c r="UD77" s="205"/>
      <c r="UE77" s="205"/>
      <c r="UF77" s="205"/>
      <c r="UG77" s="205"/>
      <c r="UH77" s="205"/>
      <c r="UI77" s="205"/>
      <c r="UJ77" s="205"/>
      <c r="UK77" s="205"/>
      <c r="UL77" s="205"/>
      <c r="UM77" s="205"/>
      <c r="UN77" s="205"/>
      <c r="UO77" s="205"/>
      <c r="UP77" s="205"/>
      <c r="UQ77" s="205"/>
      <c r="UR77" s="205"/>
      <c r="US77" s="205"/>
      <c r="UT77" s="205"/>
      <c r="UU77" s="205"/>
      <c r="UV77" s="205"/>
      <c r="UW77" s="205"/>
      <c r="UX77" s="205"/>
      <c r="UY77" s="205"/>
      <c r="UZ77" s="205"/>
      <c r="VA77" s="205"/>
      <c r="VB77" s="205"/>
      <c r="VC77" s="205"/>
      <c r="VD77" s="205"/>
      <c r="VE77" s="205"/>
      <c r="VF77" s="205"/>
      <c r="VG77" s="205"/>
      <c r="VH77" s="205"/>
      <c r="VI77" s="205"/>
      <c r="VJ77" s="205"/>
      <c r="VK77" s="205"/>
      <c r="VL77" s="205"/>
      <c r="VM77" s="205"/>
      <c r="VN77" s="205"/>
      <c r="VO77" s="205"/>
      <c r="VP77" s="205"/>
      <c r="VQ77" s="205"/>
      <c r="VR77" s="205"/>
      <c r="VS77" s="205"/>
      <c r="VT77" s="205"/>
      <c r="VU77" s="205"/>
      <c r="VV77" s="205"/>
      <c r="VW77" s="205"/>
      <c r="VX77" s="205"/>
      <c r="VY77" s="205"/>
      <c r="VZ77" s="205"/>
      <c r="WA77" s="205"/>
      <c r="WB77" s="205"/>
      <c r="WC77" s="205"/>
      <c r="WD77" s="205"/>
      <c r="WE77" s="205"/>
      <c r="WF77" s="205"/>
      <c r="WG77" s="205"/>
      <c r="WH77" s="205"/>
      <c r="WI77" s="205"/>
      <c r="WJ77" s="205"/>
      <c r="WK77" s="205"/>
      <c r="WL77" s="205"/>
      <c r="WM77" s="205"/>
      <c r="WN77" s="205"/>
      <c r="WO77" s="205"/>
      <c r="WP77" s="205"/>
      <c r="WQ77" s="205"/>
      <c r="WR77" s="205"/>
      <c r="WS77" s="205"/>
      <c r="WT77" s="205"/>
      <c r="WU77" s="205"/>
      <c r="WV77" s="205"/>
      <c r="WW77" s="205"/>
      <c r="WX77" s="205"/>
      <c r="WY77" s="205"/>
      <c r="WZ77" s="205"/>
      <c r="XA77" s="205"/>
      <c r="XB77" s="205"/>
      <c r="XC77" s="205"/>
      <c r="XD77" s="205"/>
      <c r="XE77" s="205"/>
      <c r="XF77" s="205"/>
      <c r="XG77" s="205"/>
      <c r="XH77" s="205"/>
      <c r="XI77" s="205"/>
      <c r="XJ77" s="205"/>
      <c r="XK77" s="205"/>
      <c r="XL77" s="205"/>
      <c r="XM77" s="205"/>
      <c r="XN77" s="205"/>
      <c r="XO77" s="205"/>
      <c r="XP77" s="205"/>
      <c r="XQ77" s="205"/>
      <c r="XR77" s="205"/>
      <c r="XS77" s="205"/>
      <c r="XT77" s="205"/>
      <c r="XU77" s="205"/>
      <c r="XV77" s="205"/>
      <c r="XW77" s="205"/>
      <c r="XX77" s="205"/>
      <c r="XY77" s="205"/>
      <c r="XZ77" s="205"/>
      <c r="YA77" s="205"/>
      <c r="YB77" s="205"/>
      <c r="YC77" s="205"/>
      <c r="YD77" s="205"/>
      <c r="YE77" s="205"/>
      <c r="YF77" s="205"/>
      <c r="YG77" s="205"/>
      <c r="YH77" s="205"/>
      <c r="YI77" s="205"/>
      <c r="YJ77" s="205"/>
      <c r="YK77" s="205"/>
      <c r="YL77" s="205"/>
      <c r="YM77" s="205"/>
      <c r="YN77" s="205"/>
      <c r="YO77" s="205"/>
      <c r="YP77" s="205"/>
      <c r="YQ77" s="205"/>
      <c r="YR77" s="205"/>
      <c r="YS77" s="205"/>
      <c r="YT77" s="205"/>
      <c r="YU77" s="205"/>
      <c r="YV77" s="205"/>
      <c r="YW77" s="205"/>
      <c r="YX77" s="205"/>
      <c r="YY77" s="205"/>
      <c r="YZ77" s="205"/>
      <c r="ZA77" s="205"/>
      <c r="ZB77" s="205"/>
      <c r="ZC77" s="205"/>
      <c r="ZD77" s="205"/>
      <c r="ZE77" s="205"/>
      <c r="ZF77" s="205"/>
      <c r="ZG77" s="205"/>
      <c r="ZH77" s="205"/>
      <c r="ZI77" s="205"/>
      <c r="ZJ77" s="205"/>
      <c r="ZK77" s="205"/>
      <c r="ZL77" s="205"/>
      <c r="ZM77" s="205"/>
      <c r="ZN77" s="205"/>
      <c r="ZO77" s="205"/>
      <c r="ZP77" s="205"/>
      <c r="ZQ77" s="205"/>
      <c r="ZR77" s="205"/>
      <c r="ZS77" s="205"/>
      <c r="ZT77" s="205"/>
      <c r="ZU77" s="205"/>
      <c r="ZV77" s="205"/>
      <c r="ZW77" s="205"/>
      <c r="ZX77" s="205"/>
      <c r="ZY77" s="205"/>
      <c r="ZZ77" s="205"/>
      <c r="AAA77" s="205"/>
      <c r="AAB77" s="205"/>
      <c r="AAC77" s="205"/>
      <c r="AAD77" s="205"/>
      <c r="AAE77" s="205"/>
      <c r="AAF77" s="205"/>
      <c r="AAG77" s="205"/>
      <c r="AAH77" s="205"/>
      <c r="AAI77" s="205"/>
      <c r="AAJ77" s="205"/>
      <c r="AAK77" s="205"/>
      <c r="AAL77" s="205"/>
      <c r="AAM77" s="205"/>
      <c r="AAN77" s="205"/>
      <c r="AAO77" s="205"/>
      <c r="AAP77" s="205"/>
      <c r="AAQ77" s="205"/>
      <c r="AAR77" s="205"/>
      <c r="AAS77" s="205"/>
      <c r="AAT77" s="205"/>
      <c r="AAU77" s="205"/>
      <c r="AAV77" s="205"/>
      <c r="AAW77" s="205"/>
      <c r="AAX77" s="205"/>
      <c r="AAY77" s="205"/>
      <c r="AAZ77" s="205"/>
      <c r="ABA77" s="205"/>
      <c r="ABB77" s="205"/>
      <c r="ABC77" s="205"/>
      <c r="ABD77" s="205"/>
      <c r="ABE77" s="205"/>
      <c r="ABF77" s="205"/>
      <c r="ABG77" s="205"/>
      <c r="ABH77" s="205"/>
      <c r="ABI77" s="205"/>
      <c r="ABJ77" s="205"/>
      <c r="ABK77" s="205"/>
      <c r="ABL77" s="205"/>
      <c r="ABM77" s="205"/>
      <c r="ABN77" s="205"/>
      <c r="ABO77" s="205"/>
      <c r="ABP77" s="205"/>
      <c r="ABQ77" s="205"/>
      <c r="ABR77" s="205"/>
      <c r="ABS77" s="205"/>
      <c r="ABT77" s="205"/>
      <c r="ABU77" s="205"/>
      <c r="ABV77" s="205"/>
      <c r="ABW77" s="205"/>
      <c r="ABX77" s="205"/>
      <c r="ABY77" s="205"/>
      <c r="ABZ77" s="205"/>
      <c r="ACA77" s="205"/>
      <c r="ACB77" s="205"/>
      <c r="ACC77" s="205"/>
      <c r="ACD77" s="205"/>
      <c r="ACE77" s="205"/>
      <c r="ACF77" s="205"/>
      <c r="ACG77" s="205"/>
      <c r="ACH77" s="205"/>
      <c r="ACI77" s="205"/>
      <c r="ACJ77" s="205"/>
      <c r="ACK77" s="205"/>
      <c r="ACL77" s="205"/>
      <c r="ACM77" s="205"/>
      <c r="ACN77" s="205"/>
      <c r="ACO77" s="205"/>
      <c r="ACP77" s="205"/>
      <c r="ACQ77" s="205"/>
      <c r="ACR77" s="205"/>
      <c r="ACS77" s="205"/>
      <c r="ACT77" s="205"/>
      <c r="ACU77" s="205"/>
      <c r="ACV77" s="205"/>
      <c r="ACW77" s="205"/>
      <c r="ACX77" s="205"/>
      <c r="ACY77" s="205"/>
      <c r="ACZ77" s="205"/>
      <c r="ADA77" s="205"/>
      <c r="ADB77" s="205"/>
      <c r="ADC77" s="205"/>
      <c r="ADD77" s="205"/>
      <c r="ADE77" s="205"/>
      <c r="ADF77" s="205"/>
      <c r="ADG77" s="205"/>
      <c r="ADH77" s="205"/>
      <c r="ADI77" s="205"/>
      <c r="ADJ77" s="205"/>
      <c r="ADK77" s="205"/>
      <c r="ADL77" s="205"/>
      <c r="ADM77" s="205"/>
      <c r="ADN77" s="205"/>
      <c r="ADO77" s="205"/>
      <c r="ADP77" s="205"/>
      <c r="ADQ77" s="205"/>
      <c r="ADR77" s="205"/>
      <c r="ADS77" s="205"/>
      <c r="ADT77" s="205"/>
      <c r="ADU77" s="205"/>
      <c r="ADV77" s="205"/>
      <c r="ADW77" s="205"/>
      <c r="ADX77" s="205"/>
      <c r="ADY77" s="205"/>
      <c r="ADZ77" s="205"/>
      <c r="AEA77" s="205"/>
      <c r="AEB77" s="205"/>
      <c r="AEC77" s="205"/>
      <c r="AED77" s="205"/>
      <c r="AEE77" s="205"/>
      <c r="AEF77" s="205"/>
      <c r="AEG77" s="205"/>
      <c r="AEH77" s="205"/>
      <c r="AEI77" s="205"/>
      <c r="AEJ77" s="205"/>
      <c r="AEK77" s="205"/>
      <c r="AEL77" s="205"/>
      <c r="AEM77" s="205"/>
      <c r="AEN77" s="205"/>
      <c r="AEO77" s="205"/>
      <c r="AEP77" s="205"/>
      <c r="AEQ77" s="205"/>
      <c r="AER77" s="205"/>
      <c r="AES77" s="205"/>
      <c r="AET77" s="205"/>
      <c r="AEU77" s="205"/>
      <c r="AEV77" s="205"/>
      <c r="AEW77" s="205"/>
      <c r="AEX77" s="205"/>
      <c r="AEY77" s="205"/>
      <c r="AEZ77" s="205"/>
      <c r="AFA77" s="205"/>
      <c r="AFB77" s="205"/>
      <c r="AFC77" s="205"/>
      <c r="AFD77" s="205"/>
      <c r="AFE77" s="205"/>
      <c r="AFF77" s="205"/>
      <c r="AFG77" s="205"/>
      <c r="AFH77" s="205"/>
      <c r="AFI77" s="205"/>
      <c r="AFJ77" s="205"/>
      <c r="AFK77" s="205"/>
      <c r="AFL77" s="205"/>
      <c r="AFM77" s="205"/>
      <c r="AFN77" s="205"/>
      <c r="AFO77" s="205"/>
      <c r="AFP77" s="205"/>
      <c r="AFQ77" s="205"/>
      <c r="AFR77" s="205"/>
      <c r="AFS77" s="205"/>
      <c r="AFT77" s="205"/>
      <c r="AFU77" s="205"/>
      <c r="AFV77" s="205"/>
      <c r="AFW77" s="205"/>
      <c r="AFX77" s="205"/>
      <c r="AFY77" s="205"/>
      <c r="AFZ77" s="205"/>
      <c r="AGA77" s="205"/>
      <c r="AGB77" s="205"/>
      <c r="AGC77" s="205"/>
      <c r="AGD77" s="205"/>
      <c r="AGE77" s="205"/>
      <c r="AGF77" s="205"/>
      <c r="AGG77" s="205"/>
      <c r="AGH77" s="205"/>
      <c r="AGI77" s="205"/>
      <c r="AGJ77" s="205"/>
      <c r="AGK77" s="205"/>
      <c r="AGL77" s="205"/>
      <c r="AGM77" s="205"/>
      <c r="AGN77" s="205"/>
      <c r="AGO77" s="205"/>
      <c r="AGP77" s="205"/>
      <c r="AGQ77" s="205"/>
      <c r="AGR77" s="205"/>
      <c r="AGS77" s="205"/>
      <c r="AGT77" s="205"/>
      <c r="AGU77" s="205"/>
      <c r="AGV77" s="205"/>
      <c r="AGW77" s="205"/>
      <c r="AGX77" s="205"/>
      <c r="AGY77" s="205"/>
      <c r="AGZ77" s="205"/>
      <c r="AHA77" s="205"/>
      <c r="AHB77" s="205"/>
      <c r="AHC77" s="205"/>
      <c r="AHD77" s="205"/>
      <c r="AHE77" s="205"/>
      <c r="AHF77" s="205"/>
      <c r="AHG77" s="205"/>
      <c r="AHH77" s="205"/>
      <c r="AHI77" s="205"/>
      <c r="AHJ77" s="205"/>
      <c r="AHK77" s="205"/>
      <c r="AHL77" s="205"/>
      <c r="AHM77" s="205"/>
      <c r="AHN77" s="205"/>
      <c r="AHO77" s="205"/>
      <c r="AHP77" s="205"/>
      <c r="AHQ77" s="205"/>
      <c r="AHR77" s="205"/>
      <c r="AHS77" s="205"/>
      <c r="AHT77" s="205"/>
      <c r="AHU77" s="205"/>
      <c r="AHV77" s="205"/>
      <c r="AHW77" s="205"/>
      <c r="AHX77" s="205"/>
      <c r="AHY77" s="205"/>
      <c r="AHZ77" s="205"/>
      <c r="AIA77" s="205"/>
      <c r="AIB77" s="205"/>
      <c r="AIC77" s="205"/>
      <c r="AID77" s="205"/>
      <c r="AIE77" s="205"/>
      <c r="AIF77" s="205"/>
      <c r="AIG77" s="205"/>
      <c r="AIH77" s="205"/>
      <c r="AII77" s="205"/>
      <c r="AIJ77" s="205"/>
      <c r="AIK77" s="205"/>
      <c r="AIL77" s="205"/>
      <c r="AIM77" s="205"/>
      <c r="AIN77" s="205"/>
      <c r="AIO77" s="205"/>
      <c r="AIP77" s="205"/>
      <c r="AIQ77" s="205"/>
      <c r="AIR77" s="205"/>
      <c r="AIS77" s="205"/>
      <c r="AIT77" s="205"/>
      <c r="AIU77" s="205"/>
      <c r="AIV77" s="205"/>
      <c r="AIW77" s="205"/>
      <c r="AIX77" s="205"/>
      <c r="AIY77" s="205"/>
      <c r="AIZ77" s="205"/>
      <c r="AJA77" s="205"/>
      <c r="AJB77" s="205"/>
      <c r="AJC77" s="205"/>
      <c r="AJD77" s="205"/>
      <c r="AJE77" s="205"/>
      <c r="AJF77" s="205"/>
      <c r="AJG77" s="205"/>
      <c r="AJH77" s="205"/>
      <c r="AJI77" s="205"/>
      <c r="AJJ77" s="205"/>
      <c r="AJK77" s="205"/>
      <c r="AJL77" s="205"/>
      <c r="AJM77" s="205"/>
      <c r="AJN77" s="205"/>
      <c r="AJO77" s="205"/>
      <c r="AJP77" s="205"/>
      <c r="AJQ77" s="205"/>
      <c r="AJR77" s="205"/>
      <c r="AJS77" s="205"/>
      <c r="AJT77" s="205"/>
      <c r="AJU77" s="205"/>
      <c r="AJV77" s="205"/>
      <c r="AJW77" s="205"/>
      <c r="AJX77" s="205"/>
      <c r="AJY77" s="205"/>
      <c r="AJZ77" s="205"/>
      <c r="AKA77" s="205"/>
      <c r="AKB77" s="205"/>
      <c r="AKC77" s="205"/>
      <c r="AKD77" s="205"/>
      <c r="AKE77" s="205"/>
      <c r="AKF77" s="205"/>
      <c r="AKG77" s="205"/>
      <c r="AKH77" s="205"/>
      <c r="AKI77" s="205"/>
      <c r="AKJ77" s="205"/>
      <c r="AKK77" s="205"/>
      <c r="AKL77" s="205"/>
      <c r="AKM77" s="205"/>
      <c r="AKN77" s="205"/>
      <c r="AKO77" s="205"/>
      <c r="AKP77" s="205"/>
      <c r="AKQ77" s="205"/>
      <c r="AKR77" s="205"/>
      <c r="AKS77" s="205"/>
      <c r="AKT77" s="205"/>
      <c r="AKU77" s="205"/>
      <c r="AKV77" s="205"/>
      <c r="AKW77" s="205"/>
      <c r="AKX77" s="205"/>
      <c r="AKY77" s="205"/>
      <c r="AKZ77" s="205"/>
      <c r="ALA77" s="205"/>
      <c r="ALB77" s="205"/>
      <c r="ALC77" s="205"/>
      <c r="ALD77" s="205"/>
      <c r="ALE77" s="205"/>
      <c r="ALF77" s="205"/>
      <c r="ALG77" s="205"/>
      <c r="ALH77" s="205"/>
      <c r="ALI77" s="205"/>
      <c r="ALJ77" s="205"/>
      <c r="ALK77" s="205"/>
      <c r="ALL77" s="205"/>
      <c r="ALM77" s="205"/>
      <c r="ALN77" s="205"/>
      <c r="ALO77" s="205"/>
      <c r="ALP77" s="205"/>
      <c r="ALQ77" s="205"/>
      <c r="ALR77" s="205"/>
      <c r="ALS77" s="205"/>
      <c r="ALT77" s="205"/>
      <c r="ALU77" s="205"/>
      <c r="ALV77" s="205"/>
      <c r="ALW77" s="205"/>
      <c r="ALX77" s="205"/>
      <c r="ALY77" s="205"/>
      <c r="ALZ77" s="205"/>
      <c r="AMA77" s="205"/>
      <c r="AMB77" s="205"/>
      <c r="AMC77" s="205"/>
      <c r="AMD77" s="205"/>
      <c r="AME77" s="205"/>
      <c r="AMF77" s="205"/>
      <c r="AMG77" s="205"/>
      <c r="AMH77" s="205"/>
      <c r="AMI77" s="205"/>
      <c r="AMJ77" s="205"/>
      <c r="AMK77" s="205"/>
      <c r="AML77" s="205"/>
      <c r="AMM77" s="205"/>
      <c r="AMN77" s="205"/>
      <c r="AMO77" s="205"/>
      <c r="AMP77" s="205"/>
      <c r="AMQ77" s="205"/>
      <c r="AMR77" s="205"/>
      <c r="AMS77" s="205"/>
      <c r="AMT77" s="205"/>
      <c r="AMU77" s="205"/>
      <c r="AMV77" s="205"/>
      <c r="AMW77" s="205"/>
      <c r="AMX77" s="205"/>
      <c r="AMY77" s="205"/>
      <c r="AMZ77" s="205"/>
      <c r="ANA77" s="205"/>
      <c r="ANB77" s="205"/>
      <c r="ANC77" s="205"/>
      <c r="AND77" s="205"/>
      <c r="ANE77" s="205"/>
      <c r="ANF77" s="205"/>
      <c r="ANG77" s="205"/>
      <c r="ANH77" s="205"/>
      <c r="ANI77" s="205"/>
      <c r="ANJ77" s="205"/>
      <c r="ANK77" s="205"/>
      <c r="ANL77" s="205"/>
      <c r="ANM77" s="205"/>
      <c r="ANN77" s="205"/>
      <c r="ANO77" s="205"/>
      <c r="ANP77" s="205"/>
      <c r="ANQ77" s="205"/>
      <c r="ANR77" s="205"/>
      <c r="ANS77" s="205"/>
      <c r="ANT77" s="205"/>
      <c r="ANU77" s="205"/>
      <c r="ANV77" s="205"/>
      <c r="ANW77" s="205"/>
      <c r="ANX77" s="205"/>
      <c r="ANY77" s="205"/>
      <c r="ANZ77" s="205"/>
      <c r="AOA77" s="205"/>
      <c r="AOB77" s="205"/>
      <c r="AOC77" s="205"/>
      <c r="AOD77" s="205"/>
      <c r="AOE77" s="205"/>
      <c r="AOF77" s="205"/>
      <c r="AOG77" s="205"/>
      <c r="AOH77" s="205"/>
      <c r="AOI77" s="205"/>
      <c r="AOJ77" s="205"/>
      <c r="AOK77" s="205"/>
      <c r="AOL77" s="205"/>
      <c r="AOM77" s="205"/>
      <c r="AON77" s="205"/>
      <c r="AOO77" s="205"/>
      <c r="AOP77" s="205"/>
      <c r="AOQ77" s="205"/>
      <c r="AOR77" s="205"/>
      <c r="AOS77" s="205"/>
      <c r="AOT77" s="205"/>
      <c r="AOU77" s="205"/>
      <c r="AOV77" s="205"/>
      <c r="AOW77" s="205"/>
      <c r="AOX77" s="205"/>
      <c r="AOY77" s="205"/>
      <c r="AOZ77" s="205"/>
      <c r="APA77" s="205"/>
      <c r="APB77" s="205"/>
      <c r="APC77" s="205"/>
      <c r="APD77" s="205"/>
      <c r="APE77" s="205"/>
      <c r="APF77" s="205"/>
      <c r="APG77" s="205"/>
      <c r="APH77" s="205"/>
      <c r="API77" s="205"/>
      <c r="APJ77" s="205"/>
      <c r="APK77" s="205"/>
      <c r="APL77" s="205"/>
      <c r="APM77" s="205"/>
      <c r="APN77" s="205"/>
      <c r="APO77" s="205"/>
      <c r="APP77" s="205"/>
      <c r="APQ77" s="205"/>
      <c r="APR77" s="205"/>
      <c r="APS77" s="205"/>
      <c r="APT77" s="205"/>
      <c r="APU77" s="205"/>
      <c r="APV77" s="205"/>
      <c r="APW77" s="205"/>
      <c r="APX77" s="205"/>
      <c r="APY77" s="205"/>
      <c r="APZ77" s="205"/>
      <c r="AQA77" s="205"/>
      <c r="AQB77" s="205"/>
      <c r="AQC77" s="205"/>
      <c r="AQD77" s="205"/>
      <c r="AQE77" s="205"/>
      <c r="AQF77" s="205"/>
      <c r="AQG77" s="205"/>
      <c r="AQH77" s="205"/>
      <c r="AQI77" s="205"/>
      <c r="AQJ77" s="205"/>
      <c r="AQK77" s="205"/>
      <c r="AQL77" s="205"/>
      <c r="AQM77" s="205"/>
      <c r="AQN77" s="205"/>
      <c r="AQO77" s="205"/>
      <c r="AQP77" s="205"/>
      <c r="AQQ77" s="205"/>
      <c r="AQR77" s="205"/>
      <c r="AQS77" s="205"/>
      <c r="AQT77" s="205"/>
      <c r="AQU77" s="205"/>
      <c r="AQV77" s="205"/>
      <c r="AQW77" s="205"/>
      <c r="AQX77" s="205"/>
      <c r="AQY77" s="205"/>
      <c r="AQZ77" s="205"/>
      <c r="ARA77" s="205"/>
      <c r="ARB77" s="205"/>
      <c r="ARC77" s="205"/>
      <c r="ARD77" s="205"/>
      <c r="ARE77" s="205"/>
      <c r="ARF77" s="205"/>
      <c r="ARG77" s="205"/>
      <c r="ARH77" s="205"/>
      <c r="ARI77" s="205"/>
      <c r="ARJ77" s="205"/>
      <c r="ARK77" s="205"/>
      <c r="ARL77" s="205"/>
      <c r="ARM77" s="205"/>
      <c r="ARN77" s="205"/>
      <c r="ARO77" s="205"/>
      <c r="ARP77" s="205"/>
      <c r="ARQ77" s="205"/>
      <c r="ARR77" s="205"/>
      <c r="ARS77" s="205"/>
      <c r="ART77" s="205"/>
      <c r="ARU77" s="205"/>
      <c r="ARV77" s="205"/>
      <c r="ARW77" s="205"/>
      <c r="ARX77" s="205"/>
      <c r="ARY77" s="205"/>
      <c r="ARZ77" s="205"/>
      <c r="ASA77" s="205"/>
      <c r="ASB77" s="205"/>
      <c r="ASC77" s="205"/>
      <c r="ASD77" s="205"/>
      <c r="ASE77" s="205"/>
      <c r="ASF77" s="205"/>
      <c r="ASG77" s="205"/>
      <c r="ASH77" s="205"/>
      <c r="ASI77" s="205"/>
      <c r="ASJ77" s="205"/>
      <c r="ASK77" s="205"/>
      <c r="ASL77" s="205"/>
      <c r="ASM77" s="205"/>
      <c r="ASN77" s="205"/>
      <c r="ASO77" s="205"/>
      <c r="ASP77" s="205"/>
      <c r="ASQ77" s="205"/>
      <c r="ASR77" s="205"/>
      <c r="ASS77" s="205"/>
      <c r="AST77" s="205"/>
      <c r="ASU77" s="205"/>
      <c r="ASV77" s="205"/>
      <c r="ASW77" s="205"/>
      <c r="ASX77" s="205"/>
      <c r="ASY77" s="205"/>
      <c r="ASZ77" s="205"/>
      <c r="ATA77" s="205"/>
      <c r="ATB77" s="205"/>
      <c r="ATC77" s="205"/>
      <c r="ATD77" s="205"/>
      <c r="ATE77" s="205"/>
      <c r="ATF77" s="205"/>
      <c r="ATG77" s="205"/>
      <c r="ATH77" s="205"/>
      <c r="ATI77" s="205"/>
      <c r="ATJ77" s="205"/>
      <c r="ATK77" s="205"/>
      <c r="ATL77" s="205"/>
      <c r="ATM77" s="205"/>
      <c r="ATN77" s="205"/>
      <c r="ATO77" s="205"/>
      <c r="ATP77" s="205"/>
      <c r="ATQ77" s="205"/>
      <c r="ATR77" s="205"/>
      <c r="ATS77" s="205"/>
      <c r="ATT77" s="205"/>
      <c r="ATU77" s="205"/>
      <c r="ATV77" s="205"/>
      <c r="ATW77" s="205"/>
      <c r="ATX77" s="205"/>
      <c r="ATY77" s="205"/>
      <c r="ATZ77" s="205"/>
      <c r="AUA77" s="205"/>
      <c r="AUB77" s="205"/>
      <c r="AUC77" s="205"/>
      <c r="AUD77" s="205"/>
      <c r="AUE77" s="205"/>
      <c r="AUF77" s="205"/>
      <c r="AUG77" s="205"/>
      <c r="AUH77" s="205"/>
      <c r="AUI77" s="205"/>
      <c r="AUJ77" s="205"/>
      <c r="AUK77" s="205"/>
      <c r="AUL77" s="205"/>
      <c r="AUM77" s="205"/>
      <c r="AUN77" s="205"/>
      <c r="AUO77" s="205"/>
      <c r="AUP77" s="205"/>
      <c r="AUQ77" s="205"/>
      <c r="AUR77" s="205"/>
      <c r="AUS77" s="205"/>
      <c r="AUT77" s="205"/>
      <c r="AUU77" s="205"/>
      <c r="AUV77" s="205"/>
      <c r="AUW77" s="205"/>
      <c r="AUX77" s="205"/>
      <c r="AUY77" s="205"/>
      <c r="AUZ77" s="205"/>
      <c r="AVA77" s="205"/>
      <c r="AVB77" s="205"/>
      <c r="AVC77" s="205"/>
      <c r="AVD77" s="205"/>
      <c r="AVE77" s="205"/>
      <c r="AVF77" s="205"/>
      <c r="AVG77" s="205"/>
      <c r="AVH77" s="205"/>
      <c r="AVI77" s="205"/>
      <c r="AVJ77" s="205"/>
      <c r="AVK77" s="205"/>
      <c r="AVL77" s="205"/>
      <c r="AVM77" s="205"/>
      <c r="AVN77" s="205"/>
      <c r="AVO77" s="205"/>
      <c r="AVP77" s="205"/>
      <c r="AVQ77" s="205"/>
      <c r="AVR77" s="205"/>
      <c r="AVS77" s="205"/>
      <c r="AVT77" s="205"/>
      <c r="AVU77" s="205"/>
      <c r="AVV77" s="205"/>
      <c r="AVW77" s="205"/>
      <c r="AVX77" s="205"/>
      <c r="AVY77" s="205"/>
      <c r="AVZ77" s="205"/>
      <c r="AWA77" s="205"/>
      <c r="AWB77" s="205"/>
      <c r="AWC77" s="205"/>
      <c r="AWD77" s="205"/>
      <c r="AWE77" s="205"/>
      <c r="AWF77" s="205"/>
      <c r="AWG77" s="205"/>
      <c r="AWH77" s="205"/>
      <c r="AWI77" s="205"/>
      <c r="AWJ77" s="205"/>
      <c r="AWK77" s="205"/>
      <c r="AWL77" s="205"/>
      <c r="AWM77" s="205"/>
      <c r="AWN77" s="205"/>
      <c r="AWO77" s="205"/>
      <c r="AWP77" s="205"/>
      <c r="AWQ77" s="205"/>
      <c r="AWR77" s="205"/>
      <c r="AWS77" s="205"/>
      <c r="AWT77" s="205"/>
      <c r="AWU77" s="205"/>
      <c r="AWV77" s="205"/>
      <c r="AWW77" s="205"/>
      <c r="AWX77" s="205"/>
      <c r="AWY77" s="205"/>
      <c r="AWZ77" s="205"/>
      <c r="AXA77" s="205"/>
      <c r="AXB77" s="205"/>
      <c r="AXC77" s="205"/>
      <c r="AXD77" s="205"/>
      <c r="AXE77" s="205"/>
      <c r="AXF77" s="205"/>
      <c r="AXG77" s="205"/>
      <c r="AXH77" s="205"/>
      <c r="AXI77" s="205"/>
      <c r="AXJ77" s="205"/>
      <c r="AXK77" s="205"/>
      <c r="AXL77" s="205"/>
      <c r="AXM77" s="205"/>
      <c r="AXN77" s="205"/>
      <c r="AXO77" s="205"/>
      <c r="AXP77" s="205"/>
      <c r="AXQ77" s="205"/>
      <c r="AXR77" s="205"/>
      <c r="AXS77" s="205"/>
      <c r="AXT77" s="205"/>
      <c r="AXU77" s="205"/>
      <c r="AXV77" s="205"/>
      <c r="AXW77" s="205"/>
      <c r="AXX77" s="205"/>
      <c r="AXY77" s="205"/>
      <c r="AXZ77" s="205"/>
      <c r="AYA77" s="205"/>
      <c r="AYB77" s="205"/>
      <c r="AYC77" s="205"/>
      <c r="AYD77" s="205"/>
      <c r="AYE77" s="205"/>
      <c r="AYF77" s="205"/>
      <c r="AYG77" s="205"/>
      <c r="AYH77" s="205"/>
      <c r="AYI77" s="205"/>
      <c r="AYJ77" s="205"/>
      <c r="AYK77" s="205"/>
      <c r="AYL77" s="205"/>
      <c r="AYM77" s="205"/>
      <c r="AYN77" s="205"/>
      <c r="AYO77" s="205"/>
      <c r="AYP77" s="205"/>
      <c r="AYQ77" s="205"/>
      <c r="AYR77" s="205"/>
      <c r="AYS77" s="205"/>
      <c r="AYT77" s="205"/>
      <c r="AYU77" s="205"/>
      <c r="AYV77" s="205"/>
      <c r="AYW77" s="205"/>
      <c r="AYX77" s="205"/>
      <c r="AYY77" s="205"/>
      <c r="AYZ77" s="205"/>
      <c r="AZA77" s="205"/>
      <c r="AZB77" s="205"/>
      <c r="AZC77" s="205"/>
      <c r="AZD77" s="205"/>
      <c r="AZE77" s="205"/>
      <c r="AZF77" s="205"/>
      <c r="AZG77" s="205"/>
      <c r="AZH77" s="205"/>
      <c r="AZI77" s="205"/>
      <c r="AZJ77" s="205"/>
      <c r="AZK77" s="205"/>
      <c r="AZL77" s="205"/>
      <c r="AZM77" s="205"/>
      <c r="AZN77" s="205"/>
      <c r="AZO77" s="205"/>
      <c r="AZP77" s="205"/>
      <c r="AZQ77" s="205"/>
      <c r="AZR77" s="205"/>
      <c r="AZS77" s="205"/>
      <c r="AZT77" s="205"/>
      <c r="AZU77" s="205"/>
      <c r="AZV77" s="205"/>
      <c r="AZW77" s="205"/>
      <c r="AZX77" s="205"/>
      <c r="AZY77" s="205"/>
      <c r="AZZ77" s="205"/>
      <c r="BAA77" s="205"/>
      <c r="BAB77" s="205"/>
      <c r="BAC77" s="205"/>
      <c r="BAD77" s="205"/>
      <c r="BAE77" s="205"/>
      <c r="BAF77" s="205"/>
      <c r="BAG77" s="205"/>
      <c r="BAH77" s="205"/>
      <c r="BAI77" s="205"/>
      <c r="BAJ77" s="205"/>
      <c r="BAK77" s="205"/>
      <c r="BAL77" s="205"/>
      <c r="BAM77" s="205"/>
      <c r="BAN77" s="205"/>
      <c r="BAO77" s="205"/>
      <c r="BAP77" s="205"/>
      <c r="BAQ77" s="205"/>
      <c r="BAR77" s="205"/>
      <c r="BAS77" s="205"/>
      <c r="BAT77" s="205"/>
      <c r="BAU77" s="205"/>
      <c r="BAV77" s="205"/>
      <c r="BAW77" s="205"/>
      <c r="BAX77" s="205"/>
      <c r="BAY77" s="205"/>
      <c r="BAZ77" s="205"/>
      <c r="BBA77" s="205"/>
      <c r="BBB77" s="205"/>
      <c r="BBC77" s="205"/>
      <c r="BBD77" s="205"/>
      <c r="BBE77" s="205"/>
      <c r="BBF77" s="205"/>
      <c r="BBG77" s="205"/>
      <c r="BBH77" s="205"/>
      <c r="BBI77" s="205"/>
      <c r="BBJ77" s="205"/>
      <c r="BBK77" s="205"/>
      <c r="BBL77" s="205"/>
      <c r="BBM77" s="205"/>
      <c r="BBN77" s="205"/>
      <c r="BBO77" s="205"/>
      <c r="BBP77" s="205"/>
      <c r="BBQ77" s="205"/>
      <c r="BBR77" s="205"/>
      <c r="BBS77" s="205"/>
      <c r="BBT77" s="205"/>
      <c r="BBU77" s="205"/>
      <c r="BBV77" s="205"/>
      <c r="BBW77" s="205"/>
      <c r="BBX77" s="205"/>
      <c r="BBY77" s="205"/>
      <c r="BBZ77" s="205"/>
      <c r="BCA77" s="205"/>
      <c r="BCB77" s="205"/>
      <c r="BCC77" s="205"/>
      <c r="BCD77" s="205"/>
      <c r="BCE77" s="205"/>
      <c r="BCF77" s="205"/>
      <c r="BCG77" s="205"/>
      <c r="BCH77" s="205"/>
      <c r="BCI77" s="205"/>
      <c r="BCJ77" s="205"/>
      <c r="BCK77" s="205"/>
      <c r="BCL77" s="205"/>
      <c r="BCM77" s="205"/>
      <c r="BCN77" s="205"/>
      <c r="BCO77" s="205"/>
      <c r="BCP77" s="205"/>
      <c r="BCQ77" s="205"/>
      <c r="BCR77" s="205"/>
      <c r="BCS77" s="205"/>
      <c r="BCT77" s="205"/>
      <c r="BCU77" s="205"/>
      <c r="BCV77" s="205"/>
      <c r="BCW77" s="205"/>
      <c r="BCX77" s="205"/>
      <c r="BCY77" s="205"/>
      <c r="BCZ77" s="205"/>
      <c r="BDA77" s="205"/>
      <c r="BDB77" s="205"/>
      <c r="BDC77" s="205"/>
      <c r="BDD77" s="205"/>
      <c r="BDE77" s="205"/>
      <c r="BDF77" s="205"/>
      <c r="BDG77" s="205"/>
      <c r="BDH77" s="205"/>
      <c r="BDI77" s="205"/>
      <c r="BDJ77" s="205"/>
      <c r="BDK77" s="205"/>
      <c r="BDL77" s="205"/>
      <c r="BDM77" s="205"/>
      <c r="BDN77" s="205"/>
      <c r="BDO77" s="205"/>
      <c r="BDP77" s="205"/>
      <c r="BDQ77" s="205"/>
      <c r="BDR77" s="205"/>
      <c r="BDS77" s="205"/>
      <c r="BDT77" s="205"/>
      <c r="BDU77" s="205"/>
    </row>
    <row r="78" spans="1:1477" s="73" customFormat="1">
      <c r="B78" s="71" t="s">
        <v>4</v>
      </c>
      <c r="C78" s="71" t="s">
        <v>291</v>
      </c>
      <c r="D78" s="71" t="s">
        <v>292</v>
      </c>
      <c r="E78" s="72">
        <v>41780</v>
      </c>
      <c r="F78" s="71" t="s">
        <v>475</v>
      </c>
      <c r="G78" s="71" t="s">
        <v>479</v>
      </c>
      <c r="H78" s="208">
        <v>1</v>
      </c>
      <c r="I78" s="73">
        <v>0</v>
      </c>
      <c r="J78" s="73">
        <v>180</v>
      </c>
      <c r="K78" s="73">
        <v>247</v>
      </c>
      <c r="L78" s="73">
        <v>247</v>
      </c>
      <c r="M78" s="206">
        <f t="shared" si="60"/>
        <v>1</v>
      </c>
      <c r="N78" s="73">
        <f t="shared" si="61"/>
        <v>1</v>
      </c>
      <c r="O78" s="73">
        <v>0</v>
      </c>
      <c r="P78" s="73">
        <v>0</v>
      </c>
      <c r="Q78" s="73">
        <v>0</v>
      </c>
      <c r="R78" s="73">
        <v>67</v>
      </c>
      <c r="S78" s="73">
        <v>0</v>
      </c>
      <c r="T78" s="212">
        <v>1795728</v>
      </c>
      <c r="U78" s="212">
        <v>50000</v>
      </c>
      <c r="V78" s="212">
        <v>1745728</v>
      </c>
      <c r="W78" s="212">
        <v>1795728</v>
      </c>
      <c r="X78" s="212">
        <v>1805364</v>
      </c>
      <c r="Y78" s="212">
        <v>0</v>
      </c>
      <c r="Z78" s="212">
        <v>0</v>
      </c>
      <c r="AA78" s="212">
        <v>0</v>
      </c>
      <c r="AB78" s="212">
        <v>1805364</v>
      </c>
      <c r="AC78" s="212">
        <v>1760006</v>
      </c>
      <c r="AD78" s="206">
        <f t="shared" si="62"/>
        <v>1.0081788228177586</v>
      </c>
      <c r="AE78" s="73">
        <f t="shared" si="63"/>
        <v>1</v>
      </c>
      <c r="AF78" s="212">
        <v>-45358</v>
      </c>
      <c r="AG78" s="212">
        <v>0</v>
      </c>
      <c r="AH78" s="73">
        <v>46</v>
      </c>
      <c r="AI78" s="73">
        <v>21</v>
      </c>
      <c r="AJ78" s="73">
        <v>0</v>
      </c>
      <c r="AK78" s="73">
        <v>0</v>
      </c>
      <c r="AL78" s="85">
        <v>5154</v>
      </c>
      <c r="AM78" s="85">
        <v>0</v>
      </c>
      <c r="AN78" s="73">
        <v>0</v>
      </c>
      <c r="AO78" s="73">
        <v>0</v>
      </c>
      <c r="AP78" s="85">
        <v>24811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0</v>
      </c>
      <c r="BF78" s="85">
        <v>0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0</v>
      </c>
      <c r="BR78" s="85">
        <v>0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0</v>
      </c>
      <c r="CI78" s="85">
        <v>0</v>
      </c>
      <c r="CJ78" s="73">
        <v>0</v>
      </c>
      <c r="CK78" s="73">
        <v>0</v>
      </c>
      <c r="CL78" s="85">
        <v>29965</v>
      </c>
      <c r="CM78" s="85">
        <v>0</v>
      </c>
      <c r="CN78" s="71" t="s">
        <v>333</v>
      </c>
      <c r="CO78" s="71" t="s">
        <v>334</v>
      </c>
      <c r="CP78" s="71" t="s">
        <v>321</v>
      </c>
      <c r="CQ78" s="71" t="s">
        <v>321</v>
      </c>
      <c r="CR78" s="71" t="s">
        <v>321</v>
      </c>
      <c r="CS78" s="71" t="s">
        <v>321</v>
      </c>
      <c r="CT78" s="72">
        <v>42243</v>
      </c>
      <c r="CU78" s="71" t="s">
        <v>473</v>
      </c>
      <c r="CV78" s="71" t="s">
        <v>474</v>
      </c>
      <c r="CW78" s="72" t="s">
        <v>168</v>
      </c>
      <c r="CX78" s="72">
        <v>42135</v>
      </c>
      <c r="CY78" s="71" t="s">
        <v>475</v>
      </c>
      <c r="CZ78" s="71" t="s">
        <v>478</v>
      </c>
      <c r="DA78" s="71" t="s">
        <v>506</v>
      </c>
      <c r="DB78" s="86">
        <v>1761956.22</v>
      </c>
      <c r="DC78" s="71" t="s">
        <v>326</v>
      </c>
      <c r="DD78" s="71" t="s">
        <v>327</v>
      </c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  <c r="IY78" s="205"/>
      <c r="IZ78" s="205"/>
      <c r="JA78" s="205"/>
      <c r="JB78" s="205"/>
      <c r="JC78" s="205"/>
      <c r="JD78" s="205"/>
      <c r="JE78" s="205"/>
      <c r="JF78" s="205"/>
      <c r="JG78" s="205"/>
      <c r="JH78" s="205"/>
      <c r="JI78" s="205"/>
      <c r="JJ78" s="205"/>
      <c r="JK78" s="205"/>
      <c r="JL78" s="205"/>
      <c r="JM78" s="205"/>
      <c r="JN78" s="205"/>
      <c r="JO78" s="205"/>
      <c r="JP78" s="205"/>
      <c r="JQ78" s="205"/>
      <c r="JR78" s="205"/>
      <c r="JS78" s="205"/>
      <c r="JT78" s="205"/>
      <c r="JU78" s="205"/>
      <c r="JV78" s="205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205"/>
      <c r="KI78" s="205"/>
      <c r="KJ78" s="205"/>
      <c r="KK78" s="205"/>
      <c r="KL78" s="205"/>
      <c r="KM78" s="205"/>
      <c r="KN78" s="205"/>
      <c r="KO78" s="205"/>
      <c r="KP78" s="205"/>
      <c r="KQ78" s="205"/>
      <c r="KR78" s="205"/>
      <c r="KS78" s="205"/>
      <c r="KT78" s="205"/>
      <c r="KU78" s="205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205"/>
      <c r="LH78" s="205"/>
      <c r="LI78" s="205"/>
      <c r="LJ78" s="205"/>
      <c r="LK78" s="205"/>
      <c r="LL78" s="205"/>
      <c r="LM78" s="205"/>
      <c r="LN78" s="205"/>
      <c r="LO78" s="205"/>
      <c r="LP78" s="205"/>
      <c r="LQ78" s="205"/>
      <c r="LR78" s="205"/>
      <c r="LS78" s="205"/>
      <c r="LT78" s="205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205"/>
      <c r="MG78" s="205"/>
      <c r="MH78" s="205"/>
      <c r="MI78" s="205"/>
      <c r="MJ78" s="205"/>
      <c r="MK78" s="205"/>
      <c r="ML78" s="205"/>
      <c r="MM78" s="205"/>
      <c r="MN78" s="205"/>
      <c r="MO78" s="205"/>
      <c r="MP78" s="205"/>
      <c r="MQ78" s="205"/>
      <c r="MR78" s="205"/>
      <c r="MS78" s="205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205"/>
      <c r="NF78" s="205"/>
      <c r="NG78" s="205"/>
      <c r="NH78" s="205"/>
      <c r="NI78" s="205"/>
      <c r="NJ78" s="205"/>
      <c r="NK78" s="205"/>
      <c r="NL78" s="205"/>
      <c r="NM78" s="205"/>
      <c r="NN78" s="205"/>
      <c r="NO78" s="205"/>
      <c r="NP78" s="205"/>
      <c r="NQ78" s="205"/>
      <c r="NR78" s="205"/>
      <c r="NS78" s="205"/>
      <c r="NT78" s="205"/>
      <c r="NU78" s="205"/>
      <c r="NV78" s="205"/>
      <c r="NW78" s="205"/>
      <c r="NX78" s="205"/>
      <c r="NY78" s="205"/>
      <c r="NZ78" s="205"/>
      <c r="OA78" s="205"/>
      <c r="OB78" s="205"/>
      <c r="OC78" s="205"/>
      <c r="OD78" s="205"/>
      <c r="OE78" s="205"/>
      <c r="OF78" s="205"/>
      <c r="OG78" s="205"/>
      <c r="OH78" s="205"/>
      <c r="OI78" s="205"/>
      <c r="OJ78" s="205"/>
      <c r="OK78" s="205"/>
      <c r="OL78" s="205"/>
      <c r="OM78" s="205"/>
      <c r="ON78" s="205"/>
      <c r="OO78" s="205"/>
      <c r="OP78" s="205"/>
      <c r="OQ78" s="205"/>
      <c r="OR78" s="205"/>
      <c r="OS78" s="205"/>
      <c r="OT78" s="205"/>
      <c r="OU78" s="205"/>
      <c r="OV78" s="205"/>
      <c r="OW78" s="205"/>
      <c r="OX78" s="205"/>
      <c r="OY78" s="205"/>
      <c r="OZ78" s="205"/>
      <c r="PA78" s="205"/>
      <c r="PB78" s="205"/>
      <c r="PC78" s="205"/>
      <c r="PD78" s="205"/>
      <c r="PE78" s="205"/>
      <c r="PF78" s="205"/>
      <c r="PG78" s="205"/>
      <c r="PH78" s="205"/>
      <c r="PI78" s="205"/>
      <c r="PJ78" s="205"/>
      <c r="PK78" s="205"/>
      <c r="PL78" s="205"/>
      <c r="PM78" s="205"/>
      <c r="PN78" s="205"/>
      <c r="PO78" s="205"/>
      <c r="PP78" s="205"/>
      <c r="PQ78" s="205"/>
      <c r="PR78" s="205"/>
      <c r="PS78" s="205"/>
      <c r="PT78" s="205"/>
      <c r="PU78" s="205"/>
      <c r="PV78" s="205"/>
      <c r="PW78" s="205"/>
      <c r="PX78" s="205"/>
      <c r="PY78" s="205"/>
      <c r="PZ78" s="205"/>
      <c r="QA78" s="205"/>
      <c r="QB78" s="205"/>
      <c r="QC78" s="205"/>
      <c r="QD78" s="205"/>
      <c r="QE78" s="205"/>
      <c r="QF78" s="205"/>
      <c r="QG78" s="205"/>
      <c r="QH78" s="205"/>
      <c r="QI78" s="205"/>
      <c r="QJ78" s="205"/>
      <c r="QK78" s="205"/>
      <c r="QL78" s="205"/>
      <c r="QM78" s="205"/>
      <c r="QN78" s="205"/>
      <c r="QO78" s="205"/>
      <c r="QP78" s="205"/>
      <c r="QQ78" s="205"/>
      <c r="QR78" s="205"/>
      <c r="QS78" s="205"/>
      <c r="QT78" s="205"/>
      <c r="QU78" s="205"/>
      <c r="QV78" s="205"/>
      <c r="QW78" s="205"/>
      <c r="QX78" s="205"/>
      <c r="QY78" s="205"/>
      <c r="QZ78" s="205"/>
      <c r="RA78" s="205"/>
      <c r="RB78" s="205"/>
      <c r="RC78" s="205"/>
      <c r="RD78" s="205"/>
      <c r="RE78" s="205"/>
      <c r="RF78" s="205"/>
      <c r="RG78" s="205"/>
      <c r="RH78" s="205"/>
      <c r="RI78" s="205"/>
      <c r="RJ78" s="205"/>
      <c r="RK78" s="205"/>
      <c r="RL78" s="205"/>
      <c r="RM78" s="205"/>
      <c r="RN78" s="205"/>
      <c r="RO78" s="205"/>
      <c r="RP78" s="205"/>
      <c r="RQ78" s="205"/>
      <c r="RR78" s="205"/>
      <c r="RS78" s="205"/>
      <c r="RT78" s="205"/>
      <c r="RU78" s="205"/>
      <c r="RV78" s="205"/>
      <c r="RW78" s="205"/>
      <c r="RX78" s="205"/>
      <c r="RY78" s="205"/>
      <c r="RZ78" s="205"/>
      <c r="SA78" s="205"/>
      <c r="SB78" s="205"/>
      <c r="SC78" s="205"/>
      <c r="SD78" s="205"/>
      <c r="SE78" s="205"/>
      <c r="SF78" s="205"/>
      <c r="SG78" s="205"/>
      <c r="SH78" s="205"/>
      <c r="SI78" s="205"/>
      <c r="SJ78" s="205"/>
      <c r="SK78" s="205"/>
      <c r="SL78" s="205"/>
      <c r="SM78" s="205"/>
      <c r="SN78" s="205"/>
      <c r="SO78" s="205"/>
      <c r="SP78" s="205"/>
      <c r="SQ78" s="205"/>
      <c r="SR78" s="205"/>
      <c r="SS78" s="205"/>
      <c r="ST78" s="205"/>
      <c r="SU78" s="205"/>
      <c r="SV78" s="205"/>
      <c r="SW78" s="205"/>
      <c r="SX78" s="205"/>
      <c r="SY78" s="205"/>
      <c r="SZ78" s="205"/>
      <c r="TA78" s="205"/>
      <c r="TB78" s="205"/>
      <c r="TC78" s="205"/>
      <c r="TD78" s="205"/>
      <c r="TE78" s="205"/>
      <c r="TF78" s="205"/>
      <c r="TG78" s="205"/>
      <c r="TH78" s="205"/>
      <c r="TI78" s="205"/>
      <c r="TJ78" s="205"/>
      <c r="TK78" s="205"/>
      <c r="TL78" s="205"/>
      <c r="TM78" s="205"/>
      <c r="TN78" s="205"/>
      <c r="TO78" s="205"/>
      <c r="TP78" s="205"/>
      <c r="TQ78" s="205"/>
      <c r="TR78" s="205"/>
      <c r="TS78" s="205"/>
      <c r="TT78" s="205"/>
      <c r="TU78" s="205"/>
      <c r="TV78" s="205"/>
      <c r="TW78" s="205"/>
      <c r="TX78" s="205"/>
      <c r="TY78" s="205"/>
      <c r="TZ78" s="205"/>
      <c r="UA78" s="205"/>
      <c r="UB78" s="205"/>
      <c r="UC78" s="205"/>
      <c r="UD78" s="205"/>
      <c r="UE78" s="205"/>
      <c r="UF78" s="205"/>
      <c r="UG78" s="205"/>
      <c r="UH78" s="205"/>
      <c r="UI78" s="205"/>
      <c r="UJ78" s="205"/>
      <c r="UK78" s="205"/>
      <c r="UL78" s="205"/>
      <c r="UM78" s="205"/>
      <c r="UN78" s="205"/>
      <c r="UO78" s="205"/>
      <c r="UP78" s="205"/>
      <c r="UQ78" s="205"/>
      <c r="UR78" s="205"/>
      <c r="US78" s="205"/>
      <c r="UT78" s="205"/>
      <c r="UU78" s="205"/>
      <c r="UV78" s="205"/>
      <c r="UW78" s="205"/>
      <c r="UX78" s="205"/>
      <c r="UY78" s="205"/>
      <c r="UZ78" s="205"/>
      <c r="VA78" s="205"/>
      <c r="VB78" s="205"/>
      <c r="VC78" s="205"/>
      <c r="VD78" s="205"/>
      <c r="VE78" s="205"/>
      <c r="VF78" s="205"/>
      <c r="VG78" s="205"/>
      <c r="VH78" s="205"/>
      <c r="VI78" s="205"/>
      <c r="VJ78" s="205"/>
      <c r="VK78" s="205"/>
      <c r="VL78" s="205"/>
      <c r="VM78" s="205"/>
      <c r="VN78" s="205"/>
      <c r="VO78" s="205"/>
      <c r="VP78" s="205"/>
      <c r="VQ78" s="205"/>
      <c r="VR78" s="205"/>
      <c r="VS78" s="205"/>
      <c r="VT78" s="205"/>
      <c r="VU78" s="205"/>
      <c r="VV78" s="205"/>
      <c r="VW78" s="205"/>
      <c r="VX78" s="205"/>
      <c r="VY78" s="205"/>
      <c r="VZ78" s="205"/>
      <c r="WA78" s="205"/>
      <c r="WB78" s="205"/>
      <c r="WC78" s="205"/>
      <c r="WD78" s="205"/>
      <c r="WE78" s="205"/>
      <c r="WF78" s="205"/>
      <c r="WG78" s="205"/>
      <c r="WH78" s="205"/>
      <c r="WI78" s="205"/>
      <c r="WJ78" s="205"/>
      <c r="WK78" s="205"/>
      <c r="WL78" s="205"/>
      <c r="WM78" s="205"/>
      <c r="WN78" s="205"/>
      <c r="WO78" s="205"/>
      <c r="WP78" s="205"/>
      <c r="WQ78" s="205"/>
      <c r="WR78" s="205"/>
      <c r="WS78" s="205"/>
      <c r="WT78" s="205"/>
      <c r="WU78" s="205"/>
      <c r="WV78" s="205"/>
      <c r="WW78" s="205"/>
      <c r="WX78" s="205"/>
      <c r="WY78" s="205"/>
      <c r="WZ78" s="205"/>
      <c r="XA78" s="205"/>
      <c r="XB78" s="205"/>
      <c r="XC78" s="205"/>
      <c r="XD78" s="205"/>
      <c r="XE78" s="205"/>
      <c r="XF78" s="205"/>
      <c r="XG78" s="205"/>
      <c r="XH78" s="205"/>
      <c r="XI78" s="205"/>
      <c r="XJ78" s="205"/>
      <c r="XK78" s="205"/>
      <c r="XL78" s="205"/>
      <c r="XM78" s="205"/>
      <c r="XN78" s="205"/>
      <c r="XO78" s="205"/>
      <c r="XP78" s="205"/>
      <c r="XQ78" s="205"/>
      <c r="XR78" s="205"/>
      <c r="XS78" s="205"/>
      <c r="XT78" s="205"/>
      <c r="XU78" s="205"/>
      <c r="XV78" s="205"/>
      <c r="XW78" s="205"/>
      <c r="XX78" s="205"/>
      <c r="XY78" s="205"/>
      <c r="XZ78" s="205"/>
      <c r="YA78" s="205"/>
      <c r="YB78" s="205"/>
      <c r="YC78" s="205"/>
      <c r="YD78" s="205"/>
      <c r="YE78" s="205"/>
      <c r="YF78" s="205"/>
      <c r="YG78" s="205"/>
      <c r="YH78" s="205"/>
      <c r="YI78" s="205"/>
      <c r="YJ78" s="205"/>
      <c r="YK78" s="205"/>
      <c r="YL78" s="205"/>
      <c r="YM78" s="205"/>
      <c r="YN78" s="205"/>
      <c r="YO78" s="205"/>
      <c r="YP78" s="205"/>
      <c r="YQ78" s="205"/>
      <c r="YR78" s="205"/>
      <c r="YS78" s="205"/>
      <c r="YT78" s="205"/>
      <c r="YU78" s="205"/>
      <c r="YV78" s="205"/>
      <c r="YW78" s="205"/>
      <c r="YX78" s="205"/>
      <c r="YY78" s="205"/>
      <c r="YZ78" s="205"/>
      <c r="ZA78" s="205"/>
      <c r="ZB78" s="205"/>
      <c r="ZC78" s="205"/>
      <c r="ZD78" s="205"/>
      <c r="ZE78" s="205"/>
      <c r="ZF78" s="205"/>
      <c r="ZG78" s="205"/>
      <c r="ZH78" s="205"/>
      <c r="ZI78" s="205"/>
      <c r="ZJ78" s="205"/>
      <c r="ZK78" s="205"/>
      <c r="ZL78" s="205"/>
      <c r="ZM78" s="205"/>
      <c r="ZN78" s="205"/>
      <c r="ZO78" s="205"/>
      <c r="ZP78" s="205"/>
      <c r="ZQ78" s="205"/>
      <c r="ZR78" s="205"/>
      <c r="ZS78" s="205"/>
      <c r="ZT78" s="205"/>
      <c r="ZU78" s="205"/>
      <c r="ZV78" s="205"/>
      <c r="ZW78" s="205"/>
      <c r="ZX78" s="205"/>
      <c r="ZY78" s="205"/>
      <c r="ZZ78" s="205"/>
      <c r="AAA78" s="205"/>
      <c r="AAB78" s="205"/>
      <c r="AAC78" s="205"/>
      <c r="AAD78" s="205"/>
      <c r="AAE78" s="205"/>
      <c r="AAF78" s="205"/>
      <c r="AAG78" s="205"/>
      <c r="AAH78" s="205"/>
      <c r="AAI78" s="205"/>
      <c r="AAJ78" s="205"/>
      <c r="AAK78" s="205"/>
      <c r="AAL78" s="205"/>
      <c r="AAM78" s="205"/>
      <c r="AAN78" s="205"/>
      <c r="AAO78" s="205"/>
      <c r="AAP78" s="205"/>
      <c r="AAQ78" s="205"/>
      <c r="AAR78" s="205"/>
      <c r="AAS78" s="205"/>
      <c r="AAT78" s="205"/>
      <c r="AAU78" s="205"/>
      <c r="AAV78" s="205"/>
      <c r="AAW78" s="205"/>
      <c r="AAX78" s="205"/>
      <c r="AAY78" s="205"/>
      <c r="AAZ78" s="205"/>
      <c r="ABA78" s="205"/>
      <c r="ABB78" s="205"/>
      <c r="ABC78" s="205"/>
      <c r="ABD78" s="205"/>
      <c r="ABE78" s="205"/>
      <c r="ABF78" s="205"/>
      <c r="ABG78" s="205"/>
      <c r="ABH78" s="205"/>
      <c r="ABI78" s="205"/>
      <c r="ABJ78" s="205"/>
      <c r="ABK78" s="205"/>
      <c r="ABL78" s="205"/>
      <c r="ABM78" s="205"/>
      <c r="ABN78" s="205"/>
      <c r="ABO78" s="205"/>
      <c r="ABP78" s="205"/>
      <c r="ABQ78" s="205"/>
      <c r="ABR78" s="205"/>
      <c r="ABS78" s="205"/>
      <c r="ABT78" s="205"/>
      <c r="ABU78" s="205"/>
      <c r="ABV78" s="205"/>
      <c r="ABW78" s="205"/>
      <c r="ABX78" s="205"/>
      <c r="ABY78" s="205"/>
      <c r="ABZ78" s="205"/>
      <c r="ACA78" s="205"/>
      <c r="ACB78" s="205"/>
      <c r="ACC78" s="205"/>
      <c r="ACD78" s="205"/>
      <c r="ACE78" s="205"/>
      <c r="ACF78" s="205"/>
      <c r="ACG78" s="205"/>
      <c r="ACH78" s="205"/>
      <c r="ACI78" s="205"/>
      <c r="ACJ78" s="205"/>
      <c r="ACK78" s="205"/>
      <c r="ACL78" s="205"/>
      <c r="ACM78" s="205"/>
      <c r="ACN78" s="205"/>
      <c r="ACO78" s="205"/>
      <c r="ACP78" s="205"/>
      <c r="ACQ78" s="205"/>
      <c r="ACR78" s="205"/>
      <c r="ACS78" s="205"/>
      <c r="ACT78" s="205"/>
      <c r="ACU78" s="205"/>
      <c r="ACV78" s="205"/>
      <c r="ACW78" s="205"/>
      <c r="ACX78" s="205"/>
      <c r="ACY78" s="205"/>
      <c r="ACZ78" s="205"/>
      <c r="ADA78" s="205"/>
      <c r="ADB78" s="205"/>
      <c r="ADC78" s="205"/>
      <c r="ADD78" s="205"/>
      <c r="ADE78" s="205"/>
      <c r="ADF78" s="205"/>
      <c r="ADG78" s="205"/>
      <c r="ADH78" s="205"/>
      <c r="ADI78" s="205"/>
      <c r="ADJ78" s="205"/>
      <c r="ADK78" s="205"/>
      <c r="ADL78" s="205"/>
      <c r="ADM78" s="205"/>
      <c r="ADN78" s="205"/>
      <c r="ADO78" s="205"/>
      <c r="ADP78" s="205"/>
      <c r="ADQ78" s="205"/>
      <c r="ADR78" s="205"/>
      <c r="ADS78" s="205"/>
      <c r="ADT78" s="205"/>
      <c r="ADU78" s="205"/>
      <c r="ADV78" s="205"/>
      <c r="ADW78" s="205"/>
      <c r="ADX78" s="205"/>
      <c r="ADY78" s="205"/>
      <c r="ADZ78" s="205"/>
      <c r="AEA78" s="205"/>
      <c r="AEB78" s="205"/>
      <c r="AEC78" s="205"/>
      <c r="AED78" s="205"/>
      <c r="AEE78" s="205"/>
      <c r="AEF78" s="205"/>
      <c r="AEG78" s="205"/>
      <c r="AEH78" s="205"/>
      <c r="AEI78" s="205"/>
      <c r="AEJ78" s="205"/>
      <c r="AEK78" s="205"/>
      <c r="AEL78" s="205"/>
      <c r="AEM78" s="205"/>
      <c r="AEN78" s="205"/>
      <c r="AEO78" s="205"/>
      <c r="AEP78" s="205"/>
      <c r="AEQ78" s="205"/>
      <c r="AER78" s="205"/>
      <c r="AES78" s="205"/>
      <c r="AET78" s="205"/>
      <c r="AEU78" s="205"/>
      <c r="AEV78" s="205"/>
      <c r="AEW78" s="205"/>
      <c r="AEX78" s="205"/>
      <c r="AEY78" s="205"/>
      <c r="AEZ78" s="205"/>
      <c r="AFA78" s="205"/>
      <c r="AFB78" s="205"/>
      <c r="AFC78" s="205"/>
      <c r="AFD78" s="205"/>
      <c r="AFE78" s="205"/>
      <c r="AFF78" s="205"/>
      <c r="AFG78" s="205"/>
      <c r="AFH78" s="205"/>
      <c r="AFI78" s="205"/>
      <c r="AFJ78" s="205"/>
      <c r="AFK78" s="205"/>
      <c r="AFL78" s="205"/>
      <c r="AFM78" s="205"/>
      <c r="AFN78" s="205"/>
      <c r="AFO78" s="205"/>
      <c r="AFP78" s="205"/>
      <c r="AFQ78" s="205"/>
      <c r="AFR78" s="205"/>
      <c r="AFS78" s="205"/>
      <c r="AFT78" s="205"/>
      <c r="AFU78" s="205"/>
      <c r="AFV78" s="205"/>
      <c r="AFW78" s="205"/>
      <c r="AFX78" s="205"/>
      <c r="AFY78" s="205"/>
      <c r="AFZ78" s="205"/>
      <c r="AGA78" s="205"/>
      <c r="AGB78" s="205"/>
      <c r="AGC78" s="205"/>
      <c r="AGD78" s="205"/>
      <c r="AGE78" s="205"/>
      <c r="AGF78" s="205"/>
      <c r="AGG78" s="205"/>
      <c r="AGH78" s="205"/>
      <c r="AGI78" s="205"/>
      <c r="AGJ78" s="205"/>
      <c r="AGK78" s="205"/>
      <c r="AGL78" s="205"/>
      <c r="AGM78" s="205"/>
      <c r="AGN78" s="205"/>
      <c r="AGO78" s="205"/>
      <c r="AGP78" s="205"/>
      <c r="AGQ78" s="205"/>
      <c r="AGR78" s="205"/>
      <c r="AGS78" s="205"/>
      <c r="AGT78" s="205"/>
      <c r="AGU78" s="205"/>
      <c r="AGV78" s="205"/>
      <c r="AGW78" s="205"/>
      <c r="AGX78" s="205"/>
      <c r="AGY78" s="205"/>
      <c r="AGZ78" s="205"/>
      <c r="AHA78" s="205"/>
      <c r="AHB78" s="205"/>
      <c r="AHC78" s="205"/>
      <c r="AHD78" s="205"/>
      <c r="AHE78" s="205"/>
      <c r="AHF78" s="205"/>
      <c r="AHG78" s="205"/>
      <c r="AHH78" s="205"/>
      <c r="AHI78" s="205"/>
      <c r="AHJ78" s="205"/>
      <c r="AHK78" s="205"/>
      <c r="AHL78" s="205"/>
      <c r="AHM78" s="205"/>
      <c r="AHN78" s="205"/>
      <c r="AHO78" s="205"/>
      <c r="AHP78" s="205"/>
      <c r="AHQ78" s="205"/>
      <c r="AHR78" s="205"/>
      <c r="AHS78" s="205"/>
      <c r="AHT78" s="205"/>
      <c r="AHU78" s="205"/>
      <c r="AHV78" s="205"/>
      <c r="AHW78" s="205"/>
      <c r="AHX78" s="205"/>
      <c r="AHY78" s="205"/>
      <c r="AHZ78" s="205"/>
      <c r="AIA78" s="205"/>
      <c r="AIB78" s="205"/>
      <c r="AIC78" s="205"/>
      <c r="AID78" s="205"/>
      <c r="AIE78" s="205"/>
      <c r="AIF78" s="205"/>
      <c r="AIG78" s="205"/>
      <c r="AIH78" s="205"/>
      <c r="AII78" s="205"/>
      <c r="AIJ78" s="205"/>
      <c r="AIK78" s="205"/>
      <c r="AIL78" s="205"/>
      <c r="AIM78" s="205"/>
      <c r="AIN78" s="205"/>
      <c r="AIO78" s="205"/>
      <c r="AIP78" s="205"/>
      <c r="AIQ78" s="205"/>
      <c r="AIR78" s="205"/>
      <c r="AIS78" s="205"/>
      <c r="AIT78" s="205"/>
      <c r="AIU78" s="205"/>
      <c r="AIV78" s="205"/>
      <c r="AIW78" s="205"/>
      <c r="AIX78" s="205"/>
      <c r="AIY78" s="205"/>
      <c r="AIZ78" s="205"/>
      <c r="AJA78" s="205"/>
      <c r="AJB78" s="205"/>
      <c r="AJC78" s="205"/>
      <c r="AJD78" s="205"/>
      <c r="AJE78" s="205"/>
      <c r="AJF78" s="205"/>
      <c r="AJG78" s="205"/>
      <c r="AJH78" s="205"/>
      <c r="AJI78" s="205"/>
      <c r="AJJ78" s="205"/>
      <c r="AJK78" s="205"/>
      <c r="AJL78" s="205"/>
      <c r="AJM78" s="205"/>
      <c r="AJN78" s="205"/>
      <c r="AJO78" s="205"/>
      <c r="AJP78" s="205"/>
      <c r="AJQ78" s="205"/>
      <c r="AJR78" s="205"/>
      <c r="AJS78" s="205"/>
      <c r="AJT78" s="205"/>
      <c r="AJU78" s="205"/>
      <c r="AJV78" s="205"/>
      <c r="AJW78" s="205"/>
      <c r="AJX78" s="205"/>
      <c r="AJY78" s="205"/>
      <c r="AJZ78" s="205"/>
      <c r="AKA78" s="205"/>
      <c r="AKB78" s="205"/>
      <c r="AKC78" s="205"/>
      <c r="AKD78" s="205"/>
      <c r="AKE78" s="205"/>
      <c r="AKF78" s="205"/>
      <c r="AKG78" s="205"/>
      <c r="AKH78" s="205"/>
      <c r="AKI78" s="205"/>
      <c r="AKJ78" s="205"/>
      <c r="AKK78" s="205"/>
      <c r="AKL78" s="205"/>
      <c r="AKM78" s="205"/>
      <c r="AKN78" s="205"/>
      <c r="AKO78" s="205"/>
      <c r="AKP78" s="205"/>
      <c r="AKQ78" s="205"/>
      <c r="AKR78" s="205"/>
      <c r="AKS78" s="205"/>
      <c r="AKT78" s="205"/>
      <c r="AKU78" s="205"/>
      <c r="AKV78" s="205"/>
      <c r="AKW78" s="205"/>
      <c r="AKX78" s="205"/>
      <c r="AKY78" s="205"/>
      <c r="AKZ78" s="205"/>
      <c r="ALA78" s="205"/>
      <c r="ALB78" s="205"/>
      <c r="ALC78" s="205"/>
      <c r="ALD78" s="205"/>
      <c r="ALE78" s="205"/>
      <c r="ALF78" s="205"/>
      <c r="ALG78" s="205"/>
      <c r="ALH78" s="205"/>
      <c r="ALI78" s="205"/>
      <c r="ALJ78" s="205"/>
      <c r="ALK78" s="205"/>
      <c r="ALL78" s="205"/>
      <c r="ALM78" s="205"/>
      <c r="ALN78" s="205"/>
      <c r="ALO78" s="205"/>
      <c r="ALP78" s="205"/>
      <c r="ALQ78" s="205"/>
      <c r="ALR78" s="205"/>
      <c r="ALS78" s="205"/>
      <c r="ALT78" s="205"/>
      <c r="ALU78" s="205"/>
      <c r="ALV78" s="205"/>
      <c r="ALW78" s="205"/>
      <c r="ALX78" s="205"/>
      <c r="ALY78" s="205"/>
      <c r="ALZ78" s="205"/>
      <c r="AMA78" s="205"/>
      <c r="AMB78" s="205"/>
      <c r="AMC78" s="205"/>
      <c r="AMD78" s="205"/>
      <c r="AME78" s="205"/>
      <c r="AMF78" s="205"/>
      <c r="AMG78" s="205"/>
      <c r="AMH78" s="205"/>
      <c r="AMI78" s="205"/>
      <c r="AMJ78" s="205"/>
      <c r="AMK78" s="205"/>
      <c r="AML78" s="205"/>
      <c r="AMM78" s="205"/>
      <c r="AMN78" s="205"/>
      <c r="AMO78" s="205"/>
      <c r="AMP78" s="205"/>
      <c r="AMQ78" s="205"/>
      <c r="AMR78" s="205"/>
      <c r="AMS78" s="205"/>
      <c r="AMT78" s="205"/>
      <c r="AMU78" s="205"/>
      <c r="AMV78" s="205"/>
      <c r="AMW78" s="205"/>
      <c r="AMX78" s="205"/>
      <c r="AMY78" s="205"/>
      <c r="AMZ78" s="205"/>
      <c r="ANA78" s="205"/>
      <c r="ANB78" s="205"/>
      <c r="ANC78" s="205"/>
      <c r="AND78" s="205"/>
      <c r="ANE78" s="205"/>
      <c r="ANF78" s="205"/>
      <c r="ANG78" s="205"/>
      <c r="ANH78" s="205"/>
      <c r="ANI78" s="205"/>
      <c r="ANJ78" s="205"/>
      <c r="ANK78" s="205"/>
      <c r="ANL78" s="205"/>
      <c r="ANM78" s="205"/>
      <c r="ANN78" s="205"/>
      <c r="ANO78" s="205"/>
      <c r="ANP78" s="205"/>
      <c r="ANQ78" s="205"/>
      <c r="ANR78" s="205"/>
      <c r="ANS78" s="205"/>
      <c r="ANT78" s="205"/>
      <c r="ANU78" s="205"/>
      <c r="ANV78" s="205"/>
      <c r="ANW78" s="205"/>
      <c r="ANX78" s="205"/>
      <c r="ANY78" s="205"/>
      <c r="ANZ78" s="205"/>
      <c r="AOA78" s="205"/>
      <c r="AOB78" s="205"/>
      <c r="AOC78" s="205"/>
      <c r="AOD78" s="205"/>
      <c r="AOE78" s="205"/>
      <c r="AOF78" s="205"/>
      <c r="AOG78" s="205"/>
      <c r="AOH78" s="205"/>
      <c r="AOI78" s="205"/>
      <c r="AOJ78" s="205"/>
      <c r="AOK78" s="205"/>
      <c r="AOL78" s="205"/>
      <c r="AOM78" s="205"/>
      <c r="AON78" s="205"/>
      <c r="AOO78" s="205"/>
      <c r="AOP78" s="205"/>
      <c r="AOQ78" s="205"/>
      <c r="AOR78" s="205"/>
      <c r="AOS78" s="205"/>
      <c r="AOT78" s="205"/>
      <c r="AOU78" s="205"/>
      <c r="AOV78" s="205"/>
      <c r="AOW78" s="205"/>
      <c r="AOX78" s="205"/>
      <c r="AOY78" s="205"/>
      <c r="AOZ78" s="205"/>
      <c r="APA78" s="205"/>
      <c r="APB78" s="205"/>
      <c r="APC78" s="205"/>
      <c r="APD78" s="205"/>
      <c r="APE78" s="205"/>
      <c r="APF78" s="205"/>
      <c r="APG78" s="205"/>
      <c r="APH78" s="205"/>
      <c r="API78" s="205"/>
      <c r="APJ78" s="205"/>
      <c r="APK78" s="205"/>
      <c r="APL78" s="205"/>
      <c r="APM78" s="205"/>
      <c r="APN78" s="205"/>
      <c r="APO78" s="205"/>
      <c r="APP78" s="205"/>
      <c r="APQ78" s="205"/>
      <c r="APR78" s="205"/>
      <c r="APS78" s="205"/>
      <c r="APT78" s="205"/>
      <c r="APU78" s="205"/>
      <c r="APV78" s="205"/>
      <c r="APW78" s="205"/>
      <c r="APX78" s="205"/>
      <c r="APY78" s="205"/>
      <c r="APZ78" s="205"/>
      <c r="AQA78" s="205"/>
      <c r="AQB78" s="205"/>
      <c r="AQC78" s="205"/>
      <c r="AQD78" s="205"/>
      <c r="AQE78" s="205"/>
      <c r="AQF78" s="205"/>
      <c r="AQG78" s="205"/>
      <c r="AQH78" s="205"/>
      <c r="AQI78" s="205"/>
      <c r="AQJ78" s="205"/>
      <c r="AQK78" s="205"/>
      <c r="AQL78" s="205"/>
      <c r="AQM78" s="205"/>
      <c r="AQN78" s="205"/>
      <c r="AQO78" s="205"/>
      <c r="AQP78" s="205"/>
      <c r="AQQ78" s="205"/>
      <c r="AQR78" s="205"/>
      <c r="AQS78" s="205"/>
      <c r="AQT78" s="205"/>
      <c r="AQU78" s="205"/>
      <c r="AQV78" s="205"/>
      <c r="AQW78" s="205"/>
      <c r="AQX78" s="205"/>
      <c r="AQY78" s="205"/>
      <c r="AQZ78" s="205"/>
      <c r="ARA78" s="205"/>
      <c r="ARB78" s="205"/>
      <c r="ARC78" s="205"/>
      <c r="ARD78" s="205"/>
      <c r="ARE78" s="205"/>
      <c r="ARF78" s="205"/>
      <c r="ARG78" s="205"/>
      <c r="ARH78" s="205"/>
      <c r="ARI78" s="205"/>
      <c r="ARJ78" s="205"/>
      <c r="ARK78" s="205"/>
      <c r="ARL78" s="205"/>
      <c r="ARM78" s="205"/>
      <c r="ARN78" s="205"/>
      <c r="ARO78" s="205"/>
      <c r="ARP78" s="205"/>
      <c r="ARQ78" s="205"/>
      <c r="ARR78" s="205"/>
      <c r="ARS78" s="205"/>
      <c r="ART78" s="205"/>
      <c r="ARU78" s="205"/>
      <c r="ARV78" s="205"/>
      <c r="ARW78" s="205"/>
      <c r="ARX78" s="205"/>
      <c r="ARY78" s="205"/>
      <c r="ARZ78" s="205"/>
      <c r="ASA78" s="205"/>
      <c r="ASB78" s="205"/>
      <c r="ASC78" s="205"/>
      <c r="ASD78" s="205"/>
      <c r="ASE78" s="205"/>
      <c r="ASF78" s="205"/>
      <c r="ASG78" s="205"/>
      <c r="ASH78" s="205"/>
      <c r="ASI78" s="205"/>
      <c r="ASJ78" s="205"/>
      <c r="ASK78" s="205"/>
      <c r="ASL78" s="205"/>
      <c r="ASM78" s="205"/>
      <c r="ASN78" s="205"/>
      <c r="ASO78" s="205"/>
      <c r="ASP78" s="205"/>
      <c r="ASQ78" s="205"/>
      <c r="ASR78" s="205"/>
      <c r="ASS78" s="205"/>
      <c r="AST78" s="205"/>
      <c r="ASU78" s="205"/>
      <c r="ASV78" s="205"/>
      <c r="ASW78" s="205"/>
      <c r="ASX78" s="205"/>
      <c r="ASY78" s="205"/>
      <c r="ASZ78" s="205"/>
      <c r="ATA78" s="205"/>
      <c r="ATB78" s="205"/>
      <c r="ATC78" s="205"/>
      <c r="ATD78" s="205"/>
      <c r="ATE78" s="205"/>
      <c r="ATF78" s="205"/>
      <c r="ATG78" s="205"/>
      <c r="ATH78" s="205"/>
      <c r="ATI78" s="205"/>
      <c r="ATJ78" s="205"/>
      <c r="ATK78" s="205"/>
      <c r="ATL78" s="205"/>
      <c r="ATM78" s="205"/>
      <c r="ATN78" s="205"/>
      <c r="ATO78" s="205"/>
      <c r="ATP78" s="205"/>
      <c r="ATQ78" s="205"/>
      <c r="ATR78" s="205"/>
      <c r="ATS78" s="205"/>
      <c r="ATT78" s="205"/>
      <c r="ATU78" s="205"/>
      <c r="ATV78" s="205"/>
      <c r="ATW78" s="205"/>
      <c r="ATX78" s="205"/>
      <c r="ATY78" s="205"/>
      <c r="ATZ78" s="205"/>
      <c r="AUA78" s="205"/>
      <c r="AUB78" s="205"/>
      <c r="AUC78" s="205"/>
      <c r="AUD78" s="205"/>
      <c r="AUE78" s="205"/>
      <c r="AUF78" s="205"/>
      <c r="AUG78" s="205"/>
      <c r="AUH78" s="205"/>
      <c r="AUI78" s="205"/>
      <c r="AUJ78" s="205"/>
      <c r="AUK78" s="205"/>
      <c r="AUL78" s="205"/>
      <c r="AUM78" s="205"/>
      <c r="AUN78" s="205"/>
      <c r="AUO78" s="205"/>
      <c r="AUP78" s="205"/>
      <c r="AUQ78" s="205"/>
      <c r="AUR78" s="205"/>
      <c r="AUS78" s="205"/>
      <c r="AUT78" s="205"/>
      <c r="AUU78" s="205"/>
      <c r="AUV78" s="205"/>
      <c r="AUW78" s="205"/>
      <c r="AUX78" s="205"/>
      <c r="AUY78" s="205"/>
      <c r="AUZ78" s="205"/>
      <c r="AVA78" s="205"/>
      <c r="AVB78" s="205"/>
      <c r="AVC78" s="205"/>
      <c r="AVD78" s="205"/>
      <c r="AVE78" s="205"/>
      <c r="AVF78" s="205"/>
      <c r="AVG78" s="205"/>
      <c r="AVH78" s="205"/>
      <c r="AVI78" s="205"/>
      <c r="AVJ78" s="205"/>
      <c r="AVK78" s="205"/>
      <c r="AVL78" s="205"/>
      <c r="AVM78" s="205"/>
      <c r="AVN78" s="205"/>
      <c r="AVO78" s="205"/>
      <c r="AVP78" s="205"/>
      <c r="AVQ78" s="205"/>
      <c r="AVR78" s="205"/>
      <c r="AVS78" s="205"/>
      <c r="AVT78" s="205"/>
      <c r="AVU78" s="205"/>
      <c r="AVV78" s="205"/>
      <c r="AVW78" s="205"/>
      <c r="AVX78" s="205"/>
      <c r="AVY78" s="205"/>
      <c r="AVZ78" s="205"/>
      <c r="AWA78" s="205"/>
      <c r="AWB78" s="205"/>
      <c r="AWC78" s="205"/>
      <c r="AWD78" s="205"/>
      <c r="AWE78" s="205"/>
      <c r="AWF78" s="205"/>
      <c r="AWG78" s="205"/>
      <c r="AWH78" s="205"/>
      <c r="AWI78" s="205"/>
      <c r="AWJ78" s="205"/>
      <c r="AWK78" s="205"/>
      <c r="AWL78" s="205"/>
      <c r="AWM78" s="205"/>
      <c r="AWN78" s="205"/>
      <c r="AWO78" s="205"/>
      <c r="AWP78" s="205"/>
      <c r="AWQ78" s="205"/>
      <c r="AWR78" s="205"/>
      <c r="AWS78" s="205"/>
      <c r="AWT78" s="205"/>
      <c r="AWU78" s="205"/>
      <c r="AWV78" s="205"/>
      <c r="AWW78" s="205"/>
      <c r="AWX78" s="205"/>
      <c r="AWY78" s="205"/>
      <c r="AWZ78" s="205"/>
      <c r="AXA78" s="205"/>
      <c r="AXB78" s="205"/>
      <c r="AXC78" s="205"/>
      <c r="AXD78" s="205"/>
      <c r="AXE78" s="205"/>
      <c r="AXF78" s="205"/>
      <c r="AXG78" s="205"/>
      <c r="AXH78" s="205"/>
      <c r="AXI78" s="205"/>
      <c r="AXJ78" s="205"/>
      <c r="AXK78" s="205"/>
      <c r="AXL78" s="205"/>
      <c r="AXM78" s="205"/>
      <c r="AXN78" s="205"/>
      <c r="AXO78" s="205"/>
      <c r="AXP78" s="205"/>
      <c r="AXQ78" s="205"/>
      <c r="AXR78" s="205"/>
      <c r="AXS78" s="205"/>
      <c r="AXT78" s="205"/>
      <c r="AXU78" s="205"/>
      <c r="AXV78" s="205"/>
      <c r="AXW78" s="205"/>
      <c r="AXX78" s="205"/>
      <c r="AXY78" s="205"/>
      <c r="AXZ78" s="205"/>
      <c r="AYA78" s="205"/>
      <c r="AYB78" s="205"/>
      <c r="AYC78" s="205"/>
      <c r="AYD78" s="205"/>
      <c r="AYE78" s="205"/>
      <c r="AYF78" s="205"/>
      <c r="AYG78" s="205"/>
      <c r="AYH78" s="205"/>
      <c r="AYI78" s="205"/>
      <c r="AYJ78" s="205"/>
      <c r="AYK78" s="205"/>
      <c r="AYL78" s="205"/>
      <c r="AYM78" s="205"/>
      <c r="AYN78" s="205"/>
      <c r="AYO78" s="205"/>
      <c r="AYP78" s="205"/>
      <c r="AYQ78" s="205"/>
      <c r="AYR78" s="205"/>
      <c r="AYS78" s="205"/>
      <c r="AYT78" s="205"/>
      <c r="AYU78" s="205"/>
      <c r="AYV78" s="205"/>
      <c r="AYW78" s="205"/>
      <c r="AYX78" s="205"/>
      <c r="AYY78" s="205"/>
      <c r="AYZ78" s="205"/>
      <c r="AZA78" s="205"/>
      <c r="AZB78" s="205"/>
      <c r="AZC78" s="205"/>
      <c r="AZD78" s="205"/>
      <c r="AZE78" s="205"/>
      <c r="AZF78" s="205"/>
      <c r="AZG78" s="205"/>
      <c r="AZH78" s="205"/>
      <c r="AZI78" s="205"/>
      <c r="AZJ78" s="205"/>
      <c r="AZK78" s="205"/>
      <c r="AZL78" s="205"/>
      <c r="AZM78" s="205"/>
      <c r="AZN78" s="205"/>
      <c r="AZO78" s="205"/>
      <c r="AZP78" s="205"/>
      <c r="AZQ78" s="205"/>
      <c r="AZR78" s="205"/>
      <c r="AZS78" s="205"/>
      <c r="AZT78" s="205"/>
      <c r="AZU78" s="205"/>
      <c r="AZV78" s="205"/>
      <c r="AZW78" s="205"/>
      <c r="AZX78" s="205"/>
      <c r="AZY78" s="205"/>
      <c r="AZZ78" s="205"/>
      <c r="BAA78" s="205"/>
      <c r="BAB78" s="205"/>
      <c r="BAC78" s="205"/>
      <c r="BAD78" s="205"/>
      <c r="BAE78" s="205"/>
      <c r="BAF78" s="205"/>
      <c r="BAG78" s="205"/>
      <c r="BAH78" s="205"/>
      <c r="BAI78" s="205"/>
      <c r="BAJ78" s="205"/>
      <c r="BAK78" s="205"/>
      <c r="BAL78" s="205"/>
      <c r="BAM78" s="205"/>
      <c r="BAN78" s="205"/>
      <c r="BAO78" s="205"/>
      <c r="BAP78" s="205"/>
      <c r="BAQ78" s="205"/>
      <c r="BAR78" s="205"/>
      <c r="BAS78" s="205"/>
      <c r="BAT78" s="205"/>
      <c r="BAU78" s="205"/>
      <c r="BAV78" s="205"/>
      <c r="BAW78" s="205"/>
      <c r="BAX78" s="205"/>
      <c r="BAY78" s="205"/>
      <c r="BAZ78" s="205"/>
      <c r="BBA78" s="205"/>
      <c r="BBB78" s="205"/>
      <c r="BBC78" s="205"/>
      <c r="BBD78" s="205"/>
      <c r="BBE78" s="205"/>
      <c r="BBF78" s="205"/>
      <c r="BBG78" s="205"/>
      <c r="BBH78" s="205"/>
      <c r="BBI78" s="205"/>
      <c r="BBJ78" s="205"/>
      <c r="BBK78" s="205"/>
      <c r="BBL78" s="205"/>
      <c r="BBM78" s="205"/>
      <c r="BBN78" s="205"/>
      <c r="BBO78" s="205"/>
      <c r="BBP78" s="205"/>
      <c r="BBQ78" s="205"/>
      <c r="BBR78" s="205"/>
      <c r="BBS78" s="205"/>
      <c r="BBT78" s="205"/>
      <c r="BBU78" s="205"/>
      <c r="BBV78" s="205"/>
      <c r="BBW78" s="205"/>
      <c r="BBX78" s="205"/>
      <c r="BBY78" s="205"/>
      <c r="BBZ78" s="205"/>
      <c r="BCA78" s="205"/>
      <c r="BCB78" s="205"/>
      <c r="BCC78" s="205"/>
      <c r="BCD78" s="205"/>
      <c r="BCE78" s="205"/>
      <c r="BCF78" s="205"/>
      <c r="BCG78" s="205"/>
      <c r="BCH78" s="205"/>
      <c r="BCI78" s="205"/>
      <c r="BCJ78" s="205"/>
      <c r="BCK78" s="205"/>
      <c r="BCL78" s="205"/>
      <c r="BCM78" s="205"/>
      <c r="BCN78" s="205"/>
      <c r="BCO78" s="205"/>
      <c r="BCP78" s="205"/>
      <c r="BCQ78" s="205"/>
      <c r="BCR78" s="205"/>
      <c r="BCS78" s="205"/>
      <c r="BCT78" s="205"/>
      <c r="BCU78" s="205"/>
      <c r="BCV78" s="205"/>
      <c r="BCW78" s="205"/>
      <c r="BCX78" s="205"/>
      <c r="BCY78" s="205"/>
      <c r="BCZ78" s="205"/>
      <c r="BDA78" s="205"/>
      <c r="BDB78" s="205"/>
      <c r="BDC78" s="205"/>
      <c r="BDD78" s="205"/>
      <c r="BDE78" s="205"/>
      <c r="BDF78" s="205"/>
      <c r="BDG78" s="205"/>
      <c r="BDH78" s="205"/>
      <c r="BDI78" s="205"/>
      <c r="BDJ78" s="205"/>
      <c r="BDK78" s="205"/>
      <c r="BDL78" s="205"/>
      <c r="BDM78" s="205"/>
      <c r="BDN78" s="205"/>
      <c r="BDO78" s="205"/>
      <c r="BDP78" s="205"/>
      <c r="BDQ78" s="205"/>
      <c r="BDR78" s="205"/>
      <c r="BDS78" s="205"/>
      <c r="BDT78" s="205"/>
      <c r="BDU78" s="205"/>
    </row>
    <row r="79" spans="1:1477" s="73" customFormat="1">
      <c r="B79" s="71" t="s">
        <v>4</v>
      </c>
      <c r="C79" s="71" t="s">
        <v>229</v>
      </c>
      <c r="D79" s="71" t="s">
        <v>230</v>
      </c>
      <c r="E79" s="72">
        <v>41780</v>
      </c>
      <c r="F79" s="71" t="s">
        <v>475</v>
      </c>
      <c r="G79" s="71" t="s">
        <v>479</v>
      </c>
      <c r="H79" s="208">
        <v>1</v>
      </c>
      <c r="I79" s="73">
        <v>1</v>
      </c>
      <c r="J79" s="73">
        <v>300</v>
      </c>
      <c r="K79" s="73">
        <v>328</v>
      </c>
      <c r="L79" s="73">
        <v>303</v>
      </c>
      <c r="M79" s="206">
        <f t="shared" si="60"/>
        <v>0.91666666666666663</v>
      </c>
      <c r="N79" s="73">
        <f t="shared" si="61"/>
        <v>1</v>
      </c>
      <c r="O79" s="73">
        <v>25</v>
      </c>
      <c r="P79" s="73">
        <v>0</v>
      </c>
      <c r="Q79" s="73">
        <v>0</v>
      </c>
      <c r="R79" s="73">
        <v>28</v>
      </c>
      <c r="S79" s="73">
        <v>0</v>
      </c>
      <c r="T79" s="212">
        <v>6951000</v>
      </c>
      <c r="U79" s="212">
        <v>72000</v>
      </c>
      <c r="V79" s="212">
        <v>6879000</v>
      </c>
      <c r="W79" s="212">
        <v>6886782</v>
      </c>
      <c r="X79" s="212">
        <v>6967320</v>
      </c>
      <c r="Y79" s="212">
        <v>0</v>
      </c>
      <c r="Z79" s="212">
        <v>0</v>
      </c>
      <c r="AA79" s="212">
        <v>0</v>
      </c>
      <c r="AB79" s="212">
        <v>6967320</v>
      </c>
      <c r="AC79" s="212">
        <v>6782907</v>
      </c>
      <c r="AD79" s="206">
        <f t="shared" si="62"/>
        <v>0.98603096380287836</v>
      </c>
      <c r="AE79" s="73">
        <f t="shared" si="63"/>
        <v>1</v>
      </c>
      <c r="AF79" s="212">
        <v>-184413</v>
      </c>
      <c r="AG79" s="212">
        <v>-64218</v>
      </c>
      <c r="AH79" s="73">
        <v>14</v>
      </c>
      <c r="AI79" s="73">
        <v>14</v>
      </c>
      <c r="AJ79" s="73">
        <v>0</v>
      </c>
      <c r="AK79" s="73">
        <v>0</v>
      </c>
      <c r="AL79" s="85">
        <v>0</v>
      </c>
      <c r="AM79" s="85">
        <v>0</v>
      </c>
      <c r="AN79" s="73">
        <v>0</v>
      </c>
      <c r="AO79" s="73">
        <v>0</v>
      </c>
      <c r="AP79" s="85">
        <v>8135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-72353</v>
      </c>
      <c r="BG79" s="85">
        <v>0</v>
      </c>
      <c r="BH79" s="73">
        <v>0</v>
      </c>
      <c r="BI79" s="73">
        <v>0</v>
      </c>
      <c r="BJ79" s="85">
        <v>0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0</v>
      </c>
      <c r="CK79" s="73">
        <v>0</v>
      </c>
      <c r="CL79" s="85">
        <v>-64218</v>
      </c>
      <c r="CM79" s="85">
        <v>0</v>
      </c>
      <c r="CN79" s="71" t="s">
        <v>333</v>
      </c>
      <c r="CO79" s="71" t="s">
        <v>334</v>
      </c>
      <c r="CP79" s="71" t="s">
        <v>321</v>
      </c>
      <c r="CQ79" s="71" t="s">
        <v>321</v>
      </c>
      <c r="CR79" s="71" t="s">
        <v>321</v>
      </c>
      <c r="CS79" s="71" t="s">
        <v>321</v>
      </c>
      <c r="CT79" s="72">
        <v>42243</v>
      </c>
      <c r="CU79" s="71" t="s">
        <v>473</v>
      </c>
      <c r="CV79" s="71" t="s">
        <v>474</v>
      </c>
      <c r="CW79" s="72" t="s">
        <v>168</v>
      </c>
      <c r="CX79" s="72">
        <v>42185</v>
      </c>
      <c r="CY79" s="71" t="s">
        <v>475</v>
      </c>
      <c r="CZ79" s="71" t="s">
        <v>478</v>
      </c>
      <c r="DA79" s="71" t="s">
        <v>504</v>
      </c>
      <c r="DB79" s="86">
        <v>7479522.6600000001</v>
      </c>
      <c r="DC79" s="71" t="s">
        <v>326</v>
      </c>
      <c r="DD79" s="71" t="s">
        <v>327</v>
      </c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  <c r="IY79" s="205"/>
      <c r="IZ79" s="205"/>
      <c r="JA79" s="205"/>
      <c r="JB79" s="205"/>
      <c r="JC79" s="205"/>
      <c r="JD79" s="205"/>
      <c r="JE79" s="205"/>
      <c r="JF79" s="205"/>
      <c r="JG79" s="205"/>
      <c r="JH79" s="205"/>
      <c r="JI79" s="205"/>
      <c r="JJ79" s="205"/>
      <c r="JK79" s="205"/>
      <c r="JL79" s="205"/>
      <c r="JM79" s="205"/>
      <c r="JN79" s="205"/>
      <c r="JO79" s="205"/>
      <c r="JP79" s="205"/>
      <c r="JQ79" s="205"/>
      <c r="JR79" s="205"/>
      <c r="JS79" s="205"/>
      <c r="JT79" s="205"/>
      <c r="JU79" s="205"/>
      <c r="JV79" s="205"/>
      <c r="JW79" s="205"/>
      <c r="JX79" s="205"/>
      <c r="JY79" s="205"/>
      <c r="JZ79" s="205"/>
      <c r="KA79" s="205"/>
      <c r="KB79" s="205"/>
      <c r="KC79" s="205"/>
      <c r="KD79" s="205"/>
      <c r="KE79" s="205"/>
      <c r="KF79" s="205"/>
      <c r="KG79" s="205"/>
      <c r="KH79" s="205"/>
      <c r="KI79" s="205"/>
      <c r="KJ79" s="205"/>
      <c r="KK79" s="205"/>
      <c r="KL79" s="205"/>
      <c r="KM79" s="205"/>
      <c r="KN79" s="205"/>
      <c r="KO79" s="205"/>
      <c r="KP79" s="205"/>
      <c r="KQ79" s="205"/>
      <c r="KR79" s="205"/>
      <c r="KS79" s="205"/>
      <c r="KT79" s="205"/>
      <c r="KU79" s="205"/>
      <c r="KV79" s="205"/>
      <c r="KW79" s="205"/>
      <c r="KX79" s="205"/>
      <c r="KY79" s="205"/>
      <c r="KZ79" s="205"/>
      <c r="LA79" s="205"/>
      <c r="LB79" s="205"/>
      <c r="LC79" s="205"/>
      <c r="LD79" s="205"/>
      <c r="LE79" s="205"/>
      <c r="LF79" s="205"/>
      <c r="LG79" s="205"/>
      <c r="LH79" s="205"/>
      <c r="LI79" s="205"/>
      <c r="LJ79" s="205"/>
      <c r="LK79" s="205"/>
      <c r="LL79" s="205"/>
      <c r="LM79" s="205"/>
      <c r="LN79" s="205"/>
      <c r="LO79" s="205"/>
      <c r="LP79" s="205"/>
      <c r="LQ79" s="205"/>
      <c r="LR79" s="205"/>
      <c r="LS79" s="205"/>
      <c r="LT79" s="205"/>
      <c r="LU79" s="205"/>
      <c r="LV79" s="205"/>
      <c r="LW79" s="205"/>
      <c r="LX79" s="205"/>
      <c r="LY79" s="205"/>
      <c r="LZ79" s="205"/>
      <c r="MA79" s="205"/>
      <c r="MB79" s="205"/>
      <c r="MC79" s="205"/>
      <c r="MD79" s="205"/>
      <c r="ME79" s="205"/>
      <c r="MF79" s="205"/>
      <c r="MG79" s="205"/>
      <c r="MH79" s="205"/>
      <c r="MI79" s="205"/>
      <c r="MJ79" s="205"/>
      <c r="MK79" s="205"/>
      <c r="ML79" s="205"/>
      <c r="MM79" s="205"/>
      <c r="MN79" s="205"/>
      <c r="MO79" s="205"/>
      <c r="MP79" s="205"/>
      <c r="MQ79" s="205"/>
      <c r="MR79" s="205"/>
      <c r="MS79" s="205"/>
      <c r="MT79" s="205"/>
      <c r="MU79" s="205"/>
      <c r="MV79" s="205"/>
      <c r="MW79" s="205"/>
      <c r="MX79" s="205"/>
      <c r="MY79" s="205"/>
      <c r="MZ79" s="205"/>
      <c r="NA79" s="205"/>
      <c r="NB79" s="205"/>
      <c r="NC79" s="205"/>
      <c r="ND79" s="205"/>
      <c r="NE79" s="205"/>
      <c r="NF79" s="205"/>
      <c r="NG79" s="205"/>
      <c r="NH79" s="205"/>
      <c r="NI79" s="205"/>
      <c r="NJ79" s="205"/>
      <c r="NK79" s="205"/>
      <c r="NL79" s="205"/>
      <c r="NM79" s="205"/>
      <c r="NN79" s="205"/>
      <c r="NO79" s="205"/>
      <c r="NP79" s="205"/>
      <c r="NQ79" s="205"/>
      <c r="NR79" s="205"/>
      <c r="NS79" s="205"/>
      <c r="NT79" s="205"/>
      <c r="NU79" s="205"/>
      <c r="NV79" s="205"/>
      <c r="NW79" s="205"/>
      <c r="NX79" s="205"/>
      <c r="NY79" s="205"/>
      <c r="NZ79" s="205"/>
      <c r="OA79" s="205"/>
      <c r="OB79" s="205"/>
      <c r="OC79" s="205"/>
      <c r="OD79" s="205"/>
      <c r="OE79" s="205"/>
      <c r="OF79" s="205"/>
      <c r="OG79" s="205"/>
      <c r="OH79" s="205"/>
      <c r="OI79" s="205"/>
      <c r="OJ79" s="205"/>
      <c r="OK79" s="205"/>
      <c r="OL79" s="205"/>
      <c r="OM79" s="205"/>
      <c r="ON79" s="205"/>
      <c r="OO79" s="205"/>
      <c r="OP79" s="205"/>
      <c r="OQ79" s="205"/>
      <c r="OR79" s="205"/>
      <c r="OS79" s="205"/>
      <c r="OT79" s="205"/>
      <c r="OU79" s="205"/>
      <c r="OV79" s="205"/>
      <c r="OW79" s="205"/>
      <c r="OX79" s="205"/>
      <c r="OY79" s="205"/>
      <c r="OZ79" s="205"/>
      <c r="PA79" s="205"/>
      <c r="PB79" s="205"/>
      <c r="PC79" s="205"/>
      <c r="PD79" s="205"/>
      <c r="PE79" s="205"/>
      <c r="PF79" s="205"/>
      <c r="PG79" s="205"/>
      <c r="PH79" s="205"/>
      <c r="PI79" s="205"/>
      <c r="PJ79" s="205"/>
      <c r="PK79" s="205"/>
      <c r="PL79" s="205"/>
      <c r="PM79" s="205"/>
      <c r="PN79" s="205"/>
      <c r="PO79" s="205"/>
      <c r="PP79" s="205"/>
      <c r="PQ79" s="205"/>
      <c r="PR79" s="205"/>
      <c r="PS79" s="205"/>
      <c r="PT79" s="205"/>
      <c r="PU79" s="205"/>
      <c r="PV79" s="205"/>
      <c r="PW79" s="205"/>
      <c r="PX79" s="205"/>
      <c r="PY79" s="205"/>
      <c r="PZ79" s="205"/>
      <c r="QA79" s="205"/>
      <c r="QB79" s="205"/>
      <c r="QC79" s="205"/>
      <c r="QD79" s="205"/>
      <c r="QE79" s="205"/>
      <c r="QF79" s="205"/>
      <c r="QG79" s="205"/>
      <c r="QH79" s="205"/>
      <c r="QI79" s="205"/>
      <c r="QJ79" s="205"/>
      <c r="QK79" s="205"/>
      <c r="QL79" s="205"/>
      <c r="QM79" s="205"/>
      <c r="QN79" s="205"/>
      <c r="QO79" s="205"/>
      <c r="QP79" s="205"/>
      <c r="QQ79" s="205"/>
      <c r="QR79" s="205"/>
      <c r="QS79" s="205"/>
      <c r="QT79" s="205"/>
      <c r="QU79" s="205"/>
      <c r="QV79" s="205"/>
      <c r="QW79" s="205"/>
      <c r="QX79" s="205"/>
      <c r="QY79" s="205"/>
      <c r="QZ79" s="205"/>
      <c r="RA79" s="205"/>
      <c r="RB79" s="205"/>
      <c r="RC79" s="205"/>
      <c r="RD79" s="205"/>
      <c r="RE79" s="205"/>
      <c r="RF79" s="205"/>
      <c r="RG79" s="205"/>
      <c r="RH79" s="205"/>
      <c r="RI79" s="205"/>
      <c r="RJ79" s="205"/>
      <c r="RK79" s="205"/>
      <c r="RL79" s="205"/>
      <c r="RM79" s="205"/>
      <c r="RN79" s="205"/>
      <c r="RO79" s="205"/>
      <c r="RP79" s="205"/>
      <c r="RQ79" s="205"/>
      <c r="RR79" s="205"/>
      <c r="RS79" s="205"/>
      <c r="RT79" s="205"/>
      <c r="RU79" s="205"/>
      <c r="RV79" s="205"/>
      <c r="RW79" s="205"/>
      <c r="RX79" s="205"/>
      <c r="RY79" s="205"/>
      <c r="RZ79" s="205"/>
      <c r="SA79" s="205"/>
      <c r="SB79" s="205"/>
      <c r="SC79" s="205"/>
      <c r="SD79" s="205"/>
      <c r="SE79" s="205"/>
      <c r="SF79" s="205"/>
      <c r="SG79" s="205"/>
      <c r="SH79" s="205"/>
      <c r="SI79" s="205"/>
      <c r="SJ79" s="205"/>
      <c r="SK79" s="205"/>
      <c r="SL79" s="205"/>
      <c r="SM79" s="205"/>
      <c r="SN79" s="205"/>
      <c r="SO79" s="205"/>
      <c r="SP79" s="205"/>
      <c r="SQ79" s="205"/>
      <c r="SR79" s="205"/>
      <c r="SS79" s="205"/>
      <c r="ST79" s="205"/>
      <c r="SU79" s="205"/>
      <c r="SV79" s="205"/>
      <c r="SW79" s="205"/>
      <c r="SX79" s="205"/>
      <c r="SY79" s="205"/>
      <c r="SZ79" s="205"/>
      <c r="TA79" s="205"/>
      <c r="TB79" s="205"/>
      <c r="TC79" s="205"/>
      <c r="TD79" s="205"/>
      <c r="TE79" s="205"/>
      <c r="TF79" s="205"/>
      <c r="TG79" s="205"/>
      <c r="TH79" s="205"/>
      <c r="TI79" s="205"/>
      <c r="TJ79" s="205"/>
      <c r="TK79" s="205"/>
      <c r="TL79" s="205"/>
      <c r="TM79" s="205"/>
      <c r="TN79" s="205"/>
      <c r="TO79" s="205"/>
      <c r="TP79" s="205"/>
      <c r="TQ79" s="205"/>
      <c r="TR79" s="205"/>
      <c r="TS79" s="205"/>
      <c r="TT79" s="205"/>
      <c r="TU79" s="205"/>
      <c r="TV79" s="205"/>
      <c r="TW79" s="205"/>
      <c r="TX79" s="205"/>
      <c r="TY79" s="205"/>
      <c r="TZ79" s="205"/>
      <c r="UA79" s="205"/>
      <c r="UB79" s="205"/>
      <c r="UC79" s="205"/>
      <c r="UD79" s="205"/>
      <c r="UE79" s="205"/>
      <c r="UF79" s="205"/>
      <c r="UG79" s="205"/>
      <c r="UH79" s="205"/>
      <c r="UI79" s="205"/>
      <c r="UJ79" s="205"/>
      <c r="UK79" s="205"/>
      <c r="UL79" s="205"/>
      <c r="UM79" s="205"/>
      <c r="UN79" s="205"/>
      <c r="UO79" s="205"/>
      <c r="UP79" s="205"/>
      <c r="UQ79" s="205"/>
      <c r="UR79" s="205"/>
      <c r="US79" s="205"/>
      <c r="UT79" s="205"/>
      <c r="UU79" s="205"/>
      <c r="UV79" s="205"/>
      <c r="UW79" s="205"/>
      <c r="UX79" s="205"/>
      <c r="UY79" s="205"/>
      <c r="UZ79" s="205"/>
      <c r="VA79" s="205"/>
      <c r="VB79" s="205"/>
      <c r="VC79" s="205"/>
      <c r="VD79" s="205"/>
      <c r="VE79" s="205"/>
      <c r="VF79" s="205"/>
      <c r="VG79" s="205"/>
      <c r="VH79" s="205"/>
      <c r="VI79" s="205"/>
      <c r="VJ79" s="205"/>
      <c r="VK79" s="205"/>
      <c r="VL79" s="205"/>
      <c r="VM79" s="205"/>
      <c r="VN79" s="205"/>
      <c r="VO79" s="205"/>
      <c r="VP79" s="205"/>
      <c r="VQ79" s="205"/>
      <c r="VR79" s="205"/>
      <c r="VS79" s="205"/>
      <c r="VT79" s="205"/>
      <c r="VU79" s="205"/>
      <c r="VV79" s="205"/>
      <c r="VW79" s="205"/>
      <c r="VX79" s="205"/>
      <c r="VY79" s="205"/>
      <c r="VZ79" s="205"/>
      <c r="WA79" s="205"/>
      <c r="WB79" s="205"/>
      <c r="WC79" s="205"/>
      <c r="WD79" s="205"/>
      <c r="WE79" s="205"/>
      <c r="WF79" s="205"/>
      <c r="WG79" s="205"/>
      <c r="WH79" s="205"/>
      <c r="WI79" s="205"/>
      <c r="WJ79" s="205"/>
      <c r="WK79" s="205"/>
      <c r="WL79" s="205"/>
      <c r="WM79" s="205"/>
      <c r="WN79" s="205"/>
      <c r="WO79" s="205"/>
      <c r="WP79" s="205"/>
      <c r="WQ79" s="205"/>
      <c r="WR79" s="205"/>
      <c r="WS79" s="205"/>
      <c r="WT79" s="205"/>
      <c r="WU79" s="205"/>
      <c r="WV79" s="205"/>
      <c r="WW79" s="205"/>
      <c r="WX79" s="205"/>
      <c r="WY79" s="205"/>
      <c r="WZ79" s="205"/>
      <c r="XA79" s="205"/>
      <c r="XB79" s="205"/>
      <c r="XC79" s="205"/>
      <c r="XD79" s="205"/>
      <c r="XE79" s="205"/>
      <c r="XF79" s="205"/>
      <c r="XG79" s="205"/>
      <c r="XH79" s="205"/>
      <c r="XI79" s="205"/>
      <c r="XJ79" s="205"/>
      <c r="XK79" s="205"/>
      <c r="XL79" s="205"/>
      <c r="XM79" s="205"/>
      <c r="XN79" s="205"/>
      <c r="XO79" s="205"/>
      <c r="XP79" s="205"/>
      <c r="XQ79" s="205"/>
      <c r="XR79" s="205"/>
      <c r="XS79" s="205"/>
      <c r="XT79" s="205"/>
      <c r="XU79" s="205"/>
      <c r="XV79" s="205"/>
      <c r="XW79" s="205"/>
      <c r="XX79" s="205"/>
      <c r="XY79" s="205"/>
      <c r="XZ79" s="205"/>
      <c r="YA79" s="205"/>
      <c r="YB79" s="205"/>
      <c r="YC79" s="205"/>
      <c r="YD79" s="205"/>
      <c r="YE79" s="205"/>
      <c r="YF79" s="205"/>
      <c r="YG79" s="205"/>
      <c r="YH79" s="205"/>
      <c r="YI79" s="205"/>
      <c r="YJ79" s="205"/>
      <c r="YK79" s="205"/>
      <c r="YL79" s="205"/>
      <c r="YM79" s="205"/>
      <c r="YN79" s="205"/>
      <c r="YO79" s="205"/>
      <c r="YP79" s="205"/>
      <c r="YQ79" s="205"/>
      <c r="YR79" s="205"/>
      <c r="YS79" s="205"/>
      <c r="YT79" s="205"/>
      <c r="YU79" s="205"/>
      <c r="YV79" s="205"/>
      <c r="YW79" s="205"/>
      <c r="YX79" s="205"/>
      <c r="YY79" s="205"/>
      <c r="YZ79" s="205"/>
      <c r="ZA79" s="205"/>
      <c r="ZB79" s="205"/>
      <c r="ZC79" s="205"/>
      <c r="ZD79" s="205"/>
      <c r="ZE79" s="205"/>
      <c r="ZF79" s="205"/>
      <c r="ZG79" s="205"/>
      <c r="ZH79" s="205"/>
      <c r="ZI79" s="205"/>
      <c r="ZJ79" s="205"/>
      <c r="ZK79" s="205"/>
      <c r="ZL79" s="205"/>
      <c r="ZM79" s="205"/>
      <c r="ZN79" s="205"/>
      <c r="ZO79" s="205"/>
      <c r="ZP79" s="205"/>
      <c r="ZQ79" s="205"/>
      <c r="ZR79" s="205"/>
      <c r="ZS79" s="205"/>
      <c r="ZT79" s="205"/>
      <c r="ZU79" s="205"/>
      <c r="ZV79" s="205"/>
      <c r="ZW79" s="205"/>
      <c r="ZX79" s="205"/>
      <c r="ZY79" s="205"/>
      <c r="ZZ79" s="205"/>
      <c r="AAA79" s="205"/>
      <c r="AAB79" s="205"/>
      <c r="AAC79" s="205"/>
      <c r="AAD79" s="205"/>
      <c r="AAE79" s="205"/>
      <c r="AAF79" s="205"/>
      <c r="AAG79" s="205"/>
      <c r="AAH79" s="205"/>
      <c r="AAI79" s="205"/>
      <c r="AAJ79" s="205"/>
      <c r="AAK79" s="205"/>
      <c r="AAL79" s="205"/>
      <c r="AAM79" s="205"/>
      <c r="AAN79" s="205"/>
      <c r="AAO79" s="205"/>
      <c r="AAP79" s="205"/>
      <c r="AAQ79" s="205"/>
      <c r="AAR79" s="205"/>
      <c r="AAS79" s="205"/>
      <c r="AAT79" s="205"/>
      <c r="AAU79" s="205"/>
      <c r="AAV79" s="205"/>
      <c r="AAW79" s="205"/>
      <c r="AAX79" s="205"/>
      <c r="AAY79" s="205"/>
      <c r="AAZ79" s="205"/>
      <c r="ABA79" s="205"/>
      <c r="ABB79" s="205"/>
      <c r="ABC79" s="205"/>
      <c r="ABD79" s="205"/>
      <c r="ABE79" s="205"/>
      <c r="ABF79" s="205"/>
      <c r="ABG79" s="205"/>
      <c r="ABH79" s="205"/>
      <c r="ABI79" s="205"/>
      <c r="ABJ79" s="205"/>
      <c r="ABK79" s="205"/>
      <c r="ABL79" s="205"/>
      <c r="ABM79" s="205"/>
      <c r="ABN79" s="205"/>
      <c r="ABO79" s="205"/>
      <c r="ABP79" s="205"/>
      <c r="ABQ79" s="205"/>
      <c r="ABR79" s="205"/>
      <c r="ABS79" s="205"/>
      <c r="ABT79" s="205"/>
      <c r="ABU79" s="205"/>
      <c r="ABV79" s="205"/>
      <c r="ABW79" s="205"/>
      <c r="ABX79" s="205"/>
      <c r="ABY79" s="205"/>
      <c r="ABZ79" s="205"/>
      <c r="ACA79" s="205"/>
      <c r="ACB79" s="205"/>
      <c r="ACC79" s="205"/>
      <c r="ACD79" s="205"/>
      <c r="ACE79" s="205"/>
      <c r="ACF79" s="205"/>
      <c r="ACG79" s="205"/>
      <c r="ACH79" s="205"/>
      <c r="ACI79" s="205"/>
      <c r="ACJ79" s="205"/>
      <c r="ACK79" s="205"/>
      <c r="ACL79" s="205"/>
      <c r="ACM79" s="205"/>
      <c r="ACN79" s="205"/>
      <c r="ACO79" s="205"/>
      <c r="ACP79" s="205"/>
      <c r="ACQ79" s="205"/>
      <c r="ACR79" s="205"/>
      <c r="ACS79" s="205"/>
      <c r="ACT79" s="205"/>
      <c r="ACU79" s="205"/>
      <c r="ACV79" s="205"/>
      <c r="ACW79" s="205"/>
      <c r="ACX79" s="205"/>
      <c r="ACY79" s="205"/>
      <c r="ACZ79" s="205"/>
      <c r="ADA79" s="205"/>
      <c r="ADB79" s="205"/>
      <c r="ADC79" s="205"/>
      <c r="ADD79" s="205"/>
      <c r="ADE79" s="205"/>
      <c r="ADF79" s="205"/>
      <c r="ADG79" s="205"/>
      <c r="ADH79" s="205"/>
      <c r="ADI79" s="205"/>
      <c r="ADJ79" s="205"/>
      <c r="ADK79" s="205"/>
      <c r="ADL79" s="205"/>
      <c r="ADM79" s="205"/>
      <c r="ADN79" s="205"/>
      <c r="ADO79" s="205"/>
      <c r="ADP79" s="205"/>
      <c r="ADQ79" s="205"/>
      <c r="ADR79" s="205"/>
      <c r="ADS79" s="205"/>
      <c r="ADT79" s="205"/>
      <c r="ADU79" s="205"/>
      <c r="ADV79" s="205"/>
      <c r="ADW79" s="205"/>
      <c r="ADX79" s="205"/>
      <c r="ADY79" s="205"/>
      <c r="ADZ79" s="205"/>
      <c r="AEA79" s="205"/>
      <c r="AEB79" s="205"/>
      <c r="AEC79" s="205"/>
      <c r="AED79" s="205"/>
      <c r="AEE79" s="205"/>
      <c r="AEF79" s="205"/>
      <c r="AEG79" s="205"/>
      <c r="AEH79" s="205"/>
      <c r="AEI79" s="205"/>
      <c r="AEJ79" s="205"/>
      <c r="AEK79" s="205"/>
      <c r="AEL79" s="205"/>
      <c r="AEM79" s="205"/>
      <c r="AEN79" s="205"/>
      <c r="AEO79" s="205"/>
      <c r="AEP79" s="205"/>
      <c r="AEQ79" s="205"/>
      <c r="AER79" s="205"/>
      <c r="AES79" s="205"/>
      <c r="AET79" s="205"/>
      <c r="AEU79" s="205"/>
      <c r="AEV79" s="205"/>
      <c r="AEW79" s="205"/>
      <c r="AEX79" s="205"/>
      <c r="AEY79" s="205"/>
      <c r="AEZ79" s="205"/>
      <c r="AFA79" s="205"/>
      <c r="AFB79" s="205"/>
      <c r="AFC79" s="205"/>
      <c r="AFD79" s="205"/>
      <c r="AFE79" s="205"/>
      <c r="AFF79" s="205"/>
      <c r="AFG79" s="205"/>
      <c r="AFH79" s="205"/>
      <c r="AFI79" s="205"/>
      <c r="AFJ79" s="205"/>
      <c r="AFK79" s="205"/>
      <c r="AFL79" s="205"/>
      <c r="AFM79" s="205"/>
      <c r="AFN79" s="205"/>
      <c r="AFO79" s="205"/>
      <c r="AFP79" s="205"/>
      <c r="AFQ79" s="205"/>
      <c r="AFR79" s="205"/>
      <c r="AFS79" s="205"/>
      <c r="AFT79" s="205"/>
      <c r="AFU79" s="205"/>
      <c r="AFV79" s="205"/>
      <c r="AFW79" s="205"/>
      <c r="AFX79" s="205"/>
      <c r="AFY79" s="205"/>
      <c r="AFZ79" s="205"/>
      <c r="AGA79" s="205"/>
      <c r="AGB79" s="205"/>
      <c r="AGC79" s="205"/>
      <c r="AGD79" s="205"/>
      <c r="AGE79" s="205"/>
      <c r="AGF79" s="205"/>
      <c r="AGG79" s="205"/>
      <c r="AGH79" s="205"/>
      <c r="AGI79" s="205"/>
      <c r="AGJ79" s="205"/>
      <c r="AGK79" s="205"/>
      <c r="AGL79" s="205"/>
      <c r="AGM79" s="205"/>
      <c r="AGN79" s="205"/>
      <c r="AGO79" s="205"/>
      <c r="AGP79" s="205"/>
      <c r="AGQ79" s="205"/>
      <c r="AGR79" s="205"/>
      <c r="AGS79" s="205"/>
      <c r="AGT79" s="205"/>
      <c r="AGU79" s="205"/>
      <c r="AGV79" s="205"/>
      <c r="AGW79" s="205"/>
      <c r="AGX79" s="205"/>
      <c r="AGY79" s="205"/>
      <c r="AGZ79" s="205"/>
      <c r="AHA79" s="205"/>
      <c r="AHB79" s="205"/>
      <c r="AHC79" s="205"/>
      <c r="AHD79" s="205"/>
      <c r="AHE79" s="205"/>
      <c r="AHF79" s="205"/>
      <c r="AHG79" s="205"/>
      <c r="AHH79" s="205"/>
      <c r="AHI79" s="205"/>
      <c r="AHJ79" s="205"/>
      <c r="AHK79" s="205"/>
      <c r="AHL79" s="205"/>
      <c r="AHM79" s="205"/>
      <c r="AHN79" s="205"/>
      <c r="AHO79" s="205"/>
      <c r="AHP79" s="205"/>
      <c r="AHQ79" s="205"/>
      <c r="AHR79" s="205"/>
      <c r="AHS79" s="205"/>
      <c r="AHT79" s="205"/>
      <c r="AHU79" s="205"/>
      <c r="AHV79" s="205"/>
      <c r="AHW79" s="205"/>
      <c r="AHX79" s="205"/>
      <c r="AHY79" s="205"/>
      <c r="AHZ79" s="205"/>
      <c r="AIA79" s="205"/>
      <c r="AIB79" s="205"/>
      <c r="AIC79" s="205"/>
      <c r="AID79" s="205"/>
      <c r="AIE79" s="205"/>
      <c r="AIF79" s="205"/>
      <c r="AIG79" s="205"/>
      <c r="AIH79" s="205"/>
      <c r="AII79" s="205"/>
      <c r="AIJ79" s="205"/>
      <c r="AIK79" s="205"/>
      <c r="AIL79" s="205"/>
      <c r="AIM79" s="205"/>
      <c r="AIN79" s="205"/>
      <c r="AIO79" s="205"/>
      <c r="AIP79" s="205"/>
      <c r="AIQ79" s="205"/>
      <c r="AIR79" s="205"/>
      <c r="AIS79" s="205"/>
      <c r="AIT79" s="205"/>
      <c r="AIU79" s="205"/>
      <c r="AIV79" s="205"/>
      <c r="AIW79" s="205"/>
      <c r="AIX79" s="205"/>
      <c r="AIY79" s="205"/>
      <c r="AIZ79" s="205"/>
      <c r="AJA79" s="205"/>
      <c r="AJB79" s="205"/>
      <c r="AJC79" s="205"/>
      <c r="AJD79" s="205"/>
      <c r="AJE79" s="205"/>
      <c r="AJF79" s="205"/>
      <c r="AJG79" s="205"/>
      <c r="AJH79" s="205"/>
      <c r="AJI79" s="205"/>
      <c r="AJJ79" s="205"/>
      <c r="AJK79" s="205"/>
      <c r="AJL79" s="205"/>
      <c r="AJM79" s="205"/>
      <c r="AJN79" s="205"/>
      <c r="AJO79" s="205"/>
      <c r="AJP79" s="205"/>
      <c r="AJQ79" s="205"/>
      <c r="AJR79" s="205"/>
      <c r="AJS79" s="205"/>
      <c r="AJT79" s="205"/>
      <c r="AJU79" s="205"/>
      <c r="AJV79" s="205"/>
      <c r="AJW79" s="205"/>
      <c r="AJX79" s="205"/>
      <c r="AJY79" s="205"/>
      <c r="AJZ79" s="205"/>
      <c r="AKA79" s="205"/>
      <c r="AKB79" s="205"/>
      <c r="AKC79" s="205"/>
      <c r="AKD79" s="205"/>
      <c r="AKE79" s="205"/>
      <c r="AKF79" s="205"/>
      <c r="AKG79" s="205"/>
      <c r="AKH79" s="205"/>
      <c r="AKI79" s="205"/>
      <c r="AKJ79" s="205"/>
      <c r="AKK79" s="205"/>
      <c r="AKL79" s="205"/>
      <c r="AKM79" s="205"/>
      <c r="AKN79" s="205"/>
      <c r="AKO79" s="205"/>
      <c r="AKP79" s="205"/>
      <c r="AKQ79" s="205"/>
      <c r="AKR79" s="205"/>
      <c r="AKS79" s="205"/>
      <c r="AKT79" s="205"/>
      <c r="AKU79" s="205"/>
      <c r="AKV79" s="205"/>
      <c r="AKW79" s="205"/>
      <c r="AKX79" s="205"/>
      <c r="AKY79" s="205"/>
      <c r="AKZ79" s="205"/>
      <c r="ALA79" s="205"/>
      <c r="ALB79" s="205"/>
      <c r="ALC79" s="205"/>
      <c r="ALD79" s="205"/>
      <c r="ALE79" s="205"/>
      <c r="ALF79" s="205"/>
      <c r="ALG79" s="205"/>
      <c r="ALH79" s="205"/>
      <c r="ALI79" s="205"/>
      <c r="ALJ79" s="205"/>
      <c r="ALK79" s="205"/>
      <c r="ALL79" s="205"/>
      <c r="ALM79" s="205"/>
      <c r="ALN79" s="205"/>
      <c r="ALO79" s="205"/>
      <c r="ALP79" s="205"/>
      <c r="ALQ79" s="205"/>
      <c r="ALR79" s="205"/>
      <c r="ALS79" s="205"/>
      <c r="ALT79" s="205"/>
      <c r="ALU79" s="205"/>
      <c r="ALV79" s="205"/>
      <c r="ALW79" s="205"/>
      <c r="ALX79" s="205"/>
      <c r="ALY79" s="205"/>
      <c r="ALZ79" s="205"/>
      <c r="AMA79" s="205"/>
      <c r="AMB79" s="205"/>
      <c r="AMC79" s="205"/>
      <c r="AMD79" s="205"/>
      <c r="AME79" s="205"/>
      <c r="AMF79" s="205"/>
      <c r="AMG79" s="205"/>
      <c r="AMH79" s="205"/>
      <c r="AMI79" s="205"/>
      <c r="AMJ79" s="205"/>
      <c r="AMK79" s="205"/>
      <c r="AML79" s="205"/>
      <c r="AMM79" s="205"/>
      <c r="AMN79" s="205"/>
      <c r="AMO79" s="205"/>
      <c r="AMP79" s="205"/>
      <c r="AMQ79" s="205"/>
      <c r="AMR79" s="205"/>
      <c r="AMS79" s="205"/>
      <c r="AMT79" s="205"/>
      <c r="AMU79" s="205"/>
      <c r="AMV79" s="205"/>
      <c r="AMW79" s="205"/>
      <c r="AMX79" s="205"/>
      <c r="AMY79" s="205"/>
      <c r="AMZ79" s="205"/>
      <c r="ANA79" s="205"/>
      <c r="ANB79" s="205"/>
      <c r="ANC79" s="205"/>
      <c r="AND79" s="205"/>
      <c r="ANE79" s="205"/>
      <c r="ANF79" s="205"/>
      <c r="ANG79" s="205"/>
      <c r="ANH79" s="205"/>
      <c r="ANI79" s="205"/>
      <c r="ANJ79" s="205"/>
      <c r="ANK79" s="205"/>
      <c r="ANL79" s="205"/>
      <c r="ANM79" s="205"/>
      <c r="ANN79" s="205"/>
      <c r="ANO79" s="205"/>
      <c r="ANP79" s="205"/>
      <c r="ANQ79" s="205"/>
      <c r="ANR79" s="205"/>
      <c r="ANS79" s="205"/>
      <c r="ANT79" s="205"/>
      <c r="ANU79" s="205"/>
      <c r="ANV79" s="205"/>
      <c r="ANW79" s="205"/>
      <c r="ANX79" s="205"/>
      <c r="ANY79" s="205"/>
      <c r="ANZ79" s="205"/>
      <c r="AOA79" s="205"/>
      <c r="AOB79" s="205"/>
      <c r="AOC79" s="205"/>
      <c r="AOD79" s="205"/>
      <c r="AOE79" s="205"/>
      <c r="AOF79" s="205"/>
      <c r="AOG79" s="205"/>
      <c r="AOH79" s="205"/>
      <c r="AOI79" s="205"/>
      <c r="AOJ79" s="205"/>
      <c r="AOK79" s="205"/>
      <c r="AOL79" s="205"/>
      <c r="AOM79" s="205"/>
      <c r="AON79" s="205"/>
      <c r="AOO79" s="205"/>
      <c r="AOP79" s="205"/>
      <c r="AOQ79" s="205"/>
      <c r="AOR79" s="205"/>
      <c r="AOS79" s="205"/>
      <c r="AOT79" s="205"/>
      <c r="AOU79" s="205"/>
      <c r="AOV79" s="205"/>
      <c r="AOW79" s="205"/>
      <c r="AOX79" s="205"/>
      <c r="AOY79" s="205"/>
      <c r="AOZ79" s="205"/>
      <c r="APA79" s="205"/>
      <c r="APB79" s="205"/>
      <c r="APC79" s="205"/>
      <c r="APD79" s="205"/>
      <c r="APE79" s="205"/>
      <c r="APF79" s="205"/>
      <c r="APG79" s="205"/>
      <c r="APH79" s="205"/>
      <c r="API79" s="205"/>
      <c r="APJ79" s="205"/>
      <c r="APK79" s="205"/>
      <c r="APL79" s="205"/>
      <c r="APM79" s="205"/>
      <c r="APN79" s="205"/>
      <c r="APO79" s="205"/>
      <c r="APP79" s="205"/>
      <c r="APQ79" s="205"/>
      <c r="APR79" s="205"/>
      <c r="APS79" s="205"/>
      <c r="APT79" s="205"/>
      <c r="APU79" s="205"/>
      <c r="APV79" s="205"/>
      <c r="APW79" s="205"/>
      <c r="APX79" s="205"/>
      <c r="APY79" s="205"/>
      <c r="APZ79" s="205"/>
      <c r="AQA79" s="205"/>
      <c r="AQB79" s="205"/>
      <c r="AQC79" s="205"/>
      <c r="AQD79" s="205"/>
      <c r="AQE79" s="205"/>
      <c r="AQF79" s="205"/>
      <c r="AQG79" s="205"/>
      <c r="AQH79" s="205"/>
      <c r="AQI79" s="205"/>
      <c r="AQJ79" s="205"/>
      <c r="AQK79" s="205"/>
      <c r="AQL79" s="205"/>
      <c r="AQM79" s="205"/>
      <c r="AQN79" s="205"/>
      <c r="AQO79" s="205"/>
      <c r="AQP79" s="205"/>
      <c r="AQQ79" s="205"/>
      <c r="AQR79" s="205"/>
      <c r="AQS79" s="205"/>
      <c r="AQT79" s="205"/>
      <c r="AQU79" s="205"/>
      <c r="AQV79" s="205"/>
      <c r="AQW79" s="205"/>
      <c r="AQX79" s="205"/>
      <c r="AQY79" s="205"/>
      <c r="AQZ79" s="205"/>
      <c r="ARA79" s="205"/>
      <c r="ARB79" s="205"/>
      <c r="ARC79" s="205"/>
      <c r="ARD79" s="205"/>
      <c r="ARE79" s="205"/>
      <c r="ARF79" s="205"/>
      <c r="ARG79" s="205"/>
      <c r="ARH79" s="205"/>
      <c r="ARI79" s="205"/>
      <c r="ARJ79" s="205"/>
      <c r="ARK79" s="205"/>
      <c r="ARL79" s="205"/>
      <c r="ARM79" s="205"/>
      <c r="ARN79" s="205"/>
      <c r="ARO79" s="205"/>
      <c r="ARP79" s="205"/>
      <c r="ARQ79" s="205"/>
      <c r="ARR79" s="205"/>
      <c r="ARS79" s="205"/>
      <c r="ART79" s="205"/>
      <c r="ARU79" s="205"/>
      <c r="ARV79" s="205"/>
      <c r="ARW79" s="205"/>
      <c r="ARX79" s="205"/>
      <c r="ARY79" s="205"/>
      <c r="ARZ79" s="205"/>
      <c r="ASA79" s="205"/>
      <c r="ASB79" s="205"/>
      <c r="ASC79" s="205"/>
      <c r="ASD79" s="205"/>
      <c r="ASE79" s="205"/>
      <c r="ASF79" s="205"/>
      <c r="ASG79" s="205"/>
      <c r="ASH79" s="205"/>
      <c r="ASI79" s="205"/>
      <c r="ASJ79" s="205"/>
      <c r="ASK79" s="205"/>
      <c r="ASL79" s="205"/>
      <c r="ASM79" s="205"/>
      <c r="ASN79" s="205"/>
      <c r="ASO79" s="205"/>
      <c r="ASP79" s="205"/>
      <c r="ASQ79" s="205"/>
      <c r="ASR79" s="205"/>
      <c r="ASS79" s="205"/>
      <c r="AST79" s="205"/>
      <c r="ASU79" s="205"/>
      <c r="ASV79" s="205"/>
      <c r="ASW79" s="205"/>
      <c r="ASX79" s="205"/>
      <c r="ASY79" s="205"/>
      <c r="ASZ79" s="205"/>
      <c r="ATA79" s="205"/>
      <c r="ATB79" s="205"/>
      <c r="ATC79" s="205"/>
      <c r="ATD79" s="205"/>
      <c r="ATE79" s="205"/>
      <c r="ATF79" s="205"/>
      <c r="ATG79" s="205"/>
      <c r="ATH79" s="205"/>
      <c r="ATI79" s="205"/>
      <c r="ATJ79" s="205"/>
      <c r="ATK79" s="205"/>
      <c r="ATL79" s="205"/>
      <c r="ATM79" s="205"/>
      <c r="ATN79" s="205"/>
      <c r="ATO79" s="205"/>
      <c r="ATP79" s="205"/>
      <c r="ATQ79" s="205"/>
      <c r="ATR79" s="205"/>
      <c r="ATS79" s="205"/>
      <c r="ATT79" s="205"/>
      <c r="ATU79" s="205"/>
      <c r="ATV79" s="205"/>
      <c r="ATW79" s="205"/>
      <c r="ATX79" s="205"/>
      <c r="ATY79" s="205"/>
      <c r="ATZ79" s="205"/>
      <c r="AUA79" s="205"/>
      <c r="AUB79" s="205"/>
      <c r="AUC79" s="205"/>
      <c r="AUD79" s="205"/>
      <c r="AUE79" s="205"/>
      <c r="AUF79" s="205"/>
      <c r="AUG79" s="205"/>
      <c r="AUH79" s="205"/>
      <c r="AUI79" s="205"/>
      <c r="AUJ79" s="205"/>
      <c r="AUK79" s="205"/>
      <c r="AUL79" s="205"/>
      <c r="AUM79" s="205"/>
      <c r="AUN79" s="205"/>
      <c r="AUO79" s="205"/>
      <c r="AUP79" s="205"/>
      <c r="AUQ79" s="205"/>
      <c r="AUR79" s="205"/>
      <c r="AUS79" s="205"/>
      <c r="AUT79" s="205"/>
      <c r="AUU79" s="205"/>
      <c r="AUV79" s="205"/>
      <c r="AUW79" s="205"/>
      <c r="AUX79" s="205"/>
      <c r="AUY79" s="205"/>
      <c r="AUZ79" s="205"/>
      <c r="AVA79" s="205"/>
      <c r="AVB79" s="205"/>
      <c r="AVC79" s="205"/>
      <c r="AVD79" s="205"/>
      <c r="AVE79" s="205"/>
      <c r="AVF79" s="205"/>
      <c r="AVG79" s="205"/>
      <c r="AVH79" s="205"/>
      <c r="AVI79" s="205"/>
      <c r="AVJ79" s="205"/>
      <c r="AVK79" s="205"/>
      <c r="AVL79" s="205"/>
      <c r="AVM79" s="205"/>
      <c r="AVN79" s="205"/>
      <c r="AVO79" s="205"/>
      <c r="AVP79" s="205"/>
      <c r="AVQ79" s="205"/>
      <c r="AVR79" s="205"/>
      <c r="AVS79" s="205"/>
      <c r="AVT79" s="205"/>
      <c r="AVU79" s="205"/>
      <c r="AVV79" s="205"/>
      <c r="AVW79" s="205"/>
      <c r="AVX79" s="205"/>
      <c r="AVY79" s="205"/>
      <c r="AVZ79" s="205"/>
      <c r="AWA79" s="205"/>
      <c r="AWB79" s="205"/>
      <c r="AWC79" s="205"/>
      <c r="AWD79" s="205"/>
      <c r="AWE79" s="205"/>
      <c r="AWF79" s="205"/>
      <c r="AWG79" s="205"/>
      <c r="AWH79" s="205"/>
      <c r="AWI79" s="205"/>
      <c r="AWJ79" s="205"/>
      <c r="AWK79" s="205"/>
      <c r="AWL79" s="205"/>
      <c r="AWM79" s="205"/>
      <c r="AWN79" s="205"/>
      <c r="AWO79" s="205"/>
      <c r="AWP79" s="205"/>
      <c r="AWQ79" s="205"/>
      <c r="AWR79" s="205"/>
      <c r="AWS79" s="205"/>
      <c r="AWT79" s="205"/>
      <c r="AWU79" s="205"/>
      <c r="AWV79" s="205"/>
      <c r="AWW79" s="205"/>
      <c r="AWX79" s="205"/>
      <c r="AWY79" s="205"/>
      <c r="AWZ79" s="205"/>
      <c r="AXA79" s="205"/>
      <c r="AXB79" s="205"/>
      <c r="AXC79" s="205"/>
      <c r="AXD79" s="205"/>
      <c r="AXE79" s="205"/>
      <c r="AXF79" s="205"/>
      <c r="AXG79" s="205"/>
      <c r="AXH79" s="205"/>
      <c r="AXI79" s="205"/>
      <c r="AXJ79" s="205"/>
      <c r="AXK79" s="205"/>
      <c r="AXL79" s="205"/>
      <c r="AXM79" s="205"/>
      <c r="AXN79" s="205"/>
      <c r="AXO79" s="205"/>
      <c r="AXP79" s="205"/>
      <c r="AXQ79" s="205"/>
      <c r="AXR79" s="205"/>
      <c r="AXS79" s="205"/>
      <c r="AXT79" s="205"/>
      <c r="AXU79" s="205"/>
      <c r="AXV79" s="205"/>
      <c r="AXW79" s="205"/>
      <c r="AXX79" s="205"/>
      <c r="AXY79" s="205"/>
      <c r="AXZ79" s="205"/>
      <c r="AYA79" s="205"/>
      <c r="AYB79" s="205"/>
      <c r="AYC79" s="205"/>
      <c r="AYD79" s="205"/>
      <c r="AYE79" s="205"/>
      <c r="AYF79" s="205"/>
      <c r="AYG79" s="205"/>
      <c r="AYH79" s="205"/>
      <c r="AYI79" s="205"/>
      <c r="AYJ79" s="205"/>
      <c r="AYK79" s="205"/>
      <c r="AYL79" s="205"/>
      <c r="AYM79" s="205"/>
      <c r="AYN79" s="205"/>
      <c r="AYO79" s="205"/>
      <c r="AYP79" s="205"/>
      <c r="AYQ79" s="205"/>
      <c r="AYR79" s="205"/>
      <c r="AYS79" s="205"/>
      <c r="AYT79" s="205"/>
      <c r="AYU79" s="205"/>
      <c r="AYV79" s="205"/>
      <c r="AYW79" s="205"/>
      <c r="AYX79" s="205"/>
      <c r="AYY79" s="205"/>
      <c r="AYZ79" s="205"/>
      <c r="AZA79" s="205"/>
      <c r="AZB79" s="205"/>
      <c r="AZC79" s="205"/>
      <c r="AZD79" s="205"/>
      <c r="AZE79" s="205"/>
      <c r="AZF79" s="205"/>
      <c r="AZG79" s="205"/>
      <c r="AZH79" s="205"/>
      <c r="AZI79" s="205"/>
      <c r="AZJ79" s="205"/>
      <c r="AZK79" s="205"/>
      <c r="AZL79" s="205"/>
      <c r="AZM79" s="205"/>
      <c r="AZN79" s="205"/>
      <c r="AZO79" s="205"/>
      <c r="AZP79" s="205"/>
      <c r="AZQ79" s="205"/>
      <c r="AZR79" s="205"/>
      <c r="AZS79" s="205"/>
      <c r="AZT79" s="205"/>
      <c r="AZU79" s="205"/>
      <c r="AZV79" s="205"/>
      <c r="AZW79" s="205"/>
      <c r="AZX79" s="205"/>
      <c r="AZY79" s="205"/>
      <c r="AZZ79" s="205"/>
      <c r="BAA79" s="205"/>
      <c r="BAB79" s="205"/>
      <c r="BAC79" s="205"/>
      <c r="BAD79" s="205"/>
      <c r="BAE79" s="205"/>
      <c r="BAF79" s="205"/>
      <c r="BAG79" s="205"/>
      <c r="BAH79" s="205"/>
      <c r="BAI79" s="205"/>
      <c r="BAJ79" s="205"/>
      <c r="BAK79" s="205"/>
      <c r="BAL79" s="205"/>
      <c r="BAM79" s="205"/>
      <c r="BAN79" s="205"/>
      <c r="BAO79" s="205"/>
      <c r="BAP79" s="205"/>
      <c r="BAQ79" s="205"/>
      <c r="BAR79" s="205"/>
      <c r="BAS79" s="205"/>
      <c r="BAT79" s="205"/>
      <c r="BAU79" s="205"/>
      <c r="BAV79" s="205"/>
      <c r="BAW79" s="205"/>
      <c r="BAX79" s="205"/>
      <c r="BAY79" s="205"/>
      <c r="BAZ79" s="205"/>
      <c r="BBA79" s="205"/>
      <c r="BBB79" s="205"/>
      <c r="BBC79" s="205"/>
      <c r="BBD79" s="205"/>
      <c r="BBE79" s="205"/>
      <c r="BBF79" s="205"/>
      <c r="BBG79" s="205"/>
      <c r="BBH79" s="205"/>
      <c r="BBI79" s="205"/>
      <c r="BBJ79" s="205"/>
      <c r="BBK79" s="205"/>
      <c r="BBL79" s="205"/>
      <c r="BBM79" s="205"/>
      <c r="BBN79" s="205"/>
      <c r="BBO79" s="205"/>
      <c r="BBP79" s="205"/>
      <c r="BBQ79" s="205"/>
      <c r="BBR79" s="205"/>
      <c r="BBS79" s="205"/>
      <c r="BBT79" s="205"/>
      <c r="BBU79" s="205"/>
      <c r="BBV79" s="205"/>
      <c r="BBW79" s="205"/>
      <c r="BBX79" s="205"/>
      <c r="BBY79" s="205"/>
      <c r="BBZ79" s="205"/>
      <c r="BCA79" s="205"/>
      <c r="BCB79" s="205"/>
      <c r="BCC79" s="205"/>
      <c r="BCD79" s="205"/>
      <c r="BCE79" s="205"/>
      <c r="BCF79" s="205"/>
      <c r="BCG79" s="205"/>
      <c r="BCH79" s="205"/>
      <c r="BCI79" s="205"/>
      <c r="BCJ79" s="205"/>
      <c r="BCK79" s="205"/>
      <c r="BCL79" s="205"/>
      <c r="BCM79" s="205"/>
      <c r="BCN79" s="205"/>
      <c r="BCO79" s="205"/>
      <c r="BCP79" s="205"/>
      <c r="BCQ79" s="205"/>
      <c r="BCR79" s="205"/>
      <c r="BCS79" s="205"/>
      <c r="BCT79" s="205"/>
      <c r="BCU79" s="205"/>
      <c r="BCV79" s="205"/>
      <c r="BCW79" s="205"/>
      <c r="BCX79" s="205"/>
      <c r="BCY79" s="205"/>
      <c r="BCZ79" s="205"/>
      <c r="BDA79" s="205"/>
      <c r="BDB79" s="205"/>
      <c r="BDC79" s="205"/>
      <c r="BDD79" s="205"/>
      <c r="BDE79" s="205"/>
      <c r="BDF79" s="205"/>
      <c r="BDG79" s="205"/>
      <c r="BDH79" s="205"/>
      <c r="BDI79" s="205"/>
      <c r="BDJ79" s="205"/>
      <c r="BDK79" s="205"/>
      <c r="BDL79" s="205"/>
      <c r="BDM79" s="205"/>
      <c r="BDN79" s="205"/>
      <c r="BDO79" s="205"/>
      <c r="BDP79" s="205"/>
      <c r="BDQ79" s="205"/>
      <c r="BDR79" s="205"/>
      <c r="BDS79" s="205"/>
      <c r="BDT79" s="205"/>
      <c r="BDU79" s="205"/>
    </row>
    <row r="80" spans="1:1477" s="73" customFormat="1">
      <c r="B80" s="71" t="s">
        <v>4</v>
      </c>
      <c r="C80" s="71" t="s">
        <v>293</v>
      </c>
      <c r="D80" s="71" t="s">
        <v>294</v>
      </c>
      <c r="E80" s="72">
        <v>41850</v>
      </c>
      <c r="F80" s="71" t="s">
        <v>473</v>
      </c>
      <c r="G80" s="71" t="s">
        <v>478</v>
      </c>
      <c r="H80" s="208">
        <v>1</v>
      </c>
      <c r="I80" s="73">
        <v>0</v>
      </c>
      <c r="J80" s="73">
        <v>110</v>
      </c>
      <c r="K80" s="73">
        <v>176</v>
      </c>
      <c r="L80" s="73">
        <v>176</v>
      </c>
      <c r="M80" s="206">
        <f t="shared" si="60"/>
        <v>1</v>
      </c>
      <c r="N80" s="73">
        <f t="shared" si="61"/>
        <v>1</v>
      </c>
      <c r="O80" s="73">
        <v>0</v>
      </c>
      <c r="P80" s="73">
        <v>0</v>
      </c>
      <c r="Q80" s="73">
        <v>0</v>
      </c>
      <c r="R80" s="73">
        <v>66</v>
      </c>
      <c r="S80" s="73">
        <v>0</v>
      </c>
      <c r="T80" s="212">
        <v>2189795</v>
      </c>
      <c r="U80" s="212">
        <v>50000</v>
      </c>
      <c r="V80" s="212">
        <v>2139795</v>
      </c>
      <c r="W80" s="212">
        <v>2189795</v>
      </c>
      <c r="X80" s="212">
        <v>2201353</v>
      </c>
      <c r="Y80" s="212">
        <v>0</v>
      </c>
      <c r="Z80" s="212">
        <v>0</v>
      </c>
      <c r="AA80" s="212">
        <v>0</v>
      </c>
      <c r="AB80" s="212">
        <v>2201353</v>
      </c>
      <c r="AC80" s="212">
        <v>2169152</v>
      </c>
      <c r="AD80" s="206">
        <f t="shared" si="62"/>
        <v>1.0137195385539268</v>
      </c>
      <c r="AE80" s="73">
        <f t="shared" si="63"/>
        <v>1</v>
      </c>
      <c r="AF80" s="212">
        <v>-32201</v>
      </c>
      <c r="AG80" s="212">
        <v>0</v>
      </c>
      <c r="AH80" s="73">
        <v>42</v>
      </c>
      <c r="AI80" s="73">
        <v>24</v>
      </c>
      <c r="AJ80" s="73">
        <v>0</v>
      </c>
      <c r="AK80" s="73">
        <v>0</v>
      </c>
      <c r="AL80" s="85">
        <v>54576</v>
      </c>
      <c r="AM80" s="85">
        <v>0</v>
      </c>
      <c r="AN80" s="73">
        <v>0</v>
      </c>
      <c r="AO80" s="73">
        <v>0</v>
      </c>
      <c r="AP80" s="85">
        <v>0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0</v>
      </c>
      <c r="BG80" s="85">
        <v>0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0</v>
      </c>
      <c r="CL80" s="85">
        <v>54576</v>
      </c>
      <c r="CM80" s="85">
        <v>0</v>
      </c>
      <c r="CN80" s="71" t="s">
        <v>428</v>
      </c>
      <c r="CO80" s="71" t="s">
        <v>429</v>
      </c>
      <c r="CP80" s="71" t="s">
        <v>321</v>
      </c>
      <c r="CQ80" s="71" t="s">
        <v>321</v>
      </c>
      <c r="CR80" s="71" t="s">
        <v>321</v>
      </c>
      <c r="CS80" s="71" t="s">
        <v>321</v>
      </c>
      <c r="CT80" s="72">
        <v>42277</v>
      </c>
      <c r="CU80" s="71" t="s">
        <v>473</v>
      </c>
      <c r="CV80" s="71" t="s">
        <v>474</v>
      </c>
      <c r="CW80" s="72" t="s">
        <v>168</v>
      </c>
      <c r="CX80" s="72">
        <v>42118</v>
      </c>
      <c r="CY80" s="71" t="s">
        <v>475</v>
      </c>
      <c r="CZ80" s="71" t="s">
        <v>478</v>
      </c>
      <c r="DA80" s="71" t="s">
        <v>503</v>
      </c>
      <c r="DB80" s="86">
        <v>2211253.0699999998</v>
      </c>
      <c r="DC80" s="71" t="s">
        <v>326</v>
      </c>
      <c r="DD80" s="71" t="s">
        <v>327</v>
      </c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  <c r="IQ80" s="205"/>
      <c r="IR80" s="205"/>
      <c r="IS80" s="205"/>
      <c r="IT80" s="205"/>
      <c r="IU80" s="205"/>
      <c r="IV80" s="205"/>
      <c r="IW80" s="205"/>
      <c r="IX80" s="205"/>
      <c r="IY80" s="205"/>
      <c r="IZ80" s="205"/>
      <c r="JA80" s="205"/>
      <c r="JB80" s="205"/>
      <c r="JC80" s="205"/>
      <c r="JD80" s="205"/>
      <c r="JE80" s="205"/>
      <c r="JF80" s="205"/>
      <c r="JG80" s="205"/>
      <c r="JH80" s="205"/>
      <c r="JI80" s="205"/>
      <c r="JJ80" s="205"/>
      <c r="JK80" s="205"/>
      <c r="JL80" s="205"/>
      <c r="JM80" s="205"/>
      <c r="JN80" s="205"/>
      <c r="JO80" s="205"/>
      <c r="JP80" s="205"/>
      <c r="JQ80" s="205"/>
      <c r="JR80" s="205"/>
      <c r="JS80" s="205"/>
      <c r="JT80" s="205"/>
      <c r="JU80" s="205"/>
      <c r="JV80" s="205"/>
      <c r="JW80" s="205"/>
      <c r="JX80" s="205"/>
      <c r="JY80" s="205"/>
      <c r="JZ80" s="205"/>
      <c r="KA80" s="205"/>
      <c r="KB80" s="205"/>
      <c r="KC80" s="205"/>
      <c r="KD80" s="205"/>
      <c r="KE80" s="205"/>
      <c r="KF80" s="205"/>
      <c r="KG80" s="205"/>
      <c r="KH80" s="205"/>
      <c r="KI80" s="205"/>
      <c r="KJ80" s="205"/>
      <c r="KK80" s="205"/>
      <c r="KL80" s="205"/>
      <c r="KM80" s="205"/>
      <c r="KN80" s="205"/>
      <c r="KO80" s="205"/>
      <c r="KP80" s="205"/>
      <c r="KQ80" s="205"/>
      <c r="KR80" s="205"/>
      <c r="KS80" s="205"/>
      <c r="KT80" s="205"/>
      <c r="KU80" s="205"/>
      <c r="KV80" s="205"/>
      <c r="KW80" s="205"/>
      <c r="KX80" s="205"/>
      <c r="KY80" s="205"/>
      <c r="KZ80" s="205"/>
      <c r="LA80" s="205"/>
      <c r="LB80" s="205"/>
      <c r="LC80" s="205"/>
      <c r="LD80" s="205"/>
      <c r="LE80" s="205"/>
      <c r="LF80" s="205"/>
      <c r="LG80" s="205"/>
      <c r="LH80" s="205"/>
      <c r="LI80" s="205"/>
      <c r="LJ80" s="205"/>
      <c r="LK80" s="205"/>
      <c r="LL80" s="205"/>
      <c r="LM80" s="205"/>
      <c r="LN80" s="205"/>
      <c r="LO80" s="205"/>
      <c r="LP80" s="205"/>
      <c r="LQ80" s="205"/>
      <c r="LR80" s="205"/>
      <c r="LS80" s="205"/>
      <c r="LT80" s="205"/>
      <c r="LU80" s="205"/>
      <c r="LV80" s="205"/>
      <c r="LW80" s="205"/>
      <c r="LX80" s="205"/>
      <c r="LY80" s="205"/>
      <c r="LZ80" s="205"/>
      <c r="MA80" s="205"/>
      <c r="MB80" s="205"/>
      <c r="MC80" s="205"/>
      <c r="MD80" s="205"/>
      <c r="ME80" s="205"/>
      <c r="MF80" s="205"/>
      <c r="MG80" s="205"/>
      <c r="MH80" s="205"/>
      <c r="MI80" s="205"/>
      <c r="MJ80" s="205"/>
      <c r="MK80" s="205"/>
      <c r="ML80" s="205"/>
      <c r="MM80" s="205"/>
      <c r="MN80" s="205"/>
      <c r="MO80" s="205"/>
      <c r="MP80" s="205"/>
      <c r="MQ80" s="205"/>
      <c r="MR80" s="205"/>
      <c r="MS80" s="205"/>
      <c r="MT80" s="205"/>
      <c r="MU80" s="205"/>
      <c r="MV80" s="205"/>
      <c r="MW80" s="205"/>
      <c r="MX80" s="205"/>
      <c r="MY80" s="205"/>
      <c r="MZ80" s="205"/>
      <c r="NA80" s="205"/>
      <c r="NB80" s="205"/>
      <c r="NC80" s="205"/>
      <c r="ND80" s="205"/>
      <c r="NE80" s="205"/>
      <c r="NF80" s="205"/>
      <c r="NG80" s="205"/>
      <c r="NH80" s="205"/>
      <c r="NI80" s="205"/>
      <c r="NJ80" s="205"/>
      <c r="NK80" s="205"/>
      <c r="NL80" s="205"/>
      <c r="NM80" s="205"/>
      <c r="NN80" s="205"/>
      <c r="NO80" s="205"/>
      <c r="NP80" s="205"/>
      <c r="NQ80" s="205"/>
      <c r="NR80" s="205"/>
      <c r="NS80" s="205"/>
      <c r="NT80" s="205"/>
      <c r="NU80" s="205"/>
      <c r="NV80" s="205"/>
      <c r="NW80" s="205"/>
      <c r="NX80" s="205"/>
      <c r="NY80" s="205"/>
      <c r="NZ80" s="205"/>
      <c r="OA80" s="205"/>
      <c r="OB80" s="205"/>
      <c r="OC80" s="205"/>
      <c r="OD80" s="205"/>
      <c r="OE80" s="205"/>
      <c r="OF80" s="205"/>
      <c r="OG80" s="205"/>
      <c r="OH80" s="205"/>
      <c r="OI80" s="205"/>
      <c r="OJ80" s="205"/>
      <c r="OK80" s="205"/>
      <c r="OL80" s="205"/>
      <c r="OM80" s="205"/>
      <c r="ON80" s="205"/>
      <c r="OO80" s="205"/>
      <c r="OP80" s="205"/>
      <c r="OQ80" s="205"/>
      <c r="OR80" s="205"/>
      <c r="OS80" s="205"/>
      <c r="OT80" s="205"/>
      <c r="OU80" s="205"/>
      <c r="OV80" s="205"/>
      <c r="OW80" s="205"/>
      <c r="OX80" s="205"/>
      <c r="OY80" s="205"/>
      <c r="OZ80" s="205"/>
      <c r="PA80" s="205"/>
      <c r="PB80" s="205"/>
      <c r="PC80" s="205"/>
      <c r="PD80" s="205"/>
      <c r="PE80" s="205"/>
      <c r="PF80" s="205"/>
      <c r="PG80" s="205"/>
      <c r="PH80" s="205"/>
      <c r="PI80" s="205"/>
      <c r="PJ80" s="205"/>
      <c r="PK80" s="205"/>
      <c r="PL80" s="205"/>
      <c r="PM80" s="205"/>
      <c r="PN80" s="205"/>
      <c r="PO80" s="205"/>
      <c r="PP80" s="205"/>
      <c r="PQ80" s="205"/>
      <c r="PR80" s="205"/>
      <c r="PS80" s="205"/>
      <c r="PT80" s="205"/>
      <c r="PU80" s="205"/>
      <c r="PV80" s="205"/>
      <c r="PW80" s="205"/>
      <c r="PX80" s="205"/>
      <c r="PY80" s="205"/>
      <c r="PZ80" s="205"/>
      <c r="QA80" s="205"/>
      <c r="QB80" s="205"/>
      <c r="QC80" s="205"/>
      <c r="QD80" s="205"/>
      <c r="QE80" s="205"/>
      <c r="QF80" s="205"/>
      <c r="QG80" s="205"/>
      <c r="QH80" s="205"/>
      <c r="QI80" s="205"/>
      <c r="QJ80" s="205"/>
      <c r="QK80" s="205"/>
      <c r="QL80" s="205"/>
      <c r="QM80" s="205"/>
      <c r="QN80" s="205"/>
      <c r="QO80" s="205"/>
      <c r="QP80" s="205"/>
      <c r="QQ80" s="205"/>
      <c r="QR80" s="205"/>
      <c r="QS80" s="205"/>
      <c r="QT80" s="205"/>
      <c r="QU80" s="205"/>
      <c r="QV80" s="205"/>
      <c r="QW80" s="205"/>
      <c r="QX80" s="205"/>
      <c r="QY80" s="205"/>
      <c r="QZ80" s="205"/>
      <c r="RA80" s="205"/>
      <c r="RB80" s="205"/>
      <c r="RC80" s="205"/>
      <c r="RD80" s="205"/>
      <c r="RE80" s="205"/>
      <c r="RF80" s="205"/>
      <c r="RG80" s="205"/>
      <c r="RH80" s="205"/>
      <c r="RI80" s="205"/>
      <c r="RJ80" s="205"/>
      <c r="RK80" s="205"/>
      <c r="RL80" s="205"/>
      <c r="RM80" s="205"/>
      <c r="RN80" s="205"/>
      <c r="RO80" s="205"/>
      <c r="RP80" s="205"/>
      <c r="RQ80" s="205"/>
      <c r="RR80" s="205"/>
      <c r="RS80" s="205"/>
      <c r="RT80" s="205"/>
      <c r="RU80" s="205"/>
      <c r="RV80" s="205"/>
      <c r="RW80" s="205"/>
      <c r="RX80" s="205"/>
      <c r="RY80" s="205"/>
      <c r="RZ80" s="205"/>
      <c r="SA80" s="205"/>
      <c r="SB80" s="205"/>
      <c r="SC80" s="205"/>
      <c r="SD80" s="205"/>
      <c r="SE80" s="205"/>
      <c r="SF80" s="205"/>
      <c r="SG80" s="205"/>
      <c r="SH80" s="205"/>
      <c r="SI80" s="205"/>
      <c r="SJ80" s="205"/>
      <c r="SK80" s="205"/>
      <c r="SL80" s="205"/>
      <c r="SM80" s="205"/>
      <c r="SN80" s="205"/>
      <c r="SO80" s="205"/>
      <c r="SP80" s="205"/>
      <c r="SQ80" s="205"/>
      <c r="SR80" s="205"/>
      <c r="SS80" s="205"/>
      <c r="ST80" s="205"/>
      <c r="SU80" s="205"/>
      <c r="SV80" s="205"/>
      <c r="SW80" s="205"/>
      <c r="SX80" s="205"/>
      <c r="SY80" s="205"/>
      <c r="SZ80" s="205"/>
      <c r="TA80" s="205"/>
      <c r="TB80" s="205"/>
      <c r="TC80" s="205"/>
      <c r="TD80" s="205"/>
      <c r="TE80" s="205"/>
      <c r="TF80" s="205"/>
      <c r="TG80" s="205"/>
      <c r="TH80" s="205"/>
      <c r="TI80" s="205"/>
      <c r="TJ80" s="205"/>
      <c r="TK80" s="205"/>
      <c r="TL80" s="205"/>
      <c r="TM80" s="205"/>
      <c r="TN80" s="205"/>
      <c r="TO80" s="205"/>
      <c r="TP80" s="205"/>
      <c r="TQ80" s="205"/>
      <c r="TR80" s="205"/>
      <c r="TS80" s="205"/>
      <c r="TT80" s="205"/>
      <c r="TU80" s="205"/>
      <c r="TV80" s="205"/>
      <c r="TW80" s="205"/>
      <c r="TX80" s="205"/>
      <c r="TY80" s="205"/>
      <c r="TZ80" s="205"/>
      <c r="UA80" s="205"/>
      <c r="UB80" s="205"/>
      <c r="UC80" s="205"/>
      <c r="UD80" s="205"/>
      <c r="UE80" s="205"/>
      <c r="UF80" s="205"/>
      <c r="UG80" s="205"/>
      <c r="UH80" s="205"/>
      <c r="UI80" s="205"/>
      <c r="UJ80" s="205"/>
      <c r="UK80" s="205"/>
      <c r="UL80" s="205"/>
      <c r="UM80" s="205"/>
      <c r="UN80" s="205"/>
      <c r="UO80" s="205"/>
      <c r="UP80" s="205"/>
      <c r="UQ80" s="205"/>
      <c r="UR80" s="205"/>
      <c r="US80" s="205"/>
      <c r="UT80" s="205"/>
      <c r="UU80" s="205"/>
      <c r="UV80" s="205"/>
      <c r="UW80" s="205"/>
      <c r="UX80" s="205"/>
      <c r="UY80" s="205"/>
      <c r="UZ80" s="205"/>
      <c r="VA80" s="205"/>
      <c r="VB80" s="205"/>
      <c r="VC80" s="205"/>
      <c r="VD80" s="205"/>
      <c r="VE80" s="205"/>
      <c r="VF80" s="205"/>
      <c r="VG80" s="205"/>
      <c r="VH80" s="205"/>
      <c r="VI80" s="205"/>
      <c r="VJ80" s="205"/>
      <c r="VK80" s="205"/>
      <c r="VL80" s="205"/>
      <c r="VM80" s="205"/>
      <c r="VN80" s="205"/>
      <c r="VO80" s="205"/>
      <c r="VP80" s="205"/>
      <c r="VQ80" s="205"/>
      <c r="VR80" s="205"/>
      <c r="VS80" s="205"/>
      <c r="VT80" s="205"/>
      <c r="VU80" s="205"/>
      <c r="VV80" s="205"/>
      <c r="VW80" s="205"/>
      <c r="VX80" s="205"/>
      <c r="VY80" s="205"/>
      <c r="VZ80" s="205"/>
      <c r="WA80" s="205"/>
      <c r="WB80" s="205"/>
      <c r="WC80" s="205"/>
      <c r="WD80" s="205"/>
      <c r="WE80" s="205"/>
      <c r="WF80" s="205"/>
      <c r="WG80" s="205"/>
      <c r="WH80" s="205"/>
      <c r="WI80" s="205"/>
      <c r="WJ80" s="205"/>
      <c r="WK80" s="205"/>
      <c r="WL80" s="205"/>
      <c r="WM80" s="205"/>
      <c r="WN80" s="205"/>
      <c r="WO80" s="205"/>
      <c r="WP80" s="205"/>
      <c r="WQ80" s="205"/>
      <c r="WR80" s="205"/>
      <c r="WS80" s="205"/>
      <c r="WT80" s="205"/>
      <c r="WU80" s="205"/>
      <c r="WV80" s="205"/>
      <c r="WW80" s="205"/>
      <c r="WX80" s="205"/>
      <c r="WY80" s="205"/>
      <c r="WZ80" s="205"/>
      <c r="XA80" s="205"/>
      <c r="XB80" s="205"/>
      <c r="XC80" s="205"/>
      <c r="XD80" s="205"/>
      <c r="XE80" s="205"/>
      <c r="XF80" s="205"/>
      <c r="XG80" s="205"/>
      <c r="XH80" s="205"/>
      <c r="XI80" s="205"/>
      <c r="XJ80" s="205"/>
      <c r="XK80" s="205"/>
      <c r="XL80" s="205"/>
      <c r="XM80" s="205"/>
      <c r="XN80" s="205"/>
      <c r="XO80" s="205"/>
      <c r="XP80" s="205"/>
      <c r="XQ80" s="205"/>
      <c r="XR80" s="205"/>
      <c r="XS80" s="205"/>
      <c r="XT80" s="205"/>
      <c r="XU80" s="205"/>
      <c r="XV80" s="205"/>
      <c r="XW80" s="205"/>
      <c r="XX80" s="205"/>
      <c r="XY80" s="205"/>
      <c r="XZ80" s="205"/>
      <c r="YA80" s="205"/>
      <c r="YB80" s="205"/>
      <c r="YC80" s="205"/>
      <c r="YD80" s="205"/>
      <c r="YE80" s="205"/>
      <c r="YF80" s="205"/>
      <c r="YG80" s="205"/>
      <c r="YH80" s="205"/>
      <c r="YI80" s="205"/>
      <c r="YJ80" s="205"/>
      <c r="YK80" s="205"/>
      <c r="YL80" s="205"/>
      <c r="YM80" s="205"/>
      <c r="YN80" s="205"/>
      <c r="YO80" s="205"/>
      <c r="YP80" s="205"/>
      <c r="YQ80" s="205"/>
      <c r="YR80" s="205"/>
      <c r="YS80" s="205"/>
      <c r="YT80" s="205"/>
      <c r="YU80" s="205"/>
      <c r="YV80" s="205"/>
      <c r="YW80" s="205"/>
      <c r="YX80" s="205"/>
      <c r="YY80" s="205"/>
      <c r="YZ80" s="205"/>
      <c r="ZA80" s="205"/>
      <c r="ZB80" s="205"/>
      <c r="ZC80" s="205"/>
      <c r="ZD80" s="205"/>
      <c r="ZE80" s="205"/>
      <c r="ZF80" s="205"/>
      <c r="ZG80" s="205"/>
      <c r="ZH80" s="205"/>
      <c r="ZI80" s="205"/>
      <c r="ZJ80" s="205"/>
      <c r="ZK80" s="205"/>
      <c r="ZL80" s="205"/>
      <c r="ZM80" s="205"/>
      <c r="ZN80" s="205"/>
      <c r="ZO80" s="205"/>
      <c r="ZP80" s="205"/>
      <c r="ZQ80" s="205"/>
      <c r="ZR80" s="205"/>
      <c r="ZS80" s="205"/>
      <c r="ZT80" s="205"/>
      <c r="ZU80" s="205"/>
      <c r="ZV80" s="205"/>
      <c r="ZW80" s="205"/>
      <c r="ZX80" s="205"/>
      <c r="ZY80" s="205"/>
      <c r="ZZ80" s="205"/>
      <c r="AAA80" s="205"/>
      <c r="AAB80" s="205"/>
      <c r="AAC80" s="205"/>
      <c r="AAD80" s="205"/>
      <c r="AAE80" s="205"/>
      <c r="AAF80" s="205"/>
      <c r="AAG80" s="205"/>
      <c r="AAH80" s="205"/>
      <c r="AAI80" s="205"/>
      <c r="AAJ80" s="205"/>
      <c r="AAK80" s="205"/>
      <c r="AAL80" s="205"/>
      <c r="AAM80" s="205"/>
      <c r="AAN80" s="205"/>
      <c r="AAO80" s="205"/>
      <c r="AAP80" s="205"/>
      <c r="AAQ80" s="205"/>
      <c r="AAR80" s="205"/>
      <c r="AAS80" s="205"/>
      <c r="AAT80" s="205"/>
      <c r="AAU80" s="205"/>
      <c r="AAV80" s="205"/>
      <c r="AAW80" s="205"/>
      <c r="AAX80" s="205"/>
      <c r="AAY80" s="205"/>
      <c r="AAZ80" s="205"/>
      <c r="ABA80" s="205"/>
      <c r="ABB80" s="205"/>
      <c r="ABC80" s="205"/>
      <c r="ABD80" s="205"/>
      <c r="ABE80" s="205"/>
      <c r="ABF80" s="205"/>
      <c r="ABG80" s="205"/>
      <c r="ABH80" s="205"/>
      <c r="ABI80" s="205"/>
      <c r="ABJ80" s="205"/>
      <c r="ABK80" s="205"/>
      <c r="ABL80" s="205"/>
      <c r="ABM80" s="205"/>
      <c r="ABN80" s="205"/>
      <c r="ABO80" s="205"/>
      <c r="ABP80" s="205"/>
      <c r="ABQ80" s="205"/>
      <c r="ABR80" s="205"/>
      <c r="ABS80" s="205"/>
      <c r="ABT80" s="205"/>
      <c r="ABU80" s="205"/>
      <c r="ABV80" s="205"/>
      <c r="ABW80" s="205"/>
      <c r="ABX80" s="205"/>
      <c r="ABY80" s="205"/>
      <c r="ABZ80" s="205"/>
      <c r="ACA80" s="205"/>
      <c r="ACB80" s="205"/>
      <c r="ACC80" s="205"/>
      <c r="ACD80" s="205"/>
      <c r="ACE80" s="205"/>
      <c r="ACF80" s="205"/>
      <c r="ACG80" s="205"/>
      <c r="ACH80" s="205"/>
      <c r="ACI80" s="205"/>
      <c r="ACJ80" s="205"/>
      <c r="ACK80" s="205"/>
      <c r="ACL80" s="205"/>
      <c r="ACM80" s="205"/>
      <c r="ACN80" s="205"/>
      <c r="ACO80" s="205"/>
      <c r="ACP80" s="205"/>
      <c r="ACQ80" s="205"/>
      <c r="ACR80" s="205"/>
      <c r="ACS80" s="205"/>
      <c r="ACT80" s="205"/>
      <c r="ACU80" s="205"/>
      <c r="ACV80" s="205"/>
      <c r="ACW80" s="205"/>
      <c r="ACX80" s="205"/>
      <c r="ACY80" s="205"/>
      <c r="ACZ80" s="205"/>
      <c r="ADA80" s="205"/>
      <c r="ADB80" s="205"/>
      <c r="ADC80" s="205"/>
      <c r="ADD80" s="205"/>
      <c r="ADE80" s="205"/>
      <c r="ADF80" s="205"/>
      <c r="ADG80" s="205"/>
      <c r="ADH80" s="205"/>
      <c r="ADI80" s="205"/>
      <c r="ADJ80" s="205"/>
      <c r="ADK80" s="205"/>
      <c r="ADL80" s="205"/>
      <c r="ADM80" s="205"/>
      <c r="ADN80" s="205"/>
      <c r="ADO80" s="205"/>
      <c r="ADP80" s="205"/>
      <c r="ADQ80" s="205"/>
      <c r="ADR80" s="205"/>
      <c r="ADS80" s="205"/>
      <c r="ADT80" s="205"/>
      <c r="ADU80" s="205"/>
      <c r="ADV80" s="205"/>
      <c r="ADW80" s="205"/>
      <c r="ADX80" s="205"/>
      <c r="ADY80" s="205"/>
      <c r="ADZ80" s="205"/>
      <c r="AEA80" s="205"/>
      <c r="AEB80" s="205"/>
      <c r="AEC80" s="205"/>
      <c r="AED80" s="205"/>
      <c r="AEE80" s="205"/>
      <c r="AEF80" s="205"/>
      <c r="AEG80" s="205"/>
      <c r="AEH80" s="205"/>
      <c r="AEI80" s="205"/>
      <c r="AEJ80" s="205"/>
      <c r="AEK80" s="205"/>
      <c r="AEL80" s="205"/>
      <c r="AEM80" s="205"/>
      <c r="AEN80" s="205"/>
      <c r="AEO80" s="205"/>
      <c r="AEP80" s="205"/>
      <c r="AEQ80" s="205"/>
      <c r="AER80" s="205"/>
      <c r="AES80" s="205"/>
      <c r="AET80" s="205"/>
      <c r="AEU80" s="205"/>
      <c r="AEV80" s="205"/>
      <c r="AEW80" s="205"/>
      <c r="AEX80" s="205"/>
      <c r="AEY80" s="205"/>
      <c r="AEZ80" s="205"/>
      <c r="AFA80" s="205"/>
      <c r="AFB80" s="205"/>
      <c r="AFC80" s="205"/>
      <c r="AFD80" s="205"/>
      <c r="AFE80" s="205"/>
      <c r="AFF80" s="205"/>
      <c r="AFG80" s="205"/>
      <c r="AFH80" s="205"/>
      <c r="AFI80" s="205"/>
      <c r="AFJ80" s="205"/>
      <c r="AFK80" s="205"/>
      <c r="AFL80" s="205"/>
      <c r="AFM80" s="205"/>
      <c r="AFN80" s="205"/>
      <c r="AFO80" s="205"/>
      <c r="AFP80" s="205"/>
      <c r="AFQ80" s="205"/>
      <c r="AFR80" s="205"/>
      <c r="AFS80" s="205"/>
      <c r="AFT80" s="205"/>
      <c r="AFU80" s="205"/>
      <c r="AFV80" s="205"/>
      <c r="AFW80" s="205"/>
      <c r="AFX80" s="205"/>
      <c r="AFY80" s="205"/>
      <c r="AFZ80" s="205"/>
      <c r="AGA80" s="205"/>
      <c r="AGB80" s="205"/>
      <c r="AGC80" s="205"/>
      <c r="AGD80" s="205"/>
      <c r="AGE80" s="205"/>
      <c r="AGF80" s="205"/>
      <c r="AGG80" s="205"/>
      <c r="AGH80" s="205"/>
      <c r="AGI80" s="205"/>
      <c r="AGJ80" s="205"/>
      <c r="AGK80" s="205"/>
      <c r="AGL80" s="205"/>
      <c r="AGM80" s="205"/>
      <c r="AGN80" s="205"/>
      <c r="AGO80" s="205"/>
      <c r="AGP80" s="205"/>
      <c r="AGQ80" s="205"/>
      <c r="AGR80" s="205"/>
      <c r="AGS80" s="205"/>
      <c r="AGT80" s="205"/>
      <c r="AGU80" s="205"/>
      <c r="AGV80" s="205"/>
      <c r="AGW80" s="205"/>
      <c r="AGX80" s="205"/>
      <c r="AGY80" s="205"/>
      <c r="AGZ80" s="205"/>
      <c r="AHA80" s="205"/>
      <c r="AHB80" s="205"/>
      <c r="AHC80" s="205"/>
      <c r="AHD80" s="205"/>
      <c r="AHE80" s="205"/>
      <c r="AHF80" s="205"/>
      <c r="AHG80" s="205"/>
      <c r="AHH80" s="205"/>
      <c r="AHI80" s="205"/>
      <c r="AHJ80" s="205"/>
      <c r="AHK80" s="205"/>
      <c r="AHL80" s="205"/>
      <c r="AHM80" s="205"/>
      <c r="AHN80" s="205"/>
      <c r="AHO80" s="205"/>
      <c r="AHP80" s="205"/>
      <c r="AHQ80" s="205"/>
      <c r="AHR80" s="205"/>
      <c r="AHS80" s="205"/>
      <c r="AHT80" s="205"/>
      <c r="AHU80" s="205"/>
      <c r="AHV80" s="205"/>
      <c r="AHW80" s="205"/>
      <c r="AHX80" s="205"/>
      <c r="AHY80" s="205"/>
      <c r="AHZ80" s="205"/>
      <c r="AIA80" s="205"/>
      <c r="AIB80" s="205"/>
      <c r="AIC80" s="205"/>
      <c r="AID80" s="205"/>
      <c r="AIE80" s="205"/>
      <c r="AIF80" s="205"/>
      <c r="AIG80" s="205"/>
      <c r="AIH80" s="205"/>
      <c r="AII80" s="205"/>
      <c r="AIJ80" s="205"/>
      <c r="AIK80" s="205"/>
      <c r="AIL80" s="205"/>
      <c r="AIM80" s="205"/>
      <c r="AIN80" s="205"/>
      <c r="AIO80" s="205"/>
      <c r="AIP80" s="205"/>
      <c r="AIQ80" s="205"/>
      <c r="AIR80" s="205"/>
      <c r="AIS80" s="205"/>
      <c r="AIT80" s="205"/>
      <c r="AIU80" s="205"/>
      <c r="AIV80" s="205"/>
      <c r="AIW80" s="205"/>
      <c r="AIX80" s="205"/>
      <c r="AIY80" s="205"/>
      <c r="AIZ80" s="205"/>
      <c r="AJA80" s="205"/>
      <c r="AJB80" s="205"/>
      <c r="AJC80" s="205"/>
      <c r="AJD80" s="205"/>
      <c r="AJE80" s="205"/>
      <c r="AJF80" s="205"/>
      <c r="AJG80" s="205"/>
      <c r="AJH80" s="205"/>
      <c r="AJI80" s="205"/>
      <c r="AJJ80" s="205"/>
      <c r="AJK80" s="205"/>
      <c r="AJL80" s="205"/>
      <c r="AJM80" s="205"/>
      <c r="AJN80" s="205"/>
      <c r="AJO80" s="205"/>
      <c r="AJP80" s="205"/>
      <c r="AJQ80" s="205"/>
      <c r="AJR80" s="205"/>
      <c r="AJS80" s="205"/>
      <c r="AJT80" s="205"/>
      <c r="AJU80" s="205"/>
      <c r="AJV80" s="205"/>
      <c r="AJW80" s="205"/>
      <c r="AJX80" s="205"/>
      <c r="AJY80" s="205"/>
      <c r="AJZ80" s="205"/>
      <c r="AKA80" s="205"/>
      <c r="AKB80" s="205"/>
      <c r="AKC80" s="205"/>
      <c r="AKD80" s="205"/>
      <c r="AKE80" s="205"/>
      <c r="AKF80" s="205"/>
      <c r="AKG80" s="205"/>
      <c r="AKH80" s="205"/>
      <c r="AKI80" s="205"/>
      <c r="AKJ80" s="205"/>
      <c r="AKK80" s="205"/>
      <c r="AKL80" s="205"/>
      <c r="AKM80" s="205"/>
      <c r="AKN80" s="205"/>
      <c r="AKO80" s="205"/>
      <c r="AKP80" s="205"/>
      <c r="AKQ80" s="205"/>
      <c r="AKR80" s="205"/>
      <c r="AKS80" s="205"/>
      <c r="AKT80" s="205"/>
      <c r="AKU80" s="205"/>
      <c r="AKV80" s="205"/>
      <c r="AKW80" s="205"/>
      <c r="AKX80" s="205"/>
      <c r="AKY80" s="205"/>
      <c r="AKZ80" s="205"/>
      <c r="ALA80" s="205"/>
      <c r="ALB80" s="205"/>
      <c r="ALC80" s="205"/>
      <c r="ALD80" s="205"/>
      <c r="ALE80" s="205"/>
      <c r="ALF80" s="205"/>
      <c r="ALG80" s="205"/>
      <c r="ALH80" s="205"/>
      <c r="ALI80" s="205"/>
      <c r="ALJ80" s="205"/>
      <c r="ALK80" s="205"/>
      <c r="ALL80" s="205"/>
      <c r="ALM80" s="205"/>
      <c r="ALN80" s="205"/>
      <c r="ALO80" s="205"/>
      <c r="ALP80" s="205"/>
      <c r="ALQ80" s="205"/>
      <c r="ALR80" s="205"/>
      <c r="ALS80" s="205"/>
      <c r="ALT80" s="205"/>
      <c r="ALU80" s="205"/>
      <c r="ALV80" s="205"/>
      <c r="ALW80" s="205"/>
      <c r="ALX80" s="205"/>
      <c r="ALY80" s="205"/>
      <c r="ALZ80" s="205"/>
      <c r="AMA80" s="205"/>
      <c r="AMB80" s="205"/>
      <c r="AMC80" s="205"/>
      <c r="AMD80" s="205"/>
      <c r="AME80" s="205"/>
      <c r="AMF80" s="205"/>
      <c r="AMG80" s="205"/>
      <c r="AMH80" s="205"/>
      <c r="AMI80" s="205"/>
      <c r="AMJ80" s="205"/>
      <c r="AMK80" s="205"/>
      <c r="AML80" s="205"/>
      <c r="AMM80" s="205"/>
      <c r="AMN80" s="205"/>
      <c r="AMO80" s="205"/>
      <c r="AMP80" s="205"/>
      <c r="AMQ80" s="205"/>
      <c r="AMR80" s="205"/>
      <c r="AMS80" s="205"/>
      <c r="AMT80" s="205"/>
      <c r="AMU80" s="205"/>
      <c r="AMV80" s="205"/>
      <c r="AMW80" s="205"/>
      <c r="AMX80" s="205"/>
      <c r="AMY80" s="205"/>
      <c r="AMZ80" s="205"/>
      <c r="ANA80" s="205"/>
      <c r="ANB80" s="205"/>
      <c r="ANC80" s="205"/>
      <c r="AND80" s="205"/>
      <c r="ANE80" s="205"/>
      <c r="ANF80" s="205"/>
      <c r="ANG80" s="205"/>
      <c r="ANH80" s="205"/>
      <c r="ANI80" s="205"/>
      <c r="ANJ80" s="205"/>
      <c r="ANK80" s="205"/>
      <c r="ANL80" s="205"/>
      <c r="ANM80" s="205"/>
      <c r="ANN80" s="205"/>
      <c r="ANO80" s="205"/>
      <c r="ANP80" s="205"/>
      <c r="ANQ80" s="205"/>
      <c r="ANR80" s="205"/>
      <c r="ANS80" s="205"/>
      <c r="ANT80" s="205"/>
      <c r="ANU80" s="205"/>
      <c r="ANV80" s="205"/>
      <c r="ANW80" s="205"/>
      <c r="ANX80" s="205"/>
      <c r="ANY80" s="205"/>
      <c r="ANZ80" s="205"/>
      <c r="AOA80" s="205"/>
      <c r="AOB80" s="205"/>
      <c r="AOC80" s="205"/>
      <c r="AOD80" s="205"/>
      <c r="AOE80" s="205"/>
      <c r="AOF80" s="205"/>
      <c r="AOG80" s="205"/>
      <c r="AOH80" s="205"/>
      <c r="AOI80" s="205"/>
      <c r="AOJ80" s="205"/>
      <c r="AOK80" s="205"/>
      <c r="AOL80" s="205"/>
      <c r="AOM80" s="205"/>
      <c r="AON80" s="205"/>
      <c r="AOO80" s="205"/>
      <c r="AOP80" s="205"/>
      <c r="AOQ80" s="205"/>
      <c r="AOR80" s="205"/>
      <c r="AOS80" s="205"/>
      <c r="AOT80" s="205"/>
      <c r="AOU80" s="205"/>
      <c r="AOV80" s="205"/>
      <c r="AOW80" s="205"/>
      <c r="AOX80" s="205"/>
      <c r="AOY80" s="205"/>
      <c r="AOZ80" s="205"/>
      <c r="APA80" s="205"/>
      <c r="APB80" s="205"/>
      <c r="APC80" s="205"/>
      <c r="APD80" s="205"/>
      <c r="APE80" s="205"/>
      <c r="APF80" s="205"/>
      <c r="APG80" s="205"/>
      <c r="APH80" s="205"/>
      <c r="API80" s="205"/>
      <c r="APJ80" s="205"/>
      <c r="APK80" s="205"/>
      <c r="APL80" s="205"/>
      <c r="APM80" s="205"/>
      <c r="APN80" s="205"/>
      <c r="APO80" s="205"/>
      <c r="APP80" s="205"/>
      <c r="APQ80" s="205"/>
      <c r="APR80" s="205"/>
      <c r="APS80" s="205"/>
      <c r="APT80" s="205"/>
      <c r="APU80" s="205"/>
      <c r="APV80" s="205"/>
      <c r="APW80" s="205"/>
      <c r="APX80" s="205"/>
      <c r="APY80" s="205"/>
      <c r="APZ80" s="205"/>
      <c r="AQA80" s="205"/>
      <c r="AQB80" s="205"/>
      <c r="AQC80" s="205"/>
      <c r="AQD80" s="205"/>
      <c r="AQE80" s="205"/>
      <c r="AQF80" s="205"/>
      <c r="AQG80" s="205"/>
      <c r="AQH80" s="205"/>
      <c r="AQI80" s="205"/>
      <c r="AQJ80" s="205"/>
      <c r="AQK80" s="205"/>
      <c r="AQL80" s="205"/>
      <c r="AQM80" s="205"/>
      <c r="AQN80" s="205"/>
      <c r="AQO80" s="205"/>
      <c r="AQP80" s="205"/>
      <c r="AQQ80" s="205"/>
      <c r="AQR80" s="205"/>
      <c r="AQS80" s="205"/>
      <c r="AQT80" s="205"/>
      <c r="AQU80" s="205"/>
      <c r="AQV80" s="205"/>
      <c r="AQW80" s="205"/>
      <c r="AQX80" s="205"/>
      <c r="AQY80" s="205"/>
      <c r="AQZ80" s="205"/>
      <c r="ARA80" s="205"/>
      <c r="ARB80" s="205"/>
      <c r="ARC80" s="205"/>
      <c r="ARD80" s="205"/>
      <c r="ARE80" s="205"/>
      <c r="ARF80" s="205"/>
      <c r="ARG80" s="205"/>
      <c r="ARH80" s="205"/>
      <c r="ARI80" s="205"/>
      <c r="ARJ80" s="205"/>
      <c r="ARK80" s="205"/>
      <c r="ARL80" s="205"/>
      <c r="ARM80" s="205"/>
      <c r="ARN80" s="205"/>
      <c r="ARO80" s="205"/>
      <c r="ARP80" s="205"/>
      <c r="ARQ80" s="205"/>
      <c r="ARR80" s="205"/>
      <c r="ARS80" s="205"/>
      <c r="ART80" s="205"/>
      <c r="ARU80" s="205"/>
      <c r="ARV80" s="205"/>
      <c r="ARW80" s="205"/>
      <c r="ARX80" s="205"/>
      <c r="ARY80" s="205"/>
      <c r="ARZ80" s="205"/>
      <c r="ASA80" s="205"/>
      <c r="ASB80" s="205"/>
      <c r="ASC80" s="205"/>
      <c r="ASD80" s="205"/>
      <c r="ASE80" s="205"/>
      <c r="ASF80" s="205"/>
      <c r="ASG80" s="205"/>
      <c r="ASH80" s="205"/>
      <c r="ASI80" s="205"/>
      <c r="ASJ80" s="205"/>
      <c r="ASK80" s="205"/>
      <c r="ASL80" s="205"/>
      <c r="ASM80" s="205"/>
      <c r="ASN80" s="205"/>
      <c r="ASO80" s="205"/>
      <c r="ASP80" s="205"/>
      <c r="ASQ80" s="205"/>
      <c r="ASR80" s="205"/>
      <c r="ASS80" s="205"/>
      <c r="AST80" s="205"/>
      <c r="ASU80" s="205"/>
      <c r="ASV80" s="205"/>
      <c r="ASW80" s="205"/>
      <c r="ASX80" s="205"/>
      <c r="ASY80" s="205"/>
      <c r="ASZ80" s="205"/>
      <c r="ATA80" s="205"/>
      <c r="ATB80" s="205"/>
      <c r="ATC80" s="205"/>
      <c r="ATD80" s="205"/>
      <c r="ATE80" s="205"/>
      <c r="ATF80" s="205"/>
      <c r="ATG80" s="205"/>
      <c r="ATH80" s="205"/>
      <c r="ATI80" s="205"/>
      <c r="ATJ80" s="205"/>
      <c r="ATK80" s="205"/>
      <c r="ATL80" s="205"/>
      <c r="ATM80" s="205"/>
      <c r="ATN80" s="205"/>
      <c r="ATO80" s="205"/>
      <c r="ATP80" s="205"/>
      <c r="ATQ80" s="205"/>
      <c r="ATR80" s="205"/>
      <c r="ATS80" s="205"/>
      <c r="ATT80" s="205"/>
      <c r="ATU80" s="205"/>
      <c r="ATV80" s="205"/>
      <c r="ATW80" s="205"/>
      <c r="ATX80" s="205"/>
      <c r="ATY80" s="205"/>
      <c r="ATZ80" s="205"/>
      <c r="AUA80" s="205"/>
      <c r="AUB80" s="205"/>
      <c r="AUC80" s="205"/>
      <c r="AUD80" s="205"/>
      <c r="AUE80" s="205"/>
      <c r="AUF80" s="205"/>
      <c r="AUG80" s="205"/>
      <c r="AUH80" s="205"/>
      <c r="AUI80" s="205"/>
      <c r="AUJ80" s="205"/>
      <c r="AUK80" s="205"/>
      <c r="AUL80" s="205"/>
      <c r="AUM80" s="205"/>
      <c r="AUN80" s="205"/>
      <c r="AUO80" s="205"/>
      <c r="AUP80" s="205"/>
      <c r="AUQ80" s="205"/>
      <c r="AUR80" s="205"/>
      <c r="AUS80" s="205"/>
      <c r="AUT80" s="205"/>
      <c r="AUU80" s="205"/>
      <c r="AUV80" s="205"/>
      <c r="AUW80" s="205"/>
      <c r="AUX80" s="205"/>
      <c r="AUY80" s="205"/>
      <c r="AUZ80" s="205"/>
      <c r="AVA80" s="205"/>
      <c r="AVB80" s="205"/>
      <c r="AVC80" s="205"/>
      <c r="AVD80" s="205"/>
      <c r="AVE80" s="205"/>
      <c r="AVF80" s="205"/>
      <c r="AVG80" s="205"/>
      <c r="AVH80" s="205"/>
      <c r="AVI80" s="205"/>
      <c r="AVJ80" s="205"/>
      <c r="AVK80" s="205"/>
      <c r="AVL80" s="205"/>
      <c r="AVM80" s="205"/>
      <c r="AVN80" s="205"/>
      <c r="AVO80" s="205"/>
      <c r="AVP80" s="205"/>
      <c r="AVQ80" s="205"/>
      <c r="AVR80" s="205"/>
      <c r="AVS80" s="205"/>
      <c r="AVT80" s="205"/>
      <c r="AVU80" s="205"/>
      <c r="AVV80" s="205"/>
      <c r="AVW80" s="205"/>
      <c r="AVX80" s="205"/>
      <c r="AVY80" s="205"/>
      <c r="AVZ80" s="205"/>
      <c r="AWA80" s="205"/>
      <c r="AWB80" s="205"/>
      <c r="AWC80" s="205"/>
      <c r="AWD80" s="205"/>
      <c r="AWE80" s="205"/>
      <c r="AWF80" s="205"/>
      <c r="AWG80" s="205"/>
      <c r="AWH80" s="205"/>
      <c r="AWI80" s="205"/>
      <c r="AWJ80" s="205"/>
      <c r="AWK80" s="205"/>
      <c r="AWL80" s="205"/>
      <c r="AWM80" s="205"/>
      <c r="AWN80" s="205"/>
      <c r="AWO80" s="205"/>
      <c r="AWP80" s="205"/>
      <c r="AWQ80" s="205"/>
      <c r="AWR80" s="205"/>
      <c r="AWS80" s="205"/>
      <c r="AWT80" s="205"/>
      <c r="AWU80" s="205"/>
      <c r="AWV80" s="205"/>
      <c r="AWW80" s="205"/>
      <c r="AWX80" s="205"/>
      <c r="AWY80" s="205"/>
      <c r="AWZ80" s="205"/>
      <c r="AXA80" s="205"/>
      <c r="AXB80" s="205"/>
      <c r="AXC80" s="205"/>
      <c r="AXD80" s="205"/>
      <c r="AXE80" s="205"/>
      <c r="AXF80" s="205"/>
      <c r="AXG80" s="205"/>
      <c r="AXH80" s="205"/>
      <c r="AXI80" s="205"/>
      <c r="AXJ80" s="205"/>
      <c r="AXK80" s="205"/>
      <c r="AXL80" s="205"/>
      <c r="AXM80" s="205"/>
      <c r="AXN80" s="205"/>
      <c r="AXO80" s="205"/>
      <c r="AXP80" s="205"/>
      <c r="AXQ80" s="205"/>
      <c r="AXR80" s="205"/>
      <c r="AXS80" s="205"/>
      <c r="AXT80" s="205"/>
      <c r="AXU80" s="205"/>
      <c r="AXV80" s="205"/>
      <c r="AXW80" s="205"/>
      <c r="AXX80" s="205"/>
      <c r="AXY80" s="205"/>
      <c r="AXZ80" s="205"/>
      <c r="AYA80" s="205"/>
      <c r="AYB80" s="205"/>
      <c r="AYC80" s="205"/>
      <c r="AYD80" s="205"/>
      <c r="AYE80" s="205"/>
      <c r="AYF80" s="205"/>
      <c r="AYG80" s="205"/>
      <c r="AYH80" s="205"/>
      <c r="AYI80" s="205"/>
      <c r="AYJ80" s="205"/>
      <c r="AYK80" s="205"/>
      <c r="AYL80" s="205"/>
      <c r="AYM80" s="205"/>
      <c r="AYN80" s="205"/>
      <c r="AYO80" s="205"/>
      <c r="AYP80" s="205"/>
      <c r="AYQ80" s="205"/>
      <c r="AYR80" s="205"/>
      <c r="AYS80" s="205"/>
      <c r="AYT80" s="205"/>
      <c r="AYU80" s="205"/>
      <c r="AYV80" s="205"/>
      <c r="AYW80" s="205"/>
      <c r="AYX80" s="205"/>
      <c r="AYY80" s="205"/>
      <c r="AYZ80" s="205"/>
      <c r="AZA80" s="205"/>
      <c r="AZB80" s="205"/>
      <c r="AZC80" s="205"/>
      <c r="AZD80" s="205"/>
      <c r="AZE80" s="205"/>
      <c r="AZF80" s="205"/>
      <c r="AZG80" s="205"/>
      <c r="AZH80" s="205"/>
      <c r="AZI80" s="205"/>
      <c r="AZJ80" s="205"/>
      <c r="AZK80" s="205"/>
      <c r="AZL80" s="205"/>
      <c r="AZM80" s="205"/>
      <c r="AZN80" s="205"/>
      <c r="AZO80" s="205"/>
      <c r="AZP80" s="205"/>
      <c r="AZQ80" s="205"/>
      <c r="AZR80" s="205"/>
      <c r="AZS80" s="205"/>
      <c r="AZT80" s="205"/>
      <c r="AZU80" s="205"/>
      <c r="AZV80" s="205"/>
      <c r="AZW80" s="205"/>
      <c r="AZX80" s="205"/>
      <c r="AZY80" s="205"/>
      <c r="AZZ80" s="205"/>
      <c r="BAA80" s="205"/>
      <c r="BAB80" s="205"/>
      <c r="BAC80" s="205"/>
      <c r="BAD80" s="205"/>
      <c r="BAE80" s="205"/>
      <c r="BAF80" s="205"/>
      <c r="BAG80" s="205"/>
      <c r="BAH80" s="205"/>
      <c r="BAI80" s="205"/>
      <c r="BAJ80" s="205"/>
      <c r="BAK80" s="205"/>
      <c r="BAL80" s="205"/>
      <c r="BAM80" s="205"/>
      <c r="BAN80" s="205"/>
      <c r="BAO80" s="205"/>
      <c r="BAP80" s="205"/>
      <c r="BAQ80" s="205"/>
      <c r="BAR80" s="205"/>
      <c r="BAS80" s="205"/>
      <c r="BAT80" s="205"/>
      <c r="BAU80" s="205"/>
      <c r="BAV80" s="205"/>
      <c r="BAW80" s="205"/>
      <c r="BAX80" s="205"/>
      <c r="BAY80" s="205"/>
      <c r="BAZ80" s="205"/>
      <c r="BBA80" s="205"/>
      <c r="BBB80" s="205"/>
      <c r="BBC80" s="205"/>
      <c r="BBD80" s="205"/>
      <c r="BBE80" s="205"/>
      <c r="BBF80" s="205"/>
      <c r="BBG80" s="205"/>
      <c r="BBH80" s="205"/>
      <c r="BBI80" s="205"/>
      <c r="BBJ80" s="205"/>
      <c r="BBK80" s="205"/>
      <c r="BBL80" s="205"/>
      <c r="BBM80" s="205"/>
      <c r="BBN80" s="205"/>
      <c r="BBO80" s="205"/>
      <c r="BBP80" s="205"/>
      <c r="BBQ80" s="205"/>
      <c r="BBR80" s="205"/>
      <c r="BBS80" s="205"/>
      <c r="BBT80" s="205"/>
      <c r="BBU80" s="205"/>
      <c r="BBV80" s="205"/>
      <c r="BBW80" s="205"/>
      <c r="BBX80" s="205"/>
      <c r="BBY80" s="205"/>
      <c r="BBZ80" s="205"/>
      <c r="BCA80" s="205"/>
      <c r="BCB80" s="205"/>
      <c r="BCC80" s="205"/>
      <c r="BCD80" s="205"/>
      <c r="BCE80" s="205"/>
      <c r="BCF80" s="205"/>
      <c r="BCG80" s="205"/>
      <c r="BCH80" s="205"/>
      <c r="BCI80" s="205"/>
      <c r="BCJ80" s="205"/>
      <c r="BCK80" s="205"/>
      <c r="BCL80" s="205"/>
      <c r="BCM80" s="205"/>
      <c r="BCN80" s="205"/>
      <c r="BCO80" s="205"/>
      <c r="BCP80" s="205"/>
      <c r="BCQ80" s="205"/>
      <c r="BCR80" s="205"/>
      <c r="BCS80" s="205"/>
      <c r="BCT80" s="205"/>
      <c r="BCU80" s="205"/>
      <c r="BCV80" s="205"/>
      <c r="BCW80" s="205"/>
      <c r="BCX80" s="205"/>
      <c r="BCY80" s="205"/>
      <c r="BCZ80" s="205"/>
      <c r="BDA80" s="205"/>
      <c r="BDB80" s="205"/>
      <c r="BDC80" s="205"/>
      <c r="BDD80" s="205"/>
      <c r="BDE80" s="205"/>
      <c r="BDF80" s="205"/>
      <c r="BDG80" s="205"/>
      <c r="BDH80" s="205"/>
      <c r="BDI80" s="205"/>
      <c r="BDJ80" s="205"/>
      <c r="BDK80" s="205"/>
      <c r="BDL80" s="205"/>
      <c r="BDM80" s="205"/>
      <c r="BDN80" s="205"/>
      <c r="BDO80" s="205"/>
      <c r="BDP80" s="205"/>
      <c r="BDQ80" s="205"/>
      <c r="BDR80" s="205"/>
      <c r="BDS80" s="205"/>
      <c r="BDT80" s="205"/>
      <c r="BDU80" s="205"/>
    </row>
    <row r="81" spans="1:1477" s="73" customFormat="1">
      <c r="B81" s="71" t="s">
        <v>4</v>
      </c>
      <c r="C81" s="71" t="s">
        <v>231</v>
      </c>
      <c r="D81" s="71" t="s">
        <v>232</v>
      </c>
      <c r="E81" s="72">
        <v>41976</v>
      </c>
      <c r="F81" s="71" t="s">
        <v>477</v>
      </c>
      <c r="G81" s="71" t="s">
        <v>478</v>
      </c>
      <c r="H81" s="208">
        <v>1</v>
      </c>
      <c r="I81" s="73">
        <v>1</v>
      </c>
      <c r="J81" s="73">
        <v>118</v>
      </c>
      <c r="K81" s="73">
        <v>129</v>
      </c>
      <c r="L81" s="73">
        <v>106</v>
      </c>
      <c r="M81" s="206">
        <f t="shared" si="60"/>
        <v>0.80508474576271183</v>
      </c>
      <c r="N81" s="73">
        <f t="shared" si="61"/>
        <v>1</v>
      </c>
      <c r="O81" s="73">
        <v>23</v>
      </c>
      <c r="P81" s="73">
        <v>0</v>
      </c>
      <c r="Q81" s="73">
        <v>0</v>
      </c>
      <c r="R81" s="73">
        <v>11</v>
      </c>
      <c r="S81" s="73">
        <v>0</v>
      </c>
      <c r="T81" s="212">
        <v>544771</v>
      </c>
      <c r="U81" s="212">
        <v>36000</v>
      </c>
      <c r="V81" s="212">
        <v>508771</v>
      </c>
      <c r="W81" s="212">
        <v>536238</v>
      </c>
      <c r="X81" s="212">
        <v>524085</v>
      </c>
      <c r="Y81" s="212">
        <v>0</v>
      </c>
      <c r="Z81" s="212">
        <v>0</v>
      </c>
      <c r="AA81" s="212">
        <v>0</v>
      </c>
      <c r="AB81" s="212">
        <v>524085</v>
      </c>
      <c r="AC81" s="212">
        <v>520797</v>
      </c>
      <c r="AD81" s="206">
        <f t="shared" si="62"/>
        <v>1.023637353544129</v>
      </c>
      <c r="AE81" s="73">
        <f t="shared" si="63"/>
        <v>1</v>
      </c>
      <c r="AF81" s="212">
        <v>-3288</v>
      </c>
      <c r="AG81" s="212">
        <v>-8533</v>
      </c>
      <c r="AH81" s="73">
        <v>10</v>
      </c>
      <c r="AI81" s="73">
        <v>1</v>
      </c>
      <c r="AJ81" s="73">
        <v>0</v>
      </c>
      <c r="AK81" s="73">
        <v>0</v>
      </c>
      <c r="AL81" s="85">
        <v>0</v>
      </c>
      <c r="AM81" s="85">
        <v>0</v>
      </c>
      <c r="AN81" s="73">
        <v>0</v>
      </c>
      <c r="AO81" s="73">
        <v>0</v>
      </c>
      <c r="AP81" s="85">
        <v>10185</v>
      </c>
      <c r="AQ81" s="85">
        <v>0</v>
      </c>
      <c r="AR81" s="73">
        <v>0</v>
      </c>
      <c r="AS81" s="73">
        <v>0</v>
      </c>
      <c r="AT81" s="85">
        <v>0</v>
      </c>
      <c r="AU81" s="85">
        <v>0</v>
      </c>
      <c r="AV81" s="73">
        <v>0</v>
      </c>
      <c r="AW81" s="73">
        <v>0</v>
      </c>
      <c r="AX81" s="85">
        <v>0</v>
      </c>
      <c r="AY81" s="85">
        <v>0</v>
      </c>
      <c r="AZ81" s="73">
        <v>0</v>
      </c>
      <c r="BA81" s="73">
        <v>0</v>
      </c>
      <c r="BB81" s="85">
        <v>0</v>
      </c>
      <c r="BC81" s="85">
        <v>0</v>
      </c>
      <c r="BD81" s="73">
        <v>0</v>
      </c>
      <c r="BE81" s="73">
        <v>0</v>
      </c>
      <c r="BF81" s="85">
        <v>-8533</v>
      </c>
      <c r="BG81" s="85">
        <v>0</v>
      </c>
      <c r="BH81" s="73">
        <v>0</v>
      </c>
      <c r="BI81" s="73">
        <v>0</v>
      </c>
      <c r="BJ81" s="85">
        <v>0</v>
      </c>
      <c r="BK81" s="85">
        <v>0</v>
      </c>
      <c r="BL81" s="73">
        <v>0</v>
      </c>
      <c r="BM81" s="73">
        <v>0</v>
      </c>
      <c r="BN81" s="85">
        <v>0</v>
      </c>
      <c r="BO81" s="85">
        <v>0</v>
      </c>
      <c r="BP81" s="73">
        <v>0</v>
      </c>
      <c r="BQ81" s="73">
        <v>0</v>
      </c>
      <c r="BR81" s="85">
        <v>0</v>
      </c>
      <c r="BS81" s="85">
        <v>0</v>
      </c>
      <c r="BT81" s="73">
        <v>0</v>
      </c>
      <c r="BU81" s="73">
        <v>0</v>
      </c>
      <c r="BV81" s="85">
        <v>0</v>
      </c>
      <c r="BW81" s="85">
        <v>0</v>
      </c>
      <c r="BX81" s="73">
        <v>0</v>
      </c>
      <c r="BY81" s="73">
        <v>0</v>
      </c>
      <c r="BZ81" s="85">
        <v>0</v>
      </c>
      <c r="CA81" s="85">
        <v>0</v>
      </c>
      <c r="CB81" s="73">
        <v>0</v>
      </c>
      <c r="CC81" s="73">
        <v>0</v>
      </c>
      <c r="CD81" s="85">
        <v>0</v>
      </c>
      <c r="CE81" s="85">
        <v>0</v>
      </c>
      <c r="CF81" s="73">
        <v>0</v>
      </c>
      <c r="CG81" s="73">
        <v>0</v>
      </c>
      <c r="CH81" s="85">
        <v>0</v>
      </c>
      <c r="CI81" s="85">
        <v>0</v>
      </c>
      <c r="CJ81" s="73">
        <v>0</v>
      </c>
      <c r="CK81" s="73">
        <v>0</v>
      </c>
      <c r="CL81" s="85">
        <v>1651</v>
      </c>
      <c r="CM81" s="85">
        <v>0</v>
      </c>
      <c r="CN81" s="71" t="s">
        <v>369</v>
      </c>
      <c r="CO81" s="71" t="s">
        <v>370</v>
      </c>
      <c r="CP81" s="71" t="s">
        <v>321</v>
      </c>
      <c r="CQ81" s="71" t="s">
        <v>321</v>
      </c>
      <c r="CR81" s="71" t="s">
        <v>321</v>
      </c>
      <c r="CS81" s="71" t="s">
        <v>321</v>
      </c>
      <c r="CT81" s="72">
        <v>42199</v>
      </c>
      <c r="CU81" s="71" t="s">
        <v>473</v>
      </c>
      <c r="CV81" s="71" t="s">
        <v>474</v>
      </c>
      <c r="CW81" s="72" t="s">
        <v>168</v>
      </c>
      <c r="CX81" s="72">
        <v>42156</v>
      </c>
      <c r="CY81" s="71" t="s">
        <v>475</v>
      </c>
      <c r="CZ81" s="71" t="s">
        <v>478</v>
      </c>
      <c r="DA81" s="71" t="s">
        <v>507</v>
      </c>
      <c r="DB81" s="86">
        <v>761207.45</v>
      </c>
      <c r="DC81" s="71"/>
      <c r="DD81" s="71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5"/>
      <c r="IP81" s="205"/>
      <c r="IQ81" s="205"/>
      <c r="IR81" s="205"/>
      <c r="IS81" s="205"/>
      <c r="IT81" s="205"/>
      <c r="IU81" s="205"/>
      <c r="IV81" s="205"/>
      <c r="IW81" s="205"/>
      <c r="IX81" s="205"/>
      <c r="IY81" s="205"/>
      <c r="IZ81" s="205"/>
      <c r="JA81" s="205"/>
      <c r="JB81" s="205"/>
      <c r="JC81" s="205"/>
      <c r="JD81" s="205"/>
      <c r="JE81" s="205"/>
      <c r="JF81" s="205"/>
      <c r="JG81" s="205"/>
      <c r="JH81" s="205"/>
      <c r="JI81" s="205"/>
      <c r="JJ81" s="205"/>
      <c r="JK81" s="205"/>
      <c r="JL81" s="205"/>
      <c r="JM81" s="205"/>
      <c r="JN81" s="205"/>
      <c r="JO81" s="205"/>
      <c r="JP81" s="205"/>
      <c r="JQ81" s="205"/>
      <c r="JR81" s="205"/>
      <c r="JS81" s="205"/>
      <c r="JT81" s="205"/>
      <c r="JU81" s="205"/>
      <c r="JV81" s="205"/>
      <c r="JW81" s="205"/>
      <c r="JX81" s="205"/>
      <c r="JY81" s="205"/>
      <c r="JZ81" s="205"/>
      <c r="KA81" s="205"/>
      <c r="KB81" s="205"/>
      <c r="KC81" s="205"/>
      <c r="KD81" s="205"/>
      <c r="KE81" s="205"/>
      <c r="KF81" s="205"/>
      <c r="KG81" s="205"/>
      <c r="KH81" s="205"/>
      <c r="KI81" s="205"/>
      <c r="KJ81" s="205"/>
      <c r="KK81" s="205"/>
      <c r="KL81" s="205"/>
      <c r="KM81" s="205"/>
      <c r="KN81" s="205"/>
      <c r="KO81" s="205"/>
      <c r="KP81" s="205"/>
      <c r="KQ81" s="205"/>
      <c r="KR81" s="205"/>
      <c r="KS81" s="205"/>
      <c r="KT81" s="205"/>
      <c r="KU81" s="205"/>
      <c r="KV81" s="205"/>
      <c r="KW81" s="205"/>
      <c r="KX81" s="205"/>
      <c r="KY81" s="205"/>
      <c r="KZ81" s="205"/>
      <c r="LA81" s="205"/>
      <c r="LB81" s="205"/>
      <c r="LC81" s="205"/>
      <c r="LD81" s="205"/>
      <c r="LE81" s="205"/>
      <c r="LF81" s="205"/>
      <c r="LG81" s="205"/>
      <c r="LH81" s="205"/>
      <c r="LI81" s="205"/>
      <c r="LJ81" s="205"/>
      <c r="LK81" s="205"/>
      <c r="LL81" s="205"/>
      <c r="LM81" s="205"/>
      <c r="LN81" s="205"/>
      <c r="LO81" s="205"/>
      <c r="LP81" s="205"/>
      <c r="LQ81" s="205"/>
      <c r="LR81" s="205"/>
      <c r="LS81" s="205"/>
      <c r="LT81" s="205"/>
      <c r="LU81" s="205"/>
      <c r="LV81" s="205"/>
      <c r="LW81" s="205"/>
      <c r="LX81" s="205"/>
      <c r="LY81" s="205"/>
      <c r="LZ81" s="205"/>
      <c r="MA81" s="205"/>
      <c r="MB81" s="205"/>
      <c r="MC81" s="205"/>
      <c r="MD81" s="205"/>
      <c r="ME81" s="205"/>
      <c r="MF81" s="205"/>
      <c r="MG81" s="205"/>
      <c r="MH81" s="205"/>
      <c r="MI81" s="205"/>
      <c r="MJ81" s="205"/>
      <c r="MK81" s="205"/>
      <c r="ML81" s="205"/>
      <c r="MM81" s="205"/>
      <c r="MN81" s="205"/>
      <c r="MO81" s="205"/>
      <c r="MP81" s="205"/>
      <c r="MQ81" s="205"/>
      <c r="MR81" s="205"/>
      <c r="MS81" s="205"/>
      <c r="MT81" s="205"/>
      <c r="MU81" s="205"/>
      <c r="MV81" s="205"/>
      <c r="MW81" s="205"/>
      <c r="MX81" s="205"/>
      <c r="MY81" s="205"/>
      <c r="MZ81" s="205"/>
      <c r="NA81" s="205"/>
      <c r="NB81" s="205"/>
      <c r="NC81" s="205"/>
      <c r="ND81" s="205"/>
      <c r="NE81" s="205"/>
      <c r="NF81" s="205"/>
      <c r="NG81" s="205"/>
      <c r="NH81" s="205"/>
      <c r="NI81" s="205"/>
      <c r="NJ81" s="205"/>
      <c r="NK81" s="205"/>
      <c r="NL81" s="205"/>
      <c r="NM81" s="205"/>
      <c r="NN81" s="205"/>
      <c r="NO81" s="205"/>
      <c r="NP81" s="205"/>
      <c r="NQ81" s="205"/>
      <c r="NR81" s="205"/>
      <c r="NS81" s="205"/>
      <c r="NT81" s="205"/>
      <c r="NU81" s="205"/>
      <c r="NV81" s="205"/>
      <c r="NW81" s="205"/>
      <c r="NX81" s="205"/>
      <c r="NY81" s="205"/>
      <c r="NZ81" s="205"/>
      <c r="OA81" s="205"/>
      <c r="OB81" s="205"/>
      <c r="OC81" s="205"/>
      <c r="OD81" s="205"/>
      <c r="OE81" s="205"/>
      <c r="OF81" s="205"/>
      <c r="OG81" s="205"/>
      <c r="OH81" s="205"/>
      <c r="OI81" s="205"/>
      <c r="OJ81" s="205"/>
      <c r="OK81" s="205"/>
      <c r="OL81" s="205"/>
      <c r="OM81" s="205"/>
      <c r="ON81" s="205"/>
      <c r="OO81" s="205"/>
      <c r="OP81" s="205"/>
      <c r="OQ81" s="205"/>
      <c r="OR81" s="205"/>
      <c r="OS81" s="205"/>
      <c r="OT81" s="205"/>
      <c r="OU81" s="205"/>
      <c r="OV81" s="205"/>
      <c r="OW81" s="205"/>
      <c r="OX81" s="205"/>
      <c r="OY81" s="205"/>
      <c r="OZ81" s="205"/>
      <c r="PA81" s="205"/>
      <c r="PB81" s="205"/>
      <c r="PC81" s="205"/>
      <c r="PD81" s="205"/>
      <c r="PE81" s="205"/>
      <c r="PF81" s="205"/>
      <c r="PG81" s="205"/>
      <c r="PH81" s="205"/>
      <c r="PI81" s="205"/>
      <c r="PJ81" s="205"/>
      <c r="PK81" s="205"/>
      <c r="PL81" s="205"/>
      <c r="PM81" s="205"/>
      <c r="PN81" s="205"/>
      <c r="PO81" s="205"/>
      <c r="PP81" s="205"/>
      <c r="PQ81" s="205"/>
      <c r="PR81" s="205"/>
      <c r="PS81" s="205"/>
      <c r="PT81" s="205"/>
      <c r="PU81" s="205"/>
      <c r="PV81" s="205"/>
      <c r="PW81" s="205"/>
      <c r="PX81" s="205"/>
      <c r="PY81" s="205"/>
      <c r="PZ81" s="205"/>
      <c r="QA81" s="205"/>
      <c r="QB81" s="205"/>
      <c r="QC81" s="205"/>
      <c r="QD81" s="205"/>
      <c r="QE81" s="205"/>
      <c r="QF81" s="205"/>
      <c r="QG81" s="205"/>
      <c r="QH81" s="205"/>
      <c r="QI81" s="205"/>
      <c r="QJ81" s="205"/>
      <c r="QK81" s="205"/>
      <c r="QL81" s="205"/>
      <c r="QM81" s="205"/>
      <c r="QN81" s="205"/>
      <c r="QO81" s="205"/>
      <c r="QP81" s="205"/>
      <c r="QQ81" s="205"/>
      <c r="QR81" s="205"/>
      <c r="QS81" s="205"/>
      <c r="QT81" s="205"/>
      <c r="QU81" s="205"/>
      <c r="QV81" s="205"/>
      <c r="QW81" s="205"/>
      <c r="QX81" s="205"/>
      <c r="QY81" s="205"/>
      <c r="QZ81" s="205"/>
      <c r="RA81" s="205"/>
      <c r="RB81" s="205"/>
      <c r="RC81" s="205"/>
      <c r="RD81" s="205"/>
      <c r="RE81" s="205"/>
      <c r="RF81" s="205"/>
      <c r="RG81" s="205"/>
      <c r="RH81" s="205"/>
      <c r="RI81" s="205"/>
      <c r="RJ81" s="205"/>
      <c r="RK81" s="205"/>
      <c r="RL81" s="205"/>
      <c r="RM81" s="205"/>
      <c r="RN81" s="205"/>
      <c r="RO81" s="205"/>
      <c r="RP81" s="205"/>
      <c r="RQ81" s="205"/>
      <c r="RR81" s="205"/>
      <c r="RS81" s="205"/>
      <c r="RT81" s="205"/>
      <c r="RU81" s="205"/>
      <c r="RV81" s="205"/>
      <c r="RW81" s="205"/>
      <c r="RX81" s="205"/>
      <c r="RY81" s="205"/>
      <c r="RZ81" s="205"/>
      <c r="SA81" s="205"/>
      <c r="SB81" s="205"/>
      <c r="SC81" s="205"/>
      <c r="SD81" s="205"/>
      <c r="SE81" s="205"/>
      <c r="SF81" s="205"/>
      <c r="SG81" s="205"/>
      <c r="SH81" s="205"/>
      <c r="SI81" s="205"/>
      <c r="SJ81" s="205"/>
      <c r="SK81" s="205"/>
      <c r="SL81" s="205"/>
      <c r="SM81" s="205"/>
      <c r="SN81" s="205"/>
      <c r="SO81" s="205"/>
      <c r="SP81" s="205"/>
      <c r="SQ81" s="205"/>
      <c r="SR81" s="205"/>
      <c r="SS81" s="205"/>
      <c r="ST81" s="205"/>
      <c r="SU81" s="205"/>
      <c r="SV81" s="205"/>
      <c r="SW81" s="205"/>
      <c r="SX81" s="205"/>
      <c r="SY81" s="205"/>
      <c r="SZ81" s="205"/>
      <c r="TA81" s="205"/>
      <c r="TB81" s="205"/>
      <c r="TC81" s="205"/>
      <c r="TD81" s="205"/>
      <c r="TE81" s="205"/>
      <c r="TF81" s="205"/>
      <c r="TG81" s="205"/>
      <c r="TH81" s="205"/>
      <c r="TI81" s="205"/>
      <c r="TJ81" s="205"/>
      <c r="TK81" s="205"/>
      <c r="TL81" s="205"/>
      <c r="TM81" s="205"/>
      <c r="TN81" s="205"/>
      <c r="TO81" s="205"/>
      <c r="TP81" s="205"/>
      <c r="TQ81" s="205"/>
      <c r="TR81" s="205"/>
      <c r="TS81" s="205"/>
      <c r="TT81" s="205"/>
      <c r="TU81" s="205"/>
      <c r="TV81" s="205"/>
      <c r="TW81" s="205"/>
      <c r="TX81" s="205"/>
      <c r="TY81" s="205"/>
      <c r="TZ81" s="205"/>
      <c r="UA81" s="205"/>
      <c r="UB81" s="205"/>
      <c r="UC81" s="205"/>
      <c r="UD81" s="205"/>
      <c r="UE81" s="205"/>
      <c r="UF81" s="205"/>
      <c r="UG81" s="205"/>
      <c r="UH81" s="205"/>
      <c r="UI81" s="205"/>
      <c r="UJ81" s="205"/>
      <c r="UK81" s="205"/>
      <c r="UL81" s="205"/>
      <c r="UM81" s="205"/>
      <c r="UN81" s="205"/>
      <c r="UO81" s="205"/>
      <c r="UP81" s="205"/>
      <c r="UQ81" s="205"/>
      <c r="UR81" s="205"/>
      <c r="US81" s="205"/>
      <c r="UT81" s="205"/>
      <c r="UU81" s="205"/>
      <c r="UV81" s="205"/>
      <c r="UW81" s="205"/>
      <c r="UX81" s="205"/>
      <c r="UY81" s="205"/>
      <c r="UZ81" s="205"/>
      <c r="VA81" s="205"/>
      <c r="VB81" s="205"/>
      <c r="VC81" s="205"/>
      <c r="VD81" s="205"/>
      <c r="VE81" s="205"/>
      <c r="VF81" s="205"/>
      <c r="VG81" s="205"/>
      <c r="VH81" s="205"/>
      <c r="VI81" s="205"/>
      <c r="VJ81" s="205"/>
      <c r="VK81" s="205"/>
      <c r="VL81" s="205"/>
      <c r="VM81" s="205"/>
      <c r="VN81" s="205"/>
      <c r="VO81" s="205"/>
      <c r="VP81" s="205"/>
      <c r="VQ81" s="205"/>
      <c r="VR81" s="205"/>
      <c r="VS81" s="205"/>
      <c r="VT81" s="205"/>
      <c r="VU81" s="205"/>
      <c r="VV81" s="205"/>
      <c r="VW81" s="205"/>
      <c r="VX81" s="205"/>
      <c r="VY81" s="205"/>
      <c r="VZ81" s="205"/>
      <c r="WA81" s="205"/>
      <c r="WB81" s="205"/>
      <c r="WC81" s="205"/>
      <c r="WD81" s="205"/>
      <c r="WE81" s="205"/>
      <c r="WF81" s="205"/>
      <c r="WG81" s="205"/>
      <c r="WH81" s="205"/>
      <c r="WI81" s="205"/>
      <c r="WJ81" s="205"/>
      <c r="WK81" s="205"/>
      <c r="WL81" s="205"/>
      <c r="WM81" s="205"/>
      <c r="WN81" s="205"/>
      <c r="WO81" s="205"/>
      <c r="WP81" s="205"/>
      <c r="WQ81" s="205"/>
      <c r="WR81" s="205"/>
      <c r="WS81" s="205"/>
      <c r="WT81" s="205"/>
      <c r="WU81" s="205"/>
      <c r="WV81" s="205"/>
      <c r="WW81" s="205"/>
      <c r="WX81" s="205"/>
      <c r="WY81" s="205"/>
      <c r="WZ81" s="205"/>
      <c r="XA81" s="205"/>
      <c r="XB81" s="205"/>
      <c r="XC81" s="205"/>
      <c r="XD81" s="205"/>
      <c r="XE81" s="205"/>
      <c r="XF81" s="205"/>
      <c r="XG81" s="205"/>
      <c r="XH81" s="205"/>
      <c r="XI81" s="205"/>
      <c r="XJ81" s="205"/>
      <c r="XK81" s="205"/>
      <c r="XL81" s="205"/>
      <c r="XM81" s="205"/>
      <c r="XN81" s="205"/>
      <c r="XO81" s="205"/>
      <c r="XP81" s="205"/>
      <c r="XQ81" s="205"/>
      <c r="XR81" s="205"/>
      <c r="XS81" s="205"/>
      <c r="XT81" s="205"/>
      <c r="XU81" s="205"/>
      <c r="XV81" s="205"/>
      <c r="XW81" s="205"/>
      <c r="XX81" s="205"/>
      <c r="XY81" s="205"/>
      <c r="XZ81" s="205"/>
      <c r="YA81" s="205"/>
      <c r="YB81" s="205"/>
      <c r="YC81" s="205"/>
      <c r="YD81" s="205"/>
      <c r="YE81" s="205"/>
      <c r="YF81" s="205"/>
      <c r="YG81" s="205"/>
      <c r="YH81" s="205"/>
      <c r="YI81" s="205"/>
      <c r="YJ81" s="205"/>
      <c r="YK81" s="205"/>
      <c r="YL81" s="205"/>
      <c r="YM81" s="205"/>
      <c r="YN81" s="205"/>
      <c r="YO81" s="205"/>
      <c r="YP81" s="205"/>
      <c r="YQ81" s="205"/>
      <c r="YR81" s="205"/>
      <c r="YS81" s="205"/>
      <c r="YT81" s="205"/>
      <c r="YU81" s="205"/>
      <c r="YV81" s="205"/>
      <c r="YW81" s="205"/>
      <c r="YX81" s="205"/>
      <c r="YY81" s="205"/>
      <c r="YZ81" s="205"/>
      <c r="ZA81" s="205"/>
      <c r="ZB81" s="205"/>
      <c r="ZC81" s="205"/>
      <c r="ZD81" s="205"/>
      <c r="ZE81" s="205"/>
      <c r="ZF81" s="205"/>
      <c r="ZG81" s="205"/>
      <c r="ZH81" s="205"/>
      <c r="ZI81" s="205"/>
      <c r="ZJ81" s="205"/>
      <c r="ZK81" s="205"/>
      <c r="ZL81" s="205"/>
      <c r="ZM81" s="205"/>
      <c r="ZN81" s="205"/>
      <c r="ZO81" s="205"/>
      <c r="ZP81" s="205"/>
      <c r="ZQ81" s="205"/>
      <c r="ZR81" s="205"/>
      <c r="ZS81" s="205"/>
      <c r="ZT81" s="205"/>
      <c r="ZU81" s="205"/>
      <c r="ZV81" s="205"/>
      <c r="ZW81" s="205"/>
      <c r="ZX81" s="205"/>
      <c r="ZY81" s="205"/>
      <c r="ZZ81" s="205"/>
      <c r="AAA81" s="205"/>
      <c r="AAB81" s="205"/>
      <c r="AAC81" s="205"/>
      <c r="AAD81" s="205"/>
      <c r="AAE81" s="205"/>
      <c r="AAF81" s="205"/>
      <c r="AAG81" s="205"/>
      <c r="AAH81" s="205"/>
      <c r="AAI81" s="205"/>
      <c r="AAJ81" s="205"/>
      <c r="AAK81" s="205"/>
      <c r="AAL81" s="205"/>
      <c r="AAM81" s="205"/>
      <c r="AAN81" s="205"/>
      <c r="AAO81" s="205"/>
      <c r="AAP81" s="205"/>
      <c r="AAQ81" s="205"/>
      <c r="AAR81" s="205"/>
      <c r="AAS81" s="205"/>
      <c r="AAT81" s="205"/>
      <c r="AAU81" s="205"/>
      <c r="AAV81" s="205"/>
      <c r="AAW81" s="205"/>
      <c r="AAX81" s="205"/>
      <c r="AAY81" s="205"/>
      <c r="AAZ81" s="205"/>
      <c r="ABA81" s="205"/>
      <c r="ABB81" s="205"/>
      <c r="ABC81" s="205"/>
      <c r="ABD81" s="205"/>
      <c r="ABE81" s="205"/>
      <c r="ABF81" s="205"/>
      <c r="ABG81" s="205"/>
      <c r="ABH81" s="205"/>
      <c r="ABI81" s="205"/>
      <c r="ABJ81" s="205"/>
      <c r="ABK81" s="205"/>
      <c r="ABL81" s="205"/>
      <c r="ABM81" s="205"/>
      <c r="ABN81" s="205"/>
      <c r="ABO81" s="205"/>
      <c r="ABP81" s="205"/>
      <c r="ABQ81" s="205"/>
      <c r="ABR81" s="205"/>
      <c r="ABS81" s="205"/>
      <c r="ABT81" s="205"/>
      <c r="ABU81" s="205"/>
      <c r="ABV81" s="205"/>
      <c r="ABW81" s="205"/>
      <c r="ABX81" s="205"/>
      <c r="ABY81" s="205"/>
      <c r="ABZ81" s="205"/>
      <c r="ACA81" s="205"/>
      <c r="ACB81" s="205"/>
      <c r="ACC81" s="205"/>
      <c r="ACD81" s="205"/>
      <c r="ACE81" s="205"/>
      <c r="ACF81" s="205"/>
      <c r="ACG81" s="205"/>
      <c r="ACH81" s="205"/>
      <c r="ACI81" s="205"/>
      <c r="ACJ81" s="205"/>
      <c r="ACK81" s="205"/>
      <c r="ACL81" s="205"/>
      <c r="ACM81" s="205"/>
      <c r="ACN81" s="205"/>
      <c r="ACO81" s="205"/>
      <c r="ACP81" s="205"/>
      <c r="ACQ81" s="205"/>
      <c r="ACR81" s="205"/>
      <c r="ACS81" s="205"/>
      <c r="ACT81" s="205"/>
      <c r="ACU81" s="205"/>
      <c r="ACV81" s="205"/>
      <c r="ACW81" s="205"/>
      <c r="ACX81" s="205"/>
      <c r="ACY81" s="205"/>
      <c r="ACZ81" s="205"/>
      <c r="ADA81" s="205"/>
      <c r="ADB81" s="205"/>
      <c r="ADC81" s="205"/>
      <c r="ADD81" s="205"/>
      <c r="ADE81" s="205"/>
      <c r="ADF81" s="205"/>
      <c r="ADG81" s="205"/>
      <c r="ADH81" s="205"/>
      <c r="ADI81" s="205"/>
      <c r="ADJ81" s="205"/>
      <c r="ADK81" s="205"/>
      <c r="ADL81" s="205"/>
      <c r="ADM81" s="205"/>
      <c r="ADN81" s="205"/>
      <c r="ADO81" s="205"/>
      <c r="ADP81" s="205"/>
      <c r="ADQ81" s="205"/>
      <c r="ADR81" s="205"/>
      <c r="ADS81" s="205"/>
      <c r="ADT81" s="205"/>
      <c r="ADU81" s="205"/>
      <c r="ADV81" s="205"/>
      <c r="ADW81" s="205"/>
      <c r="ADX81" s="205"/>
      <c r="ADY81" s="205"/>
      <c r="ADZ81" s="205"/>
      <c r="AEA81" s="205"/>
      <c r="AEB81" s="205"/>
      <c r="AEC81" s="205"/>
      <c r="AED81" s="205"/>
      <c r="AEE81" s="205"/>
      <c r="AEF81" s="205"/>
      <c r="AEG81" s="205"/>
      <c r="AEH81" s="205"/>
      <c r="AEI81" s="205"/>
      <c r="AEJ81" s="205"/>
      <c r="AEK81" s="205"/>
      <c r="AEL81" s="205"/>
      <c r="AEM81" s="205"/>
      <c r="AEN81" s="205"/>
      <c r="AEO81" s="205"/>
      <c r="AEP81" s="205"/>
      <c r="AEQ81" s="205"/>
      <c r="AER81" s="205"/>
      <c r="AES81" s="205"/>
      <c r="AET81" s="205"/>
      <c r="AEU81" s="205"/>
      <c r="AEV81" s="205"/>
      <c r="AEW81" s="205"/>
      <c r="AEX81" s="205"/>
      <c r="AEY81" s="205"/>
      <c r="AEZ81" s="205"/>
      <c r="AFA81" s="205"/>
      <c r="AFB81" s="205"/>
      <c r="AFC81" s="205"/>
      <c r="AFD81" s="205"/>
      <c r="AFE81" s="205"/>
      <c r="AFF81" s="205"/>
      <c r="AFG81" s="205"/>
      <c r="AFH81" s="205"/>
      <c r="AFI81" s="205"/>
      <c r="AFJ81" s="205"/>
      <c r="AFK81" s="205"/>
      <c r="AFL81" s="205"/>
      <c r="AFM81" s="205"/>
      <c r="AFN81" s="205"/>
      <c r="AFO81" s="205"/>
      <c r="AFP81" s="205"/>
      <c r="AFQ81" s="205"/>
      <c r="AFR81" s="205"/>
      <c r="AFS81" s="205"/>
      <c r="AFT81" s="205"/>
      <c r="AFU81" s="205"/>
      <c r="AFV81" s="205"/>
      <c r="AFW81" s="205"/>
      <c r="AFX81" s="205"/>
      <c r="AFY81" s="205"/>
      <c r="AFZ81" s="205"/>
      <c r="AGA81" s="205"/>
      <c r="AGB81" s="205"/>
      <c r="AGC81" s="205"/>
      <c r="AGD81" s="205"/>
      <c r="AGE81" s="205"/>
      <c r="AGF81" s="205"/>
      <c r="AGG81" s="205"/>
      <c r="AGH81" s="205"/>
      <c r="AGI81" s="205"/>
      <c r="AGJ81" s="205"/>
      <c r="AGK81" s="205"/>
      <c r="AGL81" s="205"/>
      <c r="AGM81" s="205"/>
      <c r="AGN81" s="205"/>
      <c r="AGO81" s="205"/>
      <c r="AGP81" s="205"/>
      <c r="AGQ81" s="205"/>
      <c r="AGR81" s="205"/>
      <c r="AGS81" s="205"/>
      <c r="AGT81" s="205"/>
      <c r="AGU81" s="205"/>
      <c r="AGV81" s="205"/>
      <c r="AGW81" s="205"/>
      <c r="AGX81" s="205"/>
      <c r="AGY81" s="205"/>
      <c r="AGZ81" s="205"/>
      <c r="AHA81" s="205"/>
      <c r="AHB81" s="205"/>
      <c r="AHC81" s="205"/>
      <c r="AHD81" s="205"/>
      <c r="AHE81" s="205"/>
      <c r="AHF81" s="205"/>
      <c r="AHG81" s="205"/>
      <c r="AHH81" s="205"/>
      <c r="AHI81" s="205"/>
      <c r="AHJ81" s="205"/>
      <c r="AHK81" s="205"/>
      <c r="AHL81" s="205"/>
      <c r="AHM81" s="205"/>
      <c r="AHN81" s="205"/>
      <c r="AHO81" s="205"/>
      <c r="AHP81" s="205"/>
      <c r="AHQ81" s="205"/>
      <c r="AHR81" s="205"/>
      <c r="AHS81" s="205"/>
      <c r="AHT81" s="205"/>
      <c r="AHU81" s="205"/>
      <c r="AHV81" s="205"/>
      <c r="AHW81" s="205"/>
      <c r="AHX81" s="205"/>
      <c r="AHY81" s="205"/>
      <c r="AHZ81" s="205"/>
      <c r="AIA81" s="205"/>
      <c r="AIB81" s="205"/>
      <c r="AIC81" s="205"/>
      <c r="AID81" s="205"/>
      <c r="AIE81" s="205"/>
      <c r="AIF81" s="205"/>
      <c r="AIG81" s="205"/>
      <c r="AIH81" s="205"/>
      <c r="AII81" s="205"/>
      <c r="AIJ81" s="205"/>
      <c r="AIK81" s="205"/>
      <c r="AIL81" s="205"/>
      <c r="AIM81" s="205"/>
      <c r="AIN81" s="205"/>
      <c r="AIO81" s="205"/>
      <c r="AIP81" s="205"/>
      <c r="AIQ81" s="205"/>
      <c r="AIR81" s="205"/>
      <c r="AIS81" s="205"/>
      <c r="AIT81" s="205"/>
      <c r="AIU81" s="205"/>
      <c r="AIV81" s="205"/>
      <c r="AIW81" s="205"/>
      <c r="AIX81" s="205"/>
      <c r="AIY81" s="205"/>
      <c r="AIZ81" s="205"/>
      <c r="AJA81" s="205"/>
      <c r="AJB81" s="205"/>
      <c r="AJC81" s="205"/>
      <c r="AJD81" s="205"/>
      <c r="AJE81" s="205"/>
      <c r="AJF81" s="205"/>
      <c r="AJG81" s="205"/>
      <c r="AJH81" s="205"/>
      <c r="AJI81" s="205"/>
      <c r="AJJ81" s="205"/>
      <c r="AJK81" s="205"/>
      <c r="AJL81" s="205"/>
      <c r="AJM81" s="205"/>
      <c r="AJN81" s="205"/>
      <c r="AJO81" s="205"/>
      <c r="AJP81" s="205"/>
      <c r="AJQ81" s="205"/>
      <c r="AJR81" s="205"/>
      <c r="AJS81" s="205"/>
      <c r="AJT81" s="205"/>
      <c r="AJU81" s="205"/>
      <c r="AJV81" s="205"/>
      <c r="AJW81" s="205"/>
      <c r="AJX81" s="205"/>
      <c r="AJY81" s="205"/>
      <c r="AJZ81" s="205"/>
      <c r="AKA81" s="205"/>
      <c r="AKB81" s="205"/>
      <c r="AKC81" s="205"/>
      <c r="AKD81" s="205"/>
      <c r="AKE81" s="205"/>
      <c r="AKF81" s="205"/>
      <c r="AKG81" s="205"/>
      <c r="AKH81" s="205"/>
      <c r="AKI81" s="205"/>
      <c r="AKJ81" s="205"/>
      <c r="AKK81" s="205"/>
      <c r="AKL81" s="205"/>
      <c r="AKM81" s="205"/>
      <c r="AKN81" s="205"/>
      <c r="AKO81" s="205"/>
      <c r="AKP81" s="205"/>
      <c r="AKQ81" s="205"/>
      <c r="AKR81" s="205"/>
      <c r="AKS81" s="205"/>
      <c r="AKT81" s="205"/>
      <c r="AKU81" s="205"/>
      <c r="AKV81" s="205"/>
      <c r="AKW81" s="205"/>
      <c r="AKX81" s="205"/>
      <c r="AKY81" s="205"/>
      <c r="AKZ81" s="205"/>
      <c r="ALA81" s="205"/>
      <c r="ALB81" s="205"/>
      <c r="ALC81" s="205"/>
      <c r="ALD81" s="205"/>
      <c r="ALE81" s="205"/>
      <c r="ALF81" s="205"/>
      <c r="ALG81" s="205"/>
      <c r="ALH81" s="205"/>
      <c r="ALI81" s="205"/>
      <c r="ALJ81" s="205"/>
      <c r="ALK81" s="205"/>
      <c r="ALL81" s="205"/>
      <c r="ALM81" s="205"/>
      <c r="ALN81" s="205"/>
      <c r="ALO81" s="205"/>
      <c r="ALP81" s="205"/>
      <c r="ALQ81" s="205"/>
      <c r="ALR81" s="205"/>
      <c r="ALS81" s="205"/>
      <c r="ALT81" s="205"/>
      <c r="ALU81" s="205"/>
      <c r="ALV81" s="205"/>
      <c r="ALW81" s="205"/>
      <c r="ALX81" s="205"/>
      <c r="ALY81" s="205"/>
      <c r="ALZ81" s="205"/>
      <c r="AMA81" s="205"/>
      <c r="AMB81" s="205"/>
      <c r="AMC81" s="205"/>
      <c r="AMD81" s="205"/>
      <c r="AME81" s="205"/>
      <c r="AMF81" s="205"/>
      <c r="AMG81" s="205"/>
      <c r="AMH81" s="205"/>
      <c r="AMI81" s="205"/>
      <c r="AMJ81" s="205"/>
      <c r="AMK81" s="205"/>
      <c r="AML81" s="205"/>
      <c r="AMM81" s="205"/>
      <c r="AMN81" s="205"/>
      <c r="AMO81" s="205"/>
      <c r="AMP81" s="205"/>
      <c r="AMQ81" s="205"/>
      <c r="AMR81" s="205"/>
      <c r="AMS81" s="205"/>
      <c r="AMT81" s="205"/>
      <c r="AMU81" s="205"/>
      <c r="AMV81" s="205"/>
      <c r="AMW81" s="205"/>
      <c r="AMX81" s="205"/>
      <c r="AMY81" s="205"/>
      <c r="AMZ81" s="205"/>
      <c r="ANA81" s="205"/>
      <c r="ANB81" s="205"/>
      <c r="ANC81" s="205"/>
      <c r="AND81" s="205"/>
      <c r="ANE81" s="205"/>
      <c r="ANF81" s="205"/>
      <c r="ANG81" s="205"/>
      <c r="ANH81" s="205"/>
      <c r="ANI81" s="205"/>
      <c r="ANJ81" s="205"/>
      <c r="ANK81" s="205"/>
      <c r="ANL81" s="205"/>
      <c r="ANM81" s="205"/>
      <c r="ANN81" s="205"/>
      <c r="ANO81" s="205"/>
      <c r="ANP81" s="205"/>
      <c r="ANQ81" s="205"/>
      <c r="ANR81" s="205"/>
      <c r="ANS81" s="205"/>
      <c r="ANT81" s="205"/>
      <c r="ANU81" s="205"/>
      <c r="ANV81" s="205"/>
      <c r="ANW81" s="205"/>
      <c r="ANX81" s="205"/>
      <c r="ANY81" s="205"/>
      <c r="ANZ81" s="205"/>
      <c r="AOA81" s="205"/>
      <c r="AOB81" s="205"/>
      <c r="AOC81" s="205"/>
      <c r="AOD81" s="205"/>
      <c r="AOE81" s="205"/>
      <c r="AOF81" s="205"/>
      <c r="AOG81" s="205"/>
      <c r="AOH81" s="205"/>
      <c r="AOI81" s="205"/>
      <c r="AOJ81" s="205"/>
      <c r="AOK81" s="205"/>
      <c r="AOL81" s="205"/>
      <c r="AOM81" s="205"/>
      <c r="AON81" s="205"/>
      <c r="AOO81" s="205"/>
      <c r="AOP81" s="205"/>
      <c r="AOQ81" s="205"/>
      <c r="AOR81" s="205"/>
      <c r="AOS81" s="205"/>
      <c r="AOT81" s="205"/>
      <c r="AOU81" s="205"/>
      <c r="AOV81" s="205"/>
      <c r="AOW81" s="205"/>
      <c r="AOX81" s="205"/>
      <c r="AOY81" s="205"/>
      <c r="AOZ81" s="205"/>
      <c r="APA81" s="205"/>
      <c r="APB81" s="205"/>
      <c r="APC81" s="205"/>
      <c r="APD81" s="205"/>
      <c r="APE81" s="205"/>
      <c r="APF81" s="205"/>
      <c r="APG81" s="205"/>
      <c r="APH81" s="205"/>
      <c r="API81" s="205"/>
      <c r="APJ81" s="205"/>
      <c r="APK81" s="205"/>
      <c r="APL81" s="205"/>
      <c r="APM81" s="205"/>
      <c r="APN81" s="205"/>
      <c r="APO81" s="205"/>
      <c r="APP81" s="205"/>
      <c r="APQ81" s="205"/>
      <c r="APR81" s="205"/>
      <c r="APS81" s="205"/>
      <c r="APT81" s="205"/>
      <c r="APU81" s="205"/>
      <c r="APV81" s="205"/>
      <c r="APW81" s="205"/>
      <c r="APX81" s="205"/>
      <c r="APY81" s="205"/>
      <c r="APZ81" s="205"/>
      <c r="AQA81" s="205"/>
      <c r="AQB81" s="205"/>
      <c r="AQC81" s="205"/>
      <c r="AQD81" s="205"/>
      <c r="AQE81" s="205"/>
      <c r="AQF81" s="205"/>
      <c r="AQG81" s="205"/>
      <c r="AQH81" s="205"/>
      <c r="AQI81" s="205"/>
      <c r="AQJ81" s="205"/>
      <c r="AQK81" s="205"/>
      <c r="AQL81" s="205"/>
      <c r="AQM81" s="205"/>
      <c r="AQN81" s="205"/>
      <c r="AQO81" s="205"/>
      <c r="AQP81" s="205"/>
      <c r="AQQ81" s="205"/>
      <c r="AQR81" s="205"/>
      <c r="AQS81" s="205"/>
      <c r="AQT81" s="205"/>
      <c r="AQU81" s="205"/>
      <c r="AQV81" s="205"/>
      <c r="AQW81" s="205"/>
      <c r="AQX81" s="205"/>
      <c r="AQY81" s="205"/>
      <c r="AQZ81" s="205"/>
      <c r="ARA81" s="205"/>
      <c r="ARB81" s="205"/>
      <c r="ARC81" s="205"/>
      <c r="ARD81" s="205"/>
      <c r="ARE81" s="205"/>
      <c r="ARF81" s="205"/>
      <c r="ARG81" s="205"/>
      <c r="ARH81" s="205"/>
      <c r="ARI81" s="205"/>
      <c r="ARJ81" s="205"/>
      <c r="ARK81" s="205"/>
      <c r="ARL81" s="205"/>
      <c r="ARM81" s="205"/>
      <c r="ARN81" s="205"/>
      <c r="ARO81" s="205"/>
      <c r="ARP81" s="205"/>
      <c r="ARQ81" s="205"/>
      <c r="ARR81" s="205"/>
      <c r="ARS81" s="205"/>
      <c r="ART81" s="205"/>
      <c r="ARU81" s="205"/>
      <c r="ARV81" s="205"/>
      <c r="ARW81" s="205"/>
      <c r="ARX81" s="205"/>
      <c r="ARY81" s="205"/>
      <c r="ARZ81" s="205"/>
      <c r="ASA81" s="205"/>
      <c r="ASB81" s="205"/>
      <c r="ASC81" s="205"/>
      <c r="ASD81" s="205"/>
      <c r="ASE81" s="205"/>
      <c r="ASF81" s="205"/>
      <c r="ASG81" s="205"/>
      <c r="ASH81" s="205"/>
      <c r="ASI81" s="205"/>
      <c r="ASJ81" s="205"/>
      <c r="ASK81" s="205"/>
      <c r="ASL81" s="205"/>
      <c r="ASM81" s="205"/>
      <c r="ASN81" s="205"/>
      <c r="ASO81" s="205"/>
      <c r="ASP81" s="205"/>
      <c r="ASQ81" s="205"/>
      <c r="ASR81" s="205"/>
      <c r="ASS81" s="205"/>
      <c r="AST81" s="205"/>
      <c r="ASU81" s="205"/>
      <c r="ASV81" s="205"/>
      <c r="ASW81" s="205"/>
      <c r="ASX81" s="205"/>
      <c r="ASY81" s="205"/>
      <c r="ASZ81" s="205"/>
      <c r="ATA81" s="205"/>
      <c r="ATB81" s="205"/>
      <c r="ATC81" s="205"/>
      <c r="ATD81" s="205"/>
      <c r="ATE81" s="205"/>
      <c r="ATF81" s="205"/>
      <c r="ATG81" s="205"/>
      <c r="ATH81" s="205"/>
      <c r="ATI81" s="205"/>
      <c r="ATJ81" s="205"/>
      <c r="ATK81" s="205"/>
      <c r="ATL81" s="205"/>
      <c r="ATM81" s="205"/>
      <c r="ATN81" s="205"/>
      <c r="ATO81" s="205"/>
      <c r="ATP81" s="205"/>
      <c r="ATQ81" s="205"/>
      <c r="ATR81" s="205"/>
      <c r="ATS81" s="205"/>
      <c r="ATT81" s="205"/>
      <c r="ATU81" s="205"/>
      <c r="ATV81" s="205"/>
      <c r="ATW81" s="205"/>
      <c r="ATX81" s="205"/>
      <c r="ATY81" s="205"/>
      <c r="ATZ81" s="205"/>
      <c r="AUA81" s="205"/>
      <c r="AUB81" s="205"/>
      <c r="AUC81" s="205"/>
      <c r="AUD81" s="205"/>
      <c r="AUE81" s="205"/>
      <c r="AUF81" s="205"/>
      <c r="AUG81" s="205"/>
      <c r="AUH81" s="205"/>
      <c r="AUI81" s="205"/>
      <c r="AUJ81" s="205"/>
      <c r="AUK81" s="205"/>
      <c r="AUL81" s="205"/>
      <c r="AUM81" s="205"/>
      <c r="AUN81" s="205"/>
      <c r="AUO81" s="205"/>
      <c r="AUP81" s="205"/>
      <c r="AUQ81" s="205"/>
      <c r="AUR81" s="205"/>
      <c r="AUS81" s="205"/>
      <c r="AUT81" s="205"/>
      <c r="AUU81" s="205"/>
      <c r="AUV81" s="205"/>
      <c r="AUW81" s="205"/>
      <c r="AUX81" s="205"/>
      <c r="AUY81" s="205"/>
      <c r="AUZ81" s="205"/>
      <c r="AVA81" s="205"/>
      <c r="AVB81" s="205"/>
      <c r="AVC81" s="205"/>
      <c r="AVD81" s="205"/>
      <c r="AVE81" s="205"/>
      <c r="AVF81" s="205"/>
      <c r="AVG81" s="205"/>
      <c r="AVH81" s="205"/>
      <c r="AVI81" s="205"/>
      <c r="AVJ81" s="205"/>
      <c r="AVK81" s="205"/>
      <c r="AVL81" s="205"/>
      <c r="AVM81" s="205"/>
      <c r="AVN81" s="205"/>
      <c r="AVO81" s="205"/>
      <c r="AVP81" s="205"/>
      <c r="AVQ81" s="205"/>
      <c r="AVR81" s="205"/>
      <c r="AVS81" s="205"/>
      <c r="AVT81" s="205"/>
      <c r="AVU81" s="205"/>
      <c r="AVV81" s="205"/>
      <c r="AVW81" s="205"/>
      <c r="AVX81" s="205"/>
      <c r="AVY81" s="205"/>
      <c r="AVZ81" s="205"/>
      <c r="AWA81" s="205"/>
      <c r="AWB81" s="205"/>
      <c r="AWC81" s="205"/>
      <c r="AWD81" s="205"/>
      <c r="AWE81" s="205"/>
      <c r="AWF81" s="205"/>
      <c r="AWG81" s="205"/>
      <c r="AWH81" s="205"/>
      <c r="AWI81" s="205"/>
      <c r="AWJ81" s="205"/>
      <c r="AWK81" s="205"/>
      <c r="AWL81" s="205"/>
      <c r="AWM81" s="205"/>
      <c r="AWN81" s="205"/>
      <c r="AWO81" s="205"/>
      <c r="AWP81" s="205"/>
      <c r="AWQ81" s="205"/>
      <c r="AWR81" s="205"/>
      <c r="AWS81" s="205"/>
      <c r="AWT81" s="205"/>
      <c r="AWU81" s="205"/>
      <c r="AWV81" s="205"/>
      <c r="AWW81" s="205"/>
      <c r="AWX81" s="205"/>
      <c r="AWY81" s="205"/>
      <c r="AWZ81" s="205"/>
      <c r="AXA81" s="205"/>
      <c r="AXB81" s="205"/>
      <c r="AXC81" s="205"/>
      <c r="AXD81" s="205"/>
      <c r="AXE81" s="205"/>
      <c r="AXF81" s="205"/>
      <c r="AXG81" s="205"/>
      <c r="AXH81" s="205"/>
      <c r="AXI81" s="205"/>
      <c r="AXJ81" s="205"/>
      <c r="AXK81" s="205"/>
      <c r="AXL81" s="205"/>
      <c r="AXM81" s="205"/>
      <c r="AXN81" s="205"/>
      <c r="AXO81" s="205"/>
      <c r="AXP81" s="205"/>
      <c r="AXQ81" s="205"/>
      <c r="AXR81" s="205"/>
      <c r="AXS81" s="205"/>
      <c r="AXT81" s="205"/>
      <c r="AXU81" s="205"/>
      <c r="AXV81" s="205"/>
      <c r="AXW81" s="205"/>
      <c r="AXX81" s="205"/>
      <c r="AXY81" s="205"/>
      <c r="AXZ81" s="205"/>
      <c r="AYA81" s="205"/>
      <c r="AYB81" s="205"/>
      <c r="AYC81" s="205"/>
      <c r="AYD81" s="205"/>
      <c r="AYE81" s="205"/>
      <c r="AYF81" s="205"/>
      <c r="AYG81" s="205"/>
      <c r="AYH81" s="205"/>
      <c r="AYI81" s="205"/>
      <c r="AYJ81" s="205"/>
      <c r="AYK81" s="205"/>
      <c r="AYL81" s="205"/>
      <c r="AYM81" s="205"/>
      <c r="AYN81" s="205"/>
      <c r="AYO81" s="205"/>
      <c r="AYP81" s="205"/>
      <c r="AYQ81" s="205"/>
      <c r="AYR81" s="205"/>
      <c r="AYS81" s="205"/>
      <c r="AYT81" s="205"/>
      <c r="AYU81" s="205"/>
      <c r="AYV81" s="205"/>
      <c r="AYW81" s="205"/>
      <c r="AYX81" s="205"/>
      <c r="AYY81" s="205"/>
      <c r="AYZ81" s="205"/>
      <c r="AZA81" s="205"/>
      <c r="AZB81" s="205"/>
      <c r="AZC81" s="205"/>
      <c r="AZD81" s="205"/>
      <c r="AZE81" s="205"/>
      <c r="AZF81" s="205"/>
      <c r="AZG81" s="205"/>
      <c r="AZH81" s="205"/>
      <c r="AZI81" s="205"/>
      <c r="AZJ81" s="205"/>
      <c r="AZK81" s="205"/>
      <c r="AZL81" s="205"/>
      <c r="AZM81" s="205"/>
      <c r="AZN81" s="205"/>
      <c r="AZO81" s="205"/>
      <c r="AZP81" s="205"/>
      <c r="AZQ81" s="205"/>
      <c r="AZR81" s="205"/>
      <c r="AZS81" s="205"/>
      <c r="AZT81" s="205"/>
      <c r="AZU81" s="205"/>
      <c r="AZV81" s="205"/>
      <c r="AZW81" s="205"/>
      <c r="AZX81" s="205"/>
      <c r="AZY81" s="205"/>
      <c r="AZZ81" s="205"/>
      <c r="BAA81" s="205"/>
      <c r="BAB81" s="205"/>
      <c r="BAC81" s="205"/>
      <c r="BAD81" s="205"/>
      <c r="BAE81" s="205"/>
      <c r="BAF81" s="205"/>
      <c r="BAG81" s="205"/>
      <c r="BAH81" s="205"/>
      <c r="BAI81" s="205"/>
      <c r="BAJ81" s="205"/>
      <c r="BAK81" s="205"/>
      <c r="BAL81" s="205"/>
      <c r="BAM81" s="205"/>
      <c r="BAN81" s="205"/>
      <c r="BAO81" s="205"/>
      <c r="BAP81" s="205"/>
      <c r="BAQ81" s="205"/>
      <c r="BAR81" s="205"/>
      <c r="BAS81" s="205"/>
      <c r="BAT81" s="205"/>
      <c r="BAU81" s="205"/>
      <c r="BAV81" s="205"/>
      <c r="BAW81" s="205"/>
      <c r="BAX81" s="205"/>
      <c r="BAY81" s="205"/>
      <c r="BAZ81" s="205"/>
      <c r="BBA81" s="205"/>
      <c r="BBB81" s="205"/>
      <c r="BBC81" s="205"/>
      <c r="BBD81" s="205"/>
      <c r="BBE81" s="205"/>
      <c r="BBF81" s="205"/>
      <c r="BBG81" s="205"/>
      <c r="BBH81" s="205"/>
      <c r="BBI81" s="205"/>
      <c r="BBJ81" s="205"/>
      <c r="BBK81" s="205"/>
      <c r="BBL81" s="205"/>
      <c r="BBM81" s="205"/>
      <c r="BBN81" s="205"/>
      <c r="BBO81" s="205"/>
      <c r="BBP81" s="205"/>
      <c r="BBQ81" s="205"/>
      <c r="BBR81" s="205"/>
      <c r="BBS81" s="205"/>
      <c r="BBT81" s="205"/>
      <c r="BBU81" s="205"/>
      <c r="BBV81" s="205"/>
      <c r="BBW81" s="205"/>
      <c r="BBX81" s="205"/>
      <c r="BBY81" s="205"/>
      <c r="BBZ81" s="205"/>
      <c r="BCA81" s="205"/>
      <c r="BCB81" s="205"/>
      <c r="BCC81" s="205"/>
      <c r="BCD81" s="205"/>
      <c r="BCE81" s="205"/>
      <c r="BCF81" s="205"/>
      <c r="BCG81" s="205"/>
      <c r="BCH81" s="205"/>
      <c r="BCI81" s="205"/>
      <c r="BCJ81" s="205"/>
      <c r="BCK81" s="205"/>
      <c r="BCL81" s="205"/>
      <c r="BCM81" s="205"/>
      <c r="BCN81" s="205"/>
      <c r="BCO81" s="205"/>
      <c r="BCP81" s="205"/>
      <c r="BCQ81" s="205"/>
      <c r="BCR81" s="205"/>
      <c r="BCS81" s="205"/>
      <c r="BCT81" s="205"/>
      <c r="BCU81" s="205"/>
      <c r="BCV81" s="205"/>
      <c r="BCW81" s="205"/>
      <c r="BCX81" s="205"/>
      <c r="BCY81" s="205"/>
      <c r="BCZ81" s="205"/>
      <c r="BDA81" s="205"/>
      <c r="BDB81" s="205"/>
      <c r="BDC81" s="205"/>
      <c r="BDD81" s="205"/>
      <c r="BDE81" s="205"/>
      <c r="BDF81" s="205"/>
      <c r="BDG81" s="205"/>
      <c r="BDH81" s="205"/>
      <c r="BDI81" s="205"/>
      <c r="BDJ81" s="205"/>
      <c r="BDK81" s="205"/>
      <c r="BDL81" s="205"/>
      <c r="BDM81" s="205"/>
      <c r="BDN81" s="205"/>
      <c r="BDO81" s="205"/>
      <c r="BDP81" s="205"/>
      <c r="BDQ81" s="205"/>
      <c r="BDR81" s="205"/>
      <c r="BDS81" s="205"/>
      <c r="BDT81" s="205"/>
      <c r="BDU81" s="205"/>
    </row>
    <row r="82" spans="1:1477" s="111" customFormat="1" ht="12.75" thickBot="1">
      <c r="A82" s="141"/>
      <c r="B82" s="112"/>
      <c r="C82" s="112"/>
      <c r="D82" s="112"/>
      <c r="E82" s="219"/>
      <c r="F82" s="112"/>
      <c r="G82" s="112"/>
      <c r="H82" s="113"/>
      <c r="I82" s="113"/>
      <c r="J82" s="113"/>
      <c r="K82" s="113"/>
      <c r="L82" s="113"/>
      <c r="M82" s="155"/>
      <c r="N82" s="113"/>
      <c r="O82" s="113"/>
      <c r="P82" s="113"/>
      <c r="Q82" s="113"/>
      <c r="R82" s="113"/>
      <c r="S82" s="113"/>
      <c r="T82" s="114"/>
      <c r="U82" s="114"/>
      <c r="V82" s="114"/>
      <c r="W82" s="114"/>
      <c r="X82" s="114"/>
      <c r="Y82" s="215"/>
      <c r="Z82" s="215"/>
      <c r="AA82" s="215"/>
      <c r="AB82" s="215"/>
      <c r="AC82" s="215"/>
      <c r="AD82" s="155"/>
      <c r="AE82" s="113"/>
      <c r="AF82" s="215"/>
      <c r="AG82" s="215"/>
      <c r="AH82" s="113"/>
      <c r="AI82" s="113"/>
      <c r="AJ82" s="115"/>
      <c r="AK82" s="115"/>
      <c r="AL82" s="108"/>
      <c r="AM82" s="108"/>
      <c r="AN82" s="115"/>
      <c r="AO82" s="115"/>
      <c r="AP82" s="108"/>
      <c r="AQ82" s="108"/>
      <c r="AR82" s="115"/>
      <c r="AS82" s="115"/>
      <c r="AT82" s="85"/>
      <c r="AU82" s="85"/>
      <c r="AV82" s="115"/>
      <c r="AW82" s="115"/>
      <c r="AX82" s="85"/>
      <c r="AY82" s="85"/>
      <c r="AZ82" s="115"/>
      <c r="BA82" s="115"/>
      <c r="BB82" s="108"/>
      <c r="BC82" s="108"/>
      <c r="BD82" s="115"/>
      <c r="BE82" s="115"/>
      <c r="BF82" s="108"/>
      <c r="BG82" s="108"/>
      <c r="BH82" s="115"/>
      <c r="BI82" s="115"/>
      <c r="BJ82" s="108"/>
      <c r="BK82" s="108"/>
      <c r="BL82" s="115"/>
      <c r="BM82" s="115"/>
      <c r="BN82" s="108"/>
      <c r="BO82" s="108"/>
      <c r="BP82" s="115"/>
      <c r="BQ82" s="115"/>
      <c r="BR82" s="108"/>
      <c r="BS82" s="108"/>
      <c r="BT82" s="115"/>
      <c r="BU82" s="115"/>
      <c r="BV82" s="108"/>
      <c r="BW82" s="108"/>
      <c r="BX82" s="115"/>
      <c r="BY82" s="115"/>
      <c r="BZ82" s="108"/>
      <c r="CA82" s="108"/>
      <c r="CB82" s="115"/>
      <c r="CC82" s="115"/>
      <c r="CD82" s="108"/>
      <c r="CE82" s="108"/>
      <c r="CF82" s="115"/>
      <c r="CG82" s="115"/>
      <c r="CH82" s="108"/>
      <c r="CI82" s="108"/>
      <c r="CJ82" s="115"/>
      <c r="CK82" s="115"/>
      <c r="CL82" s="108"/>
      <c r="CM82" s="108"/>
      <c r="CN82" s="116"/>
      <c r="CO82" s="116"/>
      <c r="CP82" s="116"/>
      <c r="CQ82" s="116"/>
      <c r="CR82" s="116"/>
      <c r="CS82" s="116"/>
      <c r="CT82" s="219"/>
      <c r="CU82" s="112"/>
      <c r="CV82" s="112"/>
      <c r="CW82" s="219"/>
      <c r="CX82" s="219"/>
      <c r="CY82" s="112"/>
      <c r="CZ82" s="112"/>
      <c r="DA82" s="112"/>
      <c r="DB82" s="114"/>
      <c r="DC82" s="113"/>
      <c r="DD82" s="11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  <c r="IU82" s="233"/>
      <c r="IV82" s="233"/>
      <c r="IW82" s="233"/>
      <c r="IX82" s="233"/>
      <c r="IY82" s="233"/>
      <c r="IZ82" s="233"/>
      <c r="JA82" s="233"/>
      <c r="JB82" s="233"/>
      <c r="JC82" s="233"/>
      <c r="JD82" s="233"/>
      <c r="JE82" s="233"/>
      <c r="JF82" s="233"/>
      <c r="JG82" s="233"/>
      <c r="JH82" s="233"/>
      <c r="JI82" s="233"/>
      <c r="JJ82" s="233"/>
      <c r="JK82" s="233"/>
      <c r="JL82" s="233"/>
      <c r="JM82" s="233"/>
      <c r="JN82" s="233"/>
      <c r="JO82" s="233"/>
      <c r="JP82" s="233"/>
      <c r="JQ82" s="233"/>
      <c r="JR82" s="233"/>
      <c r="JS82" s="233"/>
      <c r="JT82" s="233"/>
      <c r="JU82" s="233"/>
      <c r="JV82" s="233"/>
      <c r="JW82" s="233"/>
      <c r="JX82" s="233"/>
      <c r="JY82" s="233"/>
      <c r="JZ82" s="233"/>
      <c r="KA82" s="233"/>
      <c r="KB82" s="233"/>
      <c r="KC82" s="233"/>
      <c r="KD82" s="233"/>
      <c r="KE82" s="233"/>
      <c r="KF82" s="233"/>
      <c r="KG82" s="233"/>
      <c r="KH82" s="233"/>
      <c r="KI82" s="233"/>
      <c r="KJ82" s="233"/>
      <c r="KK82" s="233"/>
      <c r="KL82" s="233"/>
      <c r="KM82" s="233"/>
      <c r="KN82" s="233"/>
      <c r="KO82" s="233"/>
      <c r="KP82" s="233"/>
      <c r="KQ82" s="233"/>
      <c r="KR82" s="233"/>
      <c r="KS82" s="233"/>
      <c r="KT82" s="233"/>
      <c r="KU82" s="233"/>
      <c r="KV82" s="233"/>
      <c r="KW82" s="233"/>
      <c r="KX82" s="233"/>
      <c r="KY82" s="233"/>
      <c r="KZ82" s="233"/>
      <c r="LA82" s="233"/>
      <c r="LB82" s="233"/>
      <c r="LC82" s="233"/>
      <c r="LD82" s="233"/>
      <c r="LE82" s="233"/>
      <c r="LF82" s="233"/>
      <c r="LG82" s="233"/>
      <c r="LH82" s="233"/>
      <c r="LI82" s="233"/>
      <c r="LJ82" s="233"/>
      <c r="LK82" s="233"/>
      <c r="LL82" s="233"/>
      <c r="LM82" s="233"/>
      <c r="LN82" s="233"/>
      <c r="LO82" s="233"/>
      <c r="LP82" s="233"/>
      <c r="LQ82" s="233"/>
      <c r="LR82" s="233"/>
      <c r="LS82" s="233"/>
      <c r="LT82" s="233"/>
      <c r="LU82" s="233"/>
      <c r="LV82" s="233"/>
      <c r="LW82" s="233"/>
      <c r="LX82" s="233"/>
      <c r="LY82" s="233"/>
      <c r="LZ82" s="233"/>
      <c r="MA82" s="233"/>
      <c r="MB82" s="233"/>
      <c r="MC82" s="233"/>
      <c r="MD82" s="233"/>
      <c r="ME82" s="233"/>
      <c r="MF82" s="233"/>
      <c r="MG82" s="233"/>
      <c r="MH82" s="233"/>
      <c r="MI82" s="233"/>
      <c r="MJ82" s="233"/>
      <c r="MK82" s="233"/>
      <c r="ML82" s="233"/>
      <c r="MM82" s="233"/>
      <c r="MN82" s="233"/>
      <c r="MO82" s="233"/>
      <c r="MP82" s="233"/>
      <c r="MQ82" s="233"/>
      <c r="MR82" s="233"/>
      <c r="MS82" s="233"/>
      <c r="MT82" s="233"/>
      <c r="MU82" s="233"/>
      <c r="MV82" s="233"/>
      <c r="MW82" s="233"/>
      <c r="MX82" s="233"/>
      <c r="MY82" s="233"/>
      <c r="MZ82" s="233"/>
      <c r="NA82" s="233"/>
      <c r="NB82" s="233"/>
      <c r="NC82" s="233"/>
      <c r="ND82" s="233"/>
      <c r="NE82" s="233"/>
      <c r="NF82" s="233"/>
      <c r="NG82" s="233"/>
      <c r="NH82" s="233"/>
      <c r="NI82" s="233"/>
      <c r="NJ82" s="233"/>
      <c r="NK82" s="233"/>
      <c r="NL82" s="233"/>
      <c r="NM82" s="233"/>
      <c r="NN82" s="233"/>
      <c r="NO82" s="233"/>
      <c r="NP82" s="233"/>
      <c r="NQ82" s="233"/>
      <c r="NR82" s="233"/>
      <c r="NS82" s="233"/>
      <c r="NT82" s="233"/>
      <c r="NU82" s="233"/>
      <c r="NV82" s="233"/>
      <c r="NW82" s="233"/>
      <c r="NX82" s="233"/>
      <c r="NY82" s="233"/>
      <c r="NZ82" s="233"/>
      <c r="OA82" s="233"/>
      <c r="OB82" s="233"/>
      <c r="OC82" s="233"/>
      <c r="OD82" s="233"/>
      <c r="OE82" s="233"/>
      <c r="OF82" s="233"/>
      <c r="OG82" s="233"/>
      <c r="OH82" s="233"/>
      <c r="OI82" s="233"/>
      <c r="OJ82" s="233"/>
      <c r="OK82" s="233"/>
      <c r="OL82" s="233"/>
      <c r="OM82" s="233"/>
      <c r="ON82" s="233"/>
      <c r="OO82" s="233"/>
      <c r="OP82" s="233"/>
      <c r="OQ82" s="233"/>
      <c r="OR82" s="233"/>
      <c r="OS82" s="233"/>
      <c r="OT82" s="233"/>
      <c r="OU82" s="233"/>
      <c r="OV82" s="233"/>
      <c r="OW82" s="233"/>
      <c r="OX82" s="233"/>
      <c r="OY82" s="233"/>
      <c r="OZ82" s="233"/>
      <c r="PA82" s="233"/>
      <c r="PB82" s="233"/>
      <c r="PC82" s="233"/>
      <c r="PD82" s="233"/>
      <c r="PE82" s="233"/>
      <c r="PF82" s="233"/>
      <c r="PG82" s="233"/>
      <c r="PH82" s="233"/>
      <c r="PI82" s="233"/>
      <c r="PJ82" s="233"/>
      <c r="PK82" s="233"/>
      <c r="PL82" s="233"/>
      <c r="PM82" s="233"/>
      <c r="PN82" s="233"/>
      <c r="PO82" s="233"/>
      <c r="PP82" s="233"/>
      <c r="PQ82" s="233"/>
      <c r="PR82" s="233"/>
      <c r="PS82" s="233"/>
      <c r="PT82" s="233"/>
      <c r="PU82" s="233"/>
      <c r="PV82" s="233"/>
      <c r="PW82" s="233"/>
      <c r="PX82" s="233"/>
      <c r="PY82" s="233"/>
      <c r="PZ82" s="233"/>
      <c r="QA82" s="233"/>
      <c r="QB82" s="233"/>
      <c r="QC82" s="233"/>
      <c r="QD82" s="233"/>
      <c r="QE82" s="233"/>
      <c r="QF82" s="233"/>
      <c r="QG82" s="233"/>
      <c r="QH82" s="233"/>
      <c r="QI82" s="233"/>
      <c r="QJ82" s="233"/>
      <c r="QK82" s="233"/>
      <c r="QL82" s="233"/>
      <c r="QM82" s="233"/>
      <c r="QN82" s="233"/>
      <c r="QO82" s="233"/>
      <c r="QP82" s="233"/>
      <c r="QQ82" s="233"/>
      <c r="QR82" s="233"/>
      <c r="QS82" s="233"/>
      <c r="QT82" s="233"/>
      <c r="QU82" s="233"/>
      <c r="QV82" s="233"/>
      <c r="QW82" s="233"/>
      <c r="QX82" s="233"/>
      <c r="QY82" s="233"/>
      <c r="QZ82" s="233"/>
      <c r="RA82" s="233"/>
      <c r="RB82" s="233"/>
      <c r="RC82" s="233"/>
      <c r="RD82" s="233"/>
      <c r="RE82" s="233"/>
      <c r="RF82" s="233"/>
      <c r="RG82" s="233"/>
      <c r="RH82" s="233"/>
      <c r="RI82" s="233"/>
      <c r="RJ82" s="233"/>
      <c r="RK82" s="233"/>
      <c r="RL82" s="233"/>
      <c r="RM82" s="233"/>
      <c r="RN82" s="233"/>
      <c r="RO82" s="233"/>
      <c r="RP82" s="233"/>
      <c r="RQ82" s="233"/>
      <c r="RR82" s="233"/>
      <c r="RS82" s="233"/>
      <c r="RT82" s="233"/>
      <c r="RU82" s="233"/>
      <c r="RV82" s="233"/>
      <c r="RW82" s="233"/>
      <c r="RX82" s="233"/>
      <c r="RY82" s="233"/>
      <c r="RZ82" s="233"/>
      <c r="SA82" s="233"/>
      <c r="SB82" s="233"/>
      <c r="SC82" s="233"/>
      <c r="SD82" s="233"/>
      <c r="SE82" s="233"/>
      <c r="SF82" s="233"/>
      <c r="SG82" s="233"/>
      <c r="SH82" s="233"/>
      <c r="SI82" s="233"/>
      <c r="SJ82" s="233"/>
      <c r="SK82" s="233"/>
      <c r="SL82" s="233"/>
      <c r="SM82" s="233"/>
      <c r="SN82" s="233"/>
      <c r="SO82" s="233"/>
      <c r="SP82" s="233"/>
      <c r="SQ82" s="233"/>
      <c r="SR82" s="233"/>
      <c r="SS82" s="233"/>
      <c r="ST82" s="233"/>
      <c r="SU82" s="233"/>
      <c r="SV82" s="233"/>
      <c r="SW82" s="233"/>
      <c r="SX82" s="233"/>
      <c r="SY82" s="233"/>
      <c r="SZ82" s="233"/>
      <c r="TA82" s="233"/>
      <c r="TB82" s="233"/>
      <c r="TC82" s="233"/>
      <c r="TD82" s="233"/>
      <c r="TE82" s="233"/>
      <c r="TF82" s="233"/>
      <c r="TG82" s="233"/>
      <c r="TH82" s="233"/>
      <c r="TI82" s="233"/>
      <c r="TJ82" s="233"/>
      <c r="TK82" s="233"/>
      <c r="TL82" s="233"/>
      <c r="TM82" s="233"/>
      <c r="TN82" s="233"/>
      <c r="TO82" s="233"/>
      <c r="TP82" s="233"/>
      <c r="TQ82" s="233"/>
      <c r="TR82" s="233"/>
      <c r="TS82" s="233"/>
      <c r="TT82" s="233"/>
      <c r="TU82" s="233"/>
      <c r="TV82" s="233"/>
      <c r="TW82" s="233"/>
      <c r="TX82" s="233"/>
      <c r="TY82" s="233"/>
      <c r="TZ82" s="233"/>
      <c r="UA82" s="233"/>
      <c r="UB82" s="233"/>
      <c r="UC82" s="233"/>
      <c r="UD82" s="233"/>
      <c r="UE82" s="233"/>
      <c r="UF82" s="233"/>
      <c r="UG82" s="233"/>
      <c r="UH82" s="233"/>
      <c r="UI82" s="233"/>
      <c r="UJ82" s="233"/>
      <c r="UK82" s="233"/>
      <c r="UL82" s="233"/>
      <c r="UM82" s="233"/>
      <c r="UN82" s="233"/>
      <c r="UO82" s="233"/>
      <c r="UP82" s="233"/>
      <c r="UQ82" s="233"/>
      <c r="UR82" s="233"/>
      <c r="US82" s="233"/>
      <c r="UT82" s="233"/>
      <c r="UU82" s="233"/>
      <c r="UV82" s="233"/>
      <c r="UW82" s="233"/>
      <c r="UX82" s="233"/>
      <c r="UY82" s="233"/>
      <c r="UZ82" s="233"/>
      <c r="VA82" s="233"/>
      <c r="VB82" s="233"/>
      <c r="VC82" s="233"/>
      <c r="VD82" s="233"/>
      <c r="VE82" s="233"/>
      <c r="VF82" s="233"/>
      <c r="VG82" s="233"/>
      <c r="VH82" s="233"/>
      <c r="VI82" s="233"/>
      <c r="VJ82" s="233"/>
      <c r="VK82" s="233"/>
      <c r="VL82" s="233"/>
      <c r="VM82" s="233"/>
      <c r="VN82" s="233"/>
      <c r="VO82" s="233"/>
      <c r="VP82" s="233"/>
      <c r="VQ82" s="233"/>
      <c r="VR82" s="233"/>
      <c r="VS82" s="233"/>
      <c r="VT82" s="233"/>
      <c r="VU82" s="233"/>
      <c r="VV82" s="233"/>
      <c r="VW82" s="233"/>
      <c r="VX82" s="233"/>
      <c r="VY82" s="233"/>
      <c r="VZ82" s="233"/>
      <c r="WA82" s="233"/>
      <c r="WB82" s="233"/>
      <c r="WC82" s="233"/>
      <c r="WD82" s="233"/>
      <c r="WE82" s="233"/>
      <c r="WF82" s="233"/>
      <c r="WG82" s="233"/>
      <c r="WH82" s="233"/>
      <c r="WI82" s="233"/>
      <c r="WJ82" s="233"/>
      <c r="WK82" s="233"/>
      <c r="WL82" s="233"/>
      <c r="WM82" s="233"/>
      <c r="WN82" s="233"/>
      <c r="WO82" s="233"/>
      <c r="WP82" s="233"/>
      <c r="WQ82" s="233"/>
      <c r="WR82" s="233"/>
      <c r="WS82" s="233"/>
      <c r="WT82" s="233"/>
      <c r="WU82" s="233"/>
      <c r="WV82" s="233"/>
      <c r="WW82" s="233"/>
      <c r="WX82" s="233"/>
      <c r="WY82" s="233"/>
      <c r="WZ82" s="233"/>
      <c r="XA82" s="233"/>
      <c r="XB82" s="233"/>
      <c r="XC82" s="233"/>
      <c r="XD82" s="233"/>
      <c r="XE82" s="233"/>
      <c r="XF82" s="233"/>
      <c r="XG82" s="233"/>
      <c r="XH82" s="233"/>
      <c r="XI82" s="233"/>
      <c r="XJ82" s="233"/>
      <c r="XK82" s="233"/>
      <c r="XL82" s="233"/>
      <c r="XM82" s="233"/>
      <c r="XN82" s="233"/>
      <c r="XO82" s="233"/>
      <c r="XP82" s="233"/>
      <c r="XQ82" s="233"/>
      <c r="XR82" s="233"/>
      <c r="XS82" s="233"/>
      <c r="XT82" s="233"/>
      <c r="XU82" s="233"/>
      <c r="XV82" s="233"/>
      <c r="XW82" s="233"/>
      <c r="XX82" s="233"/>
      <c r="XY82" s="233"/>
      <c r="XZ82" s="233"/>
      <c r="YA82" s="233"/>
      <c r="YB82" s="233"/>
      <c r="YC82" s="233"/>
      <c r="YD82" s="233"/>
      <c r="YE82" s="233"/>
      <c r="YF82" s="233"/>
      <c r="YG82" s="233"/>
      <c r="YH82" s="233"/>
      <c r="YI82" s="233"/>
      <c r="YJ82" s="233"/>
      <c r="YK82" s="233"/>
      <c r="YL82" s="233"/>
      <c r="YM82" s="233"/>
      <c r="YN82" s="233"/>
      <c r="YO82" s="233"/>
      <c r="YP82" s="233"/>
      <c r="YQ82" s="233"/>
      <c r="YR82" s="233"/>
      <c r="YS82" s="233"/>
      <c r="YT82" s="233"/>
      <c r="YU82" s="233"/>
      <c r="YV82" s="233"/>
      <c r="YW82" s="233"/>
      <c r="YX82" s="233"/>
      <c r="YY82" s="233"/>
      <c r="YZ82" s="233"/>
      <c r="ZA82" s="233"/>
      <c r="ZB82" s="233"/>
      <c r="ZC82" s="233"/>
      <c r="ZD82" s="233"/>
      <c r="ZE82" s="233"/>
      <c r="ZF82" s="233"/>
      <c r="ZG82" s="233"/>
      <c r="ZH82" s="233"/>
      <c r="ZI82" s="233"/>
      <c r="ZJ82" s="233"/>
      <c r="ZK82" s="233"/>
      <c r="ZL82" s="233"/>
      <c r="ZM82" s="233"/>
      <c r="ZN82" s="233"/>
      <c r="ZO82" s="233"/>
      <c r="ZP82" s="233"/>
      <c r="ZQ82" s="233"/>
      <c r="ZR82" s="233"/>
      <c r="ZS82" s="233"/>
      <c r="ZT82" s="233"/>
      <c r="ZU82" s="233"/>
      <c r="ZV82" s="233"/>
      <c r="ZW82" s="233"/>
      <c r="ZX82" s="233"/>
      <c r="ZY82" s="233"/>
      <c r="ZZ82" s="233"/>
      <c r="AAA82" s="233"/>
      <c r="AAB82" s="233"/>
      <c r="AAC82" s="233"/>
      <c r="AAD82" s="233"/>
      <c r="AAE82" s="233"/>
      <c r="AAF82" s="233"/>
      <c r="AAG82" s="233"/>
      <c r="AAH82" s="233"/>
      <c r="AAI82" s="233"/>
      <c r="AAJ82" s="233"/>
      <c r="AAK82" s="233"/>
      <c r="AAL82" s="233"/>
      <c r="AAM82" s="233"/>
      <c r="AAN82" s="233"/>
      <c r="AAO82" s="233"/>
      <c r="AAP82" s="233"/>
      <c r="AAQ82" s="233"/>
      <c r="AAR82" s="233"/>
      <c r="AAS82" s="233"/>
      <c r="AAT82" s="233"/>
      <c r="AAU82" s="233"/>
      <c r="AAV82" s="233"/>
      <c r="AAW82" s="233"/>
      <c r="AAX82" s="233"/>
      <c r="AAY82" s="233"/>
      <c r="AAZ82" s="233"/>
      <c r="ABA82" s="233"/>
      <c r="ABB82" s="233"/>
      <c r="ABC82" s="233"/>
      <c r="ABD82" s="233"/>
      <c r="ABE82" s="233"/>
      <c r="ABF82" s="233"/>
      <c r="ABG82" s="233"/>
      <c r="ABH82" s="233"/>
      <c r="ABI82" s="233"/>
      <c r="ABJ82" s="233"/>
      <c r="ABK82" s="233"/>
      <c r="ABL82" s="233"/>
      <c r="ABM82" s="233"/>
      <c r="ABN82" s="233"/>
      <c r="ABO82" s="233"/>
      <c r="ABP82" s="233"/>
      <c r="ABQ82" s="233"/>
      <c r="ABR82" s="233"/>
      <c r="ABS82" s="233"/>
      <c r="ABT82" s="233"/>
      <c r="ABU82" s="233"/>
      <c r="ABV82" s="233"/>
      <c r="ABW82" s="233"/>
      <c r="ABX82" s="233"/>
      <c r="ABY82" s="233"/>
      <c r="ABZ82" s="233"/>
      <c r="ACA82" s="233"/>
      <c r="ACB82" s="233"/>
      <c r="ACC82" s="233"/>
      <c r="ACD82" s="233"/>
      <c r="ACE82" s="233"/>
      <c r="ACF82" s="233"/>
      <c r="ACG82" s="233"/>
      <c r="ACH82" s="233"/>
      <c r="ACI82" s="233"/>
      <c r="ACJ82" s="233"/>
      <c r="ACK82" s="233"/>
      <c r="ACL82" s="233"/>
      <c r="ACM82" s="233"/>
      <c r="ACN82" s="233"/>
      <c r="ACO82" s="233"/>
      <c r="ACP82" s="233"/>
      <c r="ACQ82" s="233"/>
      <c r="ACR82" s="233"/>
      <c r="ACS82" s="233"/>
      <c r="ACT82" s="233"/>
      <c r="ACU82" s="233"/>
      <c r="ACV82" s="233"/>
      <c r="ACW82" s="233"/>
      <c r="ACX82" s="233"/>
      <c r="ACY82" s="233"/>
      <c r="ACZ82" s="233"/>
      <c r="ADA82" s="233"/>
      <c r="ADB82" s="233"/>
      <c r="ADC82" s="233"/>
      <c r="ADD82" s="233"/>
      <c r="ADE82" s="233"/>
      <c r="ADF82" s="233"/>
      <c r="ADG82" s="233"/>
      <c r="ADH82" s="233"/>
      <c r="ADI82" s="233"/>
      <c r="ADJ82" s="233"/>
      <c r="ADK82" s="233"/>
      <c r="ADL82" s="233"/>
      <c r="ADM82" s="233"/>
      <c r="ADN82" s="233"/>
      <c r="ADO82" s="233"/>
      <c r="ADP82" s="233"/>
      <c r="ADQ82" s="233"/>
      <c r="ADR82" s="233"/>
      <c r="ADS82" s="233"/>
      <c r="ADT82" s="233"/>
      <c r="ADU82" s="233"/>
      <c r="ADV82" s="233"/>
      <c r="ADW82" s="233"/>
      <c r="ADX82" s="233"/>
      <c r="ADY82" s="233"/>
      <c r="ADZ82" s="233"/>
      <c r="AEA82" s="233"/>
      <c r="AEB82" s="233"/>
      <c r="AEC82" s="233"/>
      <c r="AED82" s="233"/>
      <c r="AEE82" s="233"/>
      <c r="AEF82" s="233"/>
      <c r="AEG82" s="233"/>
      <c r="AEH82" s="233"/>
      <c r="AEI82" s="233"/>
      <c r="AEJ82" s="233"/>
      <c r="AEK82" s="233"/>
      <c r="AEL82" s="233"/>
      <c r="AEM82" s="233"/>
      <c r="AEN82" s="233"/>
      <c r="AEO82" s="233"/>
      <c r="AEP82" s="233"/>
      <c r="AEQ82" s="233"/>
      <c r="AER82" s="233"/>
      <c r="AES82" s="233"/>
      <c r="AET82" s="233"/>
      <c r="AEU82" s="233"/>
      <c r="AEV82" s="233"/>
      <c r="AEW82" s="233"/>
      <c r="AEX82" s="233"/>
      <c r="AEY82" s="233"/>
      <c r="AEZ82" s="233"/>
      <c r="AFA82" s="233"/>
      <c r="AFB82" s="233"/>
      <c r="AFC82" s="233"/>
      <c r="AFD82" s="233"/>
      <c r="AFE82" s="233"/>
      <c r="AFF82" s="233"/>
      <c r="AFG82" s="233"/>
      <c r="AFH82" s="233"/>
      <c r="AFI82" s="233"/>
      <c r="AFJ82" s="233"/>
      <c r="AFK82" s="233"/>
      <c r="AFL82" s="233"/>
      <c r="AFM82" s="233"/>
      <c r="AFN82" s="233"/>
      <c r="AFO82" s="233"/>
      <c r="AFP82" s="233"/>
      <c r="AFQ82" s="233"/>
      <c r="AFR82" s="233"/>
      <c r="AFS82" s="233"/>
      <c r="AFT82" s="233"/>
      <c r="AFU82" s="233"/>
      <c r="AFV82" s="233"/>
      <c r="AFW82" s="233"/>
      <c r="AFX82" s="233"/>
      <c r="AFY82" s="233"/>
      <c r="AFZ82" s="233"/>
      <c r="AGA82" s="233"/>
      <c r="AGB82" s="233"/>
      <c r="AGC82" s="233"/>
      <c r="AGD82" s="233"/>
      <c r="AGE82" s="233"/>
      <c r="AGF82" s="233"/>
      <c r="AGG82" s="233"/>
      <c r="AGH82" s="233"/>
      <c r="AGI82" s="233"/>
      <c r="AGJ82" s="233"/>
      <c r="AGK82" s="233"/>
      <c r="AGL82" s="233"/>
      <c r="AGM82" s="233"/>
      <c r="AGN82" s="233"/>
      <c r="AGO82" s="233"/>
      <c r="AGP82" s="233"/>
      <c r="AGQ82" s="233"/>
      <c r="AGR82" s="233"/>
      <c r="AGS82" s="233"/>
      <c r="AGT82" s="233"/>
      <c r="AGU82" s="233"/>
      <c r="AGV82" s="233"/>
      <c r="AGW82" s="233"/>
      <c r="AGX82" s="233"/>
      <c r="AGY82" s="233"/>
      <c r="AGZ82" s="233"/>
      <c r="AHA82" s="233"/>
      <c r="AHB82" s="233"/>
      <c r="AHC82" s="233"/>
      <c r="AHD82" s="233"/>
      <c r="AHE82" s="233"/>
      <c r="AHF82" s="233"/>
      <c r="AHG82" s="233"/>
      <c r="AHH82" s="233"/>
      <c r="AHI82" s="233"/>
      <c r="AHJ82" s="233"/>
      <c r="AHK82" s="233"/>
      <c r="AHL82" s="233"/>
      <c r="AHM82" s="233"/>
      <c r="AHN82" s="233"/>
      <c r="AHO82" s="233"/>
      <c r="AHP82" s="233"/>
      <c r="AHQ82" s="233"/>
      <c r="AHR82" s="233"/>
      <c r="AHS82" s="233"/>
      <c r="AHT82" s="233"/>
      <c r="AHU82" s="233"/>
      <c r="AHV82" s="233"/>
      <c r="AHW82" s="233"/>
      <c r="AHX82" s="233"/>
      <c r="AHY82" s="233"/>
      <c r="AHZ82" s="233"/>
      <c r="AIA82" s="233"/>
      <c r="AIB82" s="233"/>
      <c r="AIC82" s="233"/>
      <c r="AID82" s="233"/>
      <c r="AIE82" s="233"/>
      <c r="AIF82" s="233"/>
      <c r="AIG82" s="233"/>
      <c r="AIH82" s="233"/>
      <c r="AII82" s="233"/>
      <c r="AIJ82" s="233"/>
      <c r="AIK82" s="233"/>
      <c r="AIL82" s="233"/>
      <c r="AIM82" s="233"/>
      <c r="AIN82" s="233"/>
      <c r="AIO82" s="233"/>
      <c r="AIP82" s="233"/>
      <c r="AIQ82" s="233"/>
      <c r="AIR82" s="233"/>
      <c r="AIS82" s="233"/>
      <c r="AIT82" s="233"/>
      <c r="AIU82" s="233"/>
      <c r="AIV82" s="233"/>
      <c r="AIW82" s="233"/>
      <c r="AIX82" s="233"/>
      <c r="AIY82" s="233"/>
      <c r="AIZ82" s="233"/>
      <c r="AJA82" s="233"/>
      <c r="AJB82" s="233"/>
      <c r="AJC82" s="233"/>
      <c r="AJD82" s="233"/>
      <c r="AJE82" s="233"/>
      <c r="AJF82" s="233"/>
      <c r="AJG82" s="233"/>
      <c r="AJH82" s="233"/>
      <c r="AJI82" s="233"/>
      <c r="AJJ82" s="233"/>
      <c r="AJK82" s="233"/>
      <c r="AJL82" s="233"/>
      <c r="AJM82" s="233"/>
      <c r="AJN82" s="233"/>
      <c r="AJO82" s="233"/>
      <c r="AJP82" s="233"/>
      <c r="AJQ82" s="233"/>
      <c r="AJR82" s="233"/>
      <c r="AJS82" s="233"/>
      <c r="AJT82" s="233"/>
      <c r="AJU82" s="233"/>
      <c r="AJV82" s="233"/>
      <c r="AJW82" s="233"/>
      <c r="AJX82" s="233"/>
      <c r="AJY82" s="233"/>
      <c r="AJZ82" s="233"/>
      <c r="AKA82" s="233"/>
      <c r="AKB82" s="233"/>
      <c r="AKC82" s="233"/>
      <c r="AKD82" s="233"/>
      <c r="AKE82" s="233"/>
      <c r="AKF82" s="233"/>
      <c r="AKG82" s="233"/>
      <c r="AKH82" s="233"/>
      <c r="AKI82" s="233"/>
      <c r="AKJ82" s="233"/>
      <c r="AKK82" s="233"/>
      <c r="AKL82" s="233"/>
      <c r="AKM82" s="233"/>
      <c r="AKN82" s="233"/>
      <c r="AKO82" s="233"/>
      <c r="AKP82" s="233"/>
      <c r="AKQ82" s="233"/>
      <c r="AKR82" s="233"/>
      <c r="AKS82" s="233"/>
      <c r="AKT82" s="233"/>
      <c r="AKU82" s="233"/>
      <c r="AKV82" s="233"/>
      <c r="AKW82" s="233"/>
      <c r="AKX82" s="233"/>
      <c r="AKY82" s="233"/>
      <c r="AKZ82" s="233"/>
      <c r="ALA82" s="233"/>
      <c r="ALB82" s="233"/>
      <c r="ALC82" s="233"/>
      <c r="ALD82" s="233"/>
      <c r="ALE82" s="233"/>
      <c r="ALF82" s="233"/>
      <c r="ALG82" s="233"/>
      <c r="ALH82" s="233"/>
      <c r="ALI82" s="233"/>
      <c r="ALJ82" s="233"/>
      <c r="ALK82" s="233"/>
      <c r="ALL82" s="233"/>
      <c r="ALM82" s="233"/>
      <c r="ALN82" s="233"/>
      <c r="ALO82" s="233"/>
      <c r="ALP82" s="233"/>
      <c r="ALQ82" s="233"/>
      <c r="ALR82" s="233"/>
      <c r="ALS82" s="233"/>
      <c r="ALT82" s="233"/>
      <c r="ALU82" s="233"/>
      <c r="ALV82" s="233"/>
      <c r="ALW82" s="233"/>
      <c r="ALX82" s="233"/>
      <c r="ALY82" s="233"/>
      <c r="ALZ82" s="233"/>
      <c r="AMA82" s="233"/>
      <c r="AMB82" s="233"/>
      <c r="AMC82" s="233"/>
      <c r="AMD82" s="233"/>
      <c r="AME82" s="233"/>
      <c r="AMF82" s="233"/>
      <c r="AMG82" s="233"/>
      <c r="AMH82" s="233"/>
      <c r="AMI82" s="233"/>
      <c r="AMJ82" s="233"/>
      <c r="AMK82" s="233"/>
      <c r="AML82" s="233"/>
      <c r="AMM82" s="233"/>
      <c r="AMN82" s="233"/>
      <c r="AMO82" s="233"/>
      <c r="AMP82" s="233"/>
      <c r="AMQ82" s="233"/>
      <c r="AMR82" s="233"/>
      <c r="AMS82" s="233"/>
      <c r="AMT82" s="233"/>
      <c r="AMU82" s="233"/>
      <c r="AMV82" s="233"/>
      <c r="AMW82" s="233"/>
      <c r="AMX82" s="233"/>
      <c r="AMY82" s="233"/>
      <c r="AMZ82" s="233"/>
      <c r="ANA82" s="233"/>
      <c r="ANB82" s="233"/>
      <c r="ANC82" s="233"/>
      <c r="AND82" s="233"/>
      <c r="ANE82" s="233"/>
      <c r="ANF82" s="233"/>
      <c r="ANG82" s="233"/>
      <c r="ANH82" s="233"/>
      <c r="ANI82" s="233"/>
      <c r="ANJ82" s="233"/>
      <c r="ANK82" s="233"/>
      <c r="ANL82" s="233"/>
      <c r="ANM82" s="233"/>
      <c r="ANN82" s="233"/>
      <c r="ANO82" s="233"/>
      <c r="ANP82" s="233"/>
      <c r="ANQ82" s="233"/>
      <c r="ANR82" s="233"/>
      <c r="ANS82" s="233"/>
      <c r="ANT82" s="233"/>
      <c r="ANU82" s="233"/>
      <c r="ANV82" s="233"/>
      <c r="ANW82" s="233"/>
      <c r="ANX82" s="233"/>
      <c r="ANY82" s="233"/>
      <c r="ANZ82" s="233"/>
      <c r="AOA82" s="233"/>
      <c r="AOB82" s="233"/>
      <c r="AOC82" s="233"/>
      <c r="AOD82" s="233"/>
      <c r="AOE82" s="233"/>
      <c r="AOF82" s="233"/>
      <c r="AOG82" s="233"/>
      <c r="AOH82" s="233"/>
      <c r="AOI82" s="233"/>
      <c r="AOJ82" s="233"/>
      <c r="AOK82" s="233"/>
      <c r="AOL82" s="233"/>
      <c r="AOM82" s="233"/>
      <c r="AON82" s="233"/>
      <c r="AOO82" s="233"/>
      <c r="AOP82" s="233"/>
      <c r="AOQ82" s="233"/>
      <c r="AOR82" s="233"/>
      <c r="AOS82" s="233"/>
      <c r="AOT82" s="233"/>
      <c r="AOU82" s="233"/>
      <c r="AOV82" s="233"/>
      <c r="AOW82" s="233"/>
      <c r="AOX82" s="233"/>
      <c r="AOY82" s="233"/>
      <c r="AOZ82" s="233"/>
      <c r="APA82" s="233"/>
      <c r="APB82" s="233"/>
      <c r="APC82" s="233"/>
      <c r="APD82" s="233"/>
      <c r="APE82" s="233"/>
      <c r="APF82" s="233"/>
      <c r="APG82" s="233"/>
      <c r="APH82" s="233"/>
      <c r="API82" s="233"/>
      <c r="APJ82" s="233"/>
      <c r="APK82" s="233"/>
      <c r="APL82" s="233"/>
      <c r="APM82" s="233"/>
      <c r="APN82" s="233"/>
      <c r="APO82" s="233"/>
      <c r="APP82" s="233"/>
      <c r="APQ82" s="233"/>
      <c r="APR82" s="233"/>
      <c r="APS82" s="233"/>
      <c r="APT82" s="233"/>
      <c r="APU82" s="233"/>
      <c r="APV82" s="233"/>
      <c r="APW82" s="233"/>
      <c r="APX82" s="233"/>
      <c r="APY82" s="233"/>
      <c r="APZ82" s="233"/>
      <c r="AQA82" s="233"/>
      <c r="AQB82" s="233"/>
      <c r="AQC82" s="233"/>
      <c r="AQD82" s="233"/>
      <c r="AQE82" s="233"/>
      <c r="AQF82" s="233"/>
      <c r="AQG82" s="233"/>
      <c r="AQH82" s="233"/>
      <c r="AQI82" s="233"/>
      <c r="AQJ82" s="233"/>
      <c r="AQK82" s="233"/>
      <c r="AQL82" s="233"/>
      <c r="AQM82" s="233"/>
      <c r="AQN82" s="233"/>
      <c r="AQO82" s="233"/>
      <c r="AQP82" s="233"/>
      <c r="AQQ82" s="233"/>
      <c r="AQR82" s="233"/>
      <c r="AQS82" s="233"/>
      <c r="AQT82" s="233"/>
      <c r="AQU82" s="233"/>
      <c r="AQV82" s="233"/>
      <c r="AQW82" s="233"/>
      <c r="AQX82" s="233"/>
      <c r="AQY82" s="233"/>
      <c r="AQZ82" s="233"/>
      <c r="ARA82" s="233"/>
      <c r="ARB82" s="233"/>
      <c r="ARC82" s="233"/>
      <c r="ARD82" s="233"/>
      <c r="ARE82" s="233"/>
      <c r="ARF82" s="233"/>
      <c r="ARG82" s="233"/>
      <c r="ARH82" s="233"/>
      <c r="ARI82" s="233"/>
      <c r="ARJ82" s="233"/>
      <c r="ARK82" s="233"/>
      <c r="ARL82" s="233"/>
      <c r="ARM82" s="233"/>
      <c r="ARN82" s="233"/>
      <c r="ARO82" s="233"/>
      <c r="ARP82" s="233"/>
      <c r="ARQ82" s="233"/>
      <c r="ARR82" s="233"/>
      <c r="ARS82" s="233"/>
      <c r="ART82" s="233"/>
      <c r="ARU82" s="233"/>
      <c r="ARV82" s="233"/>
      <c r="ARW82" s="233"/>
      <c r="ARX82" s="233"/>
      <c r="ARY82" s="233"/>
      <c r="ARZ82" s="233"/>
      <c r="ASA82" s="233"/>
      <c r="ASB82" s="233"/>
      <c r="ASC82" s="233"/>
      <c r="ASD82" s="233"/>
      <c r="ASE82" s="233"/>
      <c r="ASF82" s="233"/>
      <c r="ASG82" s="233"/>
      <c r="ASH82" s="233"/>
      <c r="ASI82" s="233"/>
      <c r="ASJ82" s="233"/>
      <c r="ASK82" s="233"/>
      <c r="ASL82" s="233"/>
      <c r="ASM82" s="233"/>
      <c r="ASN82" s="233"/>
      <c r="ASO82" s="233"/>
      <c r="ASP82" s="233"/>
      <c r="ASQ82" s="233"/>
      <c r="ASR82" s="233"/>
      <c r="ASS82" s="233"/>
      <c r="AST82" s="233"/>
      <c r="ASU82" s="233"/>
      <c r="ASV82" s="233"/>
      <c r="ASW82" s="233"/>
      <c r="ASX82" s="233"/>
      <c r="ASY82" s="233"/>
      <c r="ASZ82" s="233"/>
      <c r="ATA82" s="233"/>
      <c r="ATB82" s="233"/>
      <c r="ATC82" s="233"/>
      <c r="ATD82" s="233"/>
      <c r="ATE82" s="233"/>
      <c r="ATF82" s="233"/>
      <c r="ATG82" s="233"/>
      <c r="ATH82" s="233"/>
      <c r="ATI82" s="233"/>
      <c r="ATJ82" s="233"/>
      <c r="ATK82" s="233"/>
      <c r="ATL82" s="233"/>
      <c r="ATM82" s="233"/>
      <c r="ATN82" s="233"/>
      <c r="ATO82" s="233"/>
      <c r="ATP82" s="233"/>
      <c r="ATQ82" s="233"/>
      <c r="ATR82" s="233"/>
      <c r="ATS82" s="233"/>
      <c r="ATT82" s="233"/>
      <c r="ATU82" s="233"/>
      <c r="ATV82" s="233"/>
      <c r="ATW82" s="233"/>
      <c r="ATX82" s="233"/>
      <c r="ATY82" s="233"/>
      <c r="ATZ82" s="233"/>
      <c r="AUA82" s="233"/>
      <c r="AUB82" s="233"/>
      <c r="AUC82" s="233"/>
      <c r="AUD82" s="233"/>
      <c r="AUE82" s="233"/>
      <c r="AUF82" s="233"/>
      <c r="AUG82" s="233"/>
      <c r="AUH82" s="233"/>
      <c r="AUI82" s="233"/>
      <c r="AUJ82" s="233"/>
      <c r="AUK82" s="233"/>
      <c r="AUL82" s="233"/>
      <c r="AUM82" s="233"/>
      <c r="AUN82" s="233"/>
      <c r="AUO82" s="233"/>
      <c r="AUP82" s="233"/>
      <c r="AUQ82" s="233"/>
      <c r="AUR82" s="233"/>
      <c r="AUS82" s="233"/>
      <c r="AUT82" s="233"/>
      <c r="AUU82" s="233"/>
      <c r="AUV82" s="233"/>
      <c r="AUW82" s="233"/>
      <c r="AUX82" s="233"/>
      <c r="AUY82" s="233"/>
      <c r="AUZ82" s="233"/>
      <c r="AVA82" s="233"/>
      <c r="AVB82" s="233"/>
      <c r="AVC82" s="233"/>
      <c r="AVD82" s="233"/>
      <c r="AVE82" s="233"/>
      <c r="AVF82" s="233"/>
      <c r="AVG82" s="233"/>
      <c r="AVH82" s="233"/>
      <c r="AVI82" s="233"/>
      <c r="AVJ82" s="233"/>
      <c r="AVK82" s="233"/>
      <c r="AVL82" s="233"/>
      <c r="AVM82" s="233"/>
      <c r="AVN82" s="233"/>
      <c r="AVO82" s="233"/>
      <c r="AVP82" s="233"/>
      <c r="AVQ82" s="233"/>
      <c r="AVR82" s="233"/>
      <c r="AVS82" s="233"/>
      <c r="AVT82" s="233"/>
      <c r="AVU82" s="233"/>
      <c r="AVV82" s="233"/>
      <c r="AVW82" s="233"/>
      <c r="AVX82" s="233"/>
      <c r="AVY82" s="233"/>
      <c r="AVZ82" s="233"/>
      <c r="AWA82" s="233"/>
      <c r="AWB82" s="233"/>
      <c r="AWC82" s="233"/>
      <c r="AWD82" s="233"/>
      <c r="AWE82" s="233"/>
      <c r="AWF82" s="233"/>
      <c r="AWG82" s="233"/>
      <c r="AWH82" s="233"/>
      <c r="AWI82" s="233"/>
      <c r="AWJ82" s="233"/>
      <c r="AWK82" s="233"/>
      <c r="AWL82" s="233"/>
      <c r="AWM82" s="233"/>
      <c r="AWN82" s="233"/>
      <c r="AWO82" s="233"/>
      <c r="AWP82" s="233"/>
      <c r="AWQ82" s="233"/>
      <c r="AWR82" s="233"/>
      <c r="AWS82" s="233"/>
      <c r="AWT82" s="233"/>
      <c r="AWU82" s="233"/>
      <c r="AWV82" s="233"/>
      <c r="AWW82" s="233"/>
      <c r="AWX82" s="233"/>
      <c r="AWY82" s="233"/>
      <c r="AWZ82" s="233"/>
      <c r="AXA82" s="233"/>
      <c r="AXB82" s="233"/>
      <c r="AXC82" s="233"/>
      <c r="AXD82" s="233"/>
      <c r="AXE82" s="233"/>
      <c r="AXF82" s="233"/>
      <c r="AXG82" s="233"/>
      <c r="AXH82" s="233"/>
      <c r="AXI82" s="233"/>
      <c r="AXJ82" s="233"/>
      <c r="AXK82" s="233"/>
      <c r="AXL82" s="233"/>
      <c r="AXM82" s="233"/>
      <c r="AXN82" s="233"/>
      <c r="AXO82" s="233"/>
      <c r="AXP82" s="233"/>
      <c r="AXQ82" s="233"/>
      <c r="AXR82" s="233"/>
      <c r="AXS82" s="233"/>
      <c r="AXT82" s="233"/>
      <c r="AXU82" s="233"/>
      <c r="AXV82" s="233"/>
      <c r="AXW82" s="233"/>
      <c r="AXX82" s="233"/>
      <c r="AXY82" s="233"/>
      <c r="AXZ82" s="233"/>
      <c r="AYA82" s="233"/>
      <c r="AYB82" s="233"/>
      <c r="AYC82" s="233"/>
      <c r="AYD82" s="233"/>
      <c r="AYE82" s="233"/>
      <c r="AYF82" s="233"/>
      <c r="AYG82" s="233"/>
      <c r="AYH82" s="233"/>
      <c r="AYI82" s="233"/>
      <c r="AYJ82" s="233"/>
      <c r="AYK82" s="233"/>
      <c r="AYL82" s="233"/>
      <c r="AYM82" s="233"/>
      <c r="AYN82" s="233"/>
      <c r="AYO82" s="233"/>
      <c r="AYP82" s="233"/>
      <c r="AYQ82" s="233"/>
      <c r="AYR82" s="233"/>
      <c r="AYS82" s="233"/>
      <c r="AYT82" s="233"/>
      <c r="AYU82" s="233"/>
      <c r="AYV82" s="233"/>
      <c r="AYW82" s="233"/>
      <c r="AYX82" s="233"/>
      <c r="AYY82" s="233"/>
      <c r="AYZ82" s="233"/>
      <c r="AZA82" s="233"/>
      <c r="AZB82" s="233"/>
      <c r="AZC82" s="233"/>
      <c r="AZD82" s="233"/>
      <c r="AZE82" s="233"/>
      <c r="AZF82" s="233"/>
      <c r="AZG82" s="233"/>
      <c r="AZH82" s="233"/>
      <c r="AZI82" s="233"/>
      <c r="AZJ82" s="233"/>
      <c r="AZK82" s="233"/>
      <c r="AZL82" s="233"/>
      <c r="AZM82" s="233"/>
      <c r="AZN82" s="233"/>
      <c r="AZO82" s="233"/>
      <c r="AZP82" s="233"/>
      <c r="AZQ82" s="233"/>
      <c r="AZR82" s="233"/>
      <c r="AZS82" s="233"/>
      <c r="AZT82" s="233"/>
      <c r="AZU82" s="233"/>
      <c r="AZV82" s="233"/>
      <c r="AZW82" s="233"/>
      <c r="AZX82" s="233"/>
      <c r="AZY82" s="233"/>
      <c r="AZZ82" s="233"/>
      <c r="BAA82" s="233"/>
      <c r="BAB82" s="233"/>
      <c r="BAC82" s="233"/>
      <c r="BAD82" s="233"/>
      <c r="BAE82" s="233"/>
      <c r="BAF82" s="233"/>
      <c r="BAG82" s="233"/>
      <c r="BAH82" s="233"/>
      <c r="BAI82" s="233"/>
      <c r="BAJ82" s="233"/>
      <c r="BAK82" s="233"/>
      <c r="BAL82" s="233"/>
      <c r="BAM82" s="233"/>
      <c r="BAN82" s="233"/>
      <c r="BAO82" s="233"/>
      <c r="BAP82" s="233"/>
      <c r="BAQ82" s="233"/>
      <c r="BAR82" s="233"/>
      <c r="BAS82" s="233"/>
      <c r="BAT82" s="233"/>
      <c r="BAU82" s="233"/>
      <c r="BAV82" s="233"/>
      <c r="BAW82" s="233"/>
      <c r="BAX82" s="233"/>
      <c r="BAY82" s="233"/>
      <c r="BAZ82" s="233"/>
      <c r="BBA82" s="233"/>
      <c r="BBB82" s="233"/>
      <c r="BBC82" s="233"/>
      <c r="BBD82" s="233"/>
      <c r="BBE82" s="233"/>
      <c r="BBF82" s="233"/>
      <c r="BBG82" s="233"/>
      <c r="BBH82" s="233"/>
      <c r="BBI82" s="233"/>
      <c r="BBJ82" s="233"/>
      <c r="BBK82" s="233"/>
      <c r="BBL82" s="233"/>
      <c r="BBM82" s="233"/>
      <c r="BBN82" s="233"/>
      <c r="BBO82" s="233"/>
      <c r="BBP82" s="233"/>
      <c r="BBQ82" s="233"/>
      <c r="BBR82" s="233"/>
      <c r="BBS82" s="233"/>
      <c r="BBT82" s="233"/>
      <c r="BBU82" s="233"/>
      <c r="BBV82" s="233"/>
      <c r="BBW82" s="233"/>
      <c r="BBX82" s="233"/>
      <c r="BBY82" s="233"/>
      <c r="BBZ82" s="233"/>
      <c r="BCA82" s="233"/>
      <c r="BCB82" s="233"/>
      <c r="BCC82" s="233"/>
      <c r="BCD82" s="233"/>
      <c r="BCE82" s="233"/>
      <c r="BCF82" s="233"/>
      <c r="BCG82" s="233"/>
      <c r="BCH82" s="233"/>
      <c r="BCI82" s="233"/>
      <c r="BCJ82" s="233"/>
      <c r="BCK82" s="233"/>
      <c r="BCL82" s="233"/>
      <c r="BCM82" s="233"/>
      <c r="BCN82" s="233"/>
      <c r="BCO82" s="233"/>
      <c r="BCP82" s="233"/>
      <c r="BCQ82" s="233"/>
      <c r="BCR82" s="233"/>
      <c r="BCS82" s="233"/>
      <c r="BCT82" s="233"/>
      <c r="BCU82" s="233"/>
      <c r="BCV82" s="233"/>
      <c r="BCW82" s="233"/>
      <c r="BCX82" s="233"/>
      <c r="BCY82" s="233"/>
      <c r="BCZ82" s="233"/>
      <c r="BDA82" s="233"/>
      <c r="BDB82" s="233"/>
      <c r="BDC82" s="233"/>
      <c r="BDD82" s="233"/>
      <c r="BDE82" s="233"/>
      <c r="BDF82" s="233"/>
      <c r="BDG82" s="233"/>
      <c r="BDH82" s="233"/>
      <c r="BDI82" s="233"/>
      <c r="BDJ82" s="233"/>
      <c r="BDK82" s="233"/>
      <c r="BDL82" s="233"/>
      <c r="BDM82" s="233"/>
      <c r="BDN82" s="233"/>
      <c r="BDO82" s="233"/>
      <c r="BDP82" s="233"/>
      <c r="BDQ82" s="233"/>
      <c r="BDR82" s="233"/>
      <c r="BDS82" s="233"/>
      <c r="BDT82" s="233"/>
      <c r="BDU82" s="233"/>
    </row>
    <row r="83" spans="1:1477" s="127" customFormat="1" ht="24" customHeight="1" thickTop="1">
      <c r="A83" s="142"/>
      <c r="B83" s="306" t="s">
        <v>527</v>
      </c>
      <c r="C83" s="307"/>
      <c r="D83" s="308"/>
      <c r="E83" s="221"/>
      <c r="F83" s="128"/>
      <c r="G83" s="176">
        <f>IF(B73="","",ROWS(B73:B82)-1)</f>
        <v>9</v>
      </c>
      <c r="H83" s="127">
        <f>SUM(H73:H82)</f>
        <v>20</v>
      </c>
      <c r="I83" s="127">
        <f>SUM(I73:I82)</f>
        <v>28</v>
      </c>
      <c r="J83" s="127">
        <f>SUM(J73:J82)</f>
        <v>2658</v>
      </c>
      <c r="K83" s="127">
        <f>SUM(K73:K82)</f>
        <v>3735</v>
      </c>
      <c r="L83" s="127">
        <f>SUM(L73:L82)</f>
        <v>3943</v>
      </c>
      <c r="M83" s="157">
        <f>IF(G83="",0,N83/G83)</f>
        <v>0.88888888888888884</v>
      </c>
      <c r="N83" s="127">
        <f t="shared" ref="N83:Y83" si="64">SUM(N73:N82)</f>
        <v>8</v>
      </c>
      <c r="O83" s="127">
        <f t="shared" si="64"/>
        <v>-208</v>
      </c>
      <c r="P83" s="130">
        <f t="shared" si="64"/>
        <v>256</v>
      </c>
      <c r="Q83" s="130">
        <f t="shared" si="64"/>
        <v>0</v>
      </c>
      <c r="R83" s="127">
        <f t="shared" si="64"/>
        <v>676</v>
      </c>
      <c r="S83" s="127">
        <f t="shared" si="64"/>
        <v>401</v>
      </c>
      <c r="T83" s="131">
        <f t="shared" si="64"/>
        <v>62048584</v>
      </c>
      <c r="U83" s="131">
        <f t="shared" si="64"/>
        <v>567000</v>
      </c>
      <c r="V83" s="131">
        <f t="shared" si="64"/>
        <v>61481584</v>
      </c>
      <c r="W83" s="131">
        <f t="shared" si="64"/>
        <v>64513128</v>
      </c>
      <c r="X83" s="131">
        <f t="shared" si="64"/>
        <v>64136636</v>
      </c>
      <c r="Y83" s="131">
        <f t="shared" si="64"/>
        <v>-11100</v>
      </c>
      <c r="Z83" s="131">
        <f>SUM(Z73:Z82)</f>
        <v>0</v>
      </c>
      <c r="AA83" s="131">
        <f>SUM(AA73:AA82)</f>
        <v>-11100</v>
      </c>
      <c r="AB83" s="131">
        <f>SUM(AB73:AB82)</f>
        <v>64125536</v>
      </c>
      <c r="AC83" s="131">
        <f>SUM(AC73:AC82)</f>
        <v>63571916</v>
      </c>
      <c r="AD83" s="157">
        <f>IF(G83="",0,AE83/G83)</f>
        <v>1</v>
      </c>
      <c r="AE83" s="161">
        <f t="shared" ref="AE83:CM83" si="65">SUM(AE73:AE82)</f>
        <v>9</v>
      </c>
      <c r="AF83" s="131">
        <f t="shared" si="65"/>
        <v>-553619</v>
      </c>
      <c r="AG83" s="131">
        <f t="shared" si="65"/>
        <v>2464544</v>
      </c>
      <c r="AH83" s="132">
        <f t="shared" si="65"/>
        <v>464</v>
      </c>
      <c r="AI83" s="132">
        <f t="shared" si="65"/>
        <v>184</v>
      </c>
      <c r="AJ83" s="132">
        <f t="shared" si="65"/>
        <v>0</v>
      </c>
      <c r="AK83" s="132">
        <f t="shared" si="65"/>
        <v>36</v>
      </c>
      <c r="AL83" s="131">
        <f t="shared" si="65"/>
        <v>734300</v>
      </c>
      <c r="AM83" s="131">
        <f t="shared" si="65"/>
        <v>18392</v>
      </c>
      <c r="AN83" s="132">
        <f t="shared" si="65"/>
        <v>0</v>
      </c>
      <c r="AO83" s="132">
        <f t="shared" si="65"/>
        <v>100</v>
      </c>
      <c r="AP83" s="131">
        <f t="shared" si="65"/>
        <v>671575</v>
      </c>
      <c r="AQ83" s="131">
        <f t="shared" si="65"/>
        <v>17371</v>
      </c>
      <c r="AR83" s="132">
        <f t="shared" si="65"/>
        <v>0</v>
      </c>
      <c r="AS83" s="132">
        <f t="shared" si="65"/>
        <v>0</v>
      </c>
      <c r="AT83" s="131">
        <f t="shared" si="65"/>
        <v>0</v>
      </c>
      <c r="AU83" s="131">
        <f t="shared" si="65"/>
        <v>0</v>
      </c>
      <c r="AV83" s="132">
        <f t="shared" si="65"/>
        <v>0</v>
      </c>
      <c r="AW83" s="132">
        <f t="shared" si="65"/>
        <v>0</v>
      </c>
      <c r="AX83" s="131">
        <f t="shared" si="65"/>
        <v>0</v>
      </c>
      <c r="AY83" s="131">
        <f t="shared" si="65"/>
        <v>0</v>
      </c>
      <c r="AZ83" s="132">
        <f t="shared" si="65"/>
        <v>0</v>
      </c>
      <c r="BA83" s="132">
        <f t="shared" si="65"/>
        <v>0</v>
      </c>
      <c r="BB83" s="131">
        <f t="shared" si="65"/>
        <v>0</v>
      </c>
      <c r="BC83" s="131">
        <f t="shared" si="65"/>
        <v>0</v>
      </c>
      <c r="BD83" s="132">
        <f t="shared" si="65"/>
        <v>0</v>
      </c>
      <c r="BE83" s="132">
        <f t="shared" si="65"/>
        <v>265</v>
      </c>
      <c r="BF83" s="131">
        <f t="shared" si="65"/>
        <v>1396192</v>
      </c>
      <c r="BG83" s="131">
        <f t="shared" si="65"/>
        <v>169381</v>
      </c>
      <c r="BH83" s="132">
        <f t="shared" si="65"/>
        <v>0</v>
      </c>
      <c r="BI83" s="132">
        <f t="shared" si="65"/>
        <v>0</v>
      </c>
      <c r="BJ83" s="131">
        <f t="shared" si="65"/>
        <v>0</v>
      </c>
      <c r="BK83" s="131">
        <f t="shared" si="65"/>
        <v>0</v>
      </c>
      <c r="BL83" s="132">
        <f t="shared" si="65"/>
        <v>0</v>
      </c>
      <c r="BM83" s="132">
        <f t="shared" si="65"/>
        <v>0</v>
      </c>
      <c r="BN83" s="131">
        <f t="shared" si="65"/>
        <v>0</v>
      </c>
      <c r="BO83" s="131">
        <f t="shared" si="65"/>
        <v>0</v>
      </c>
      <c r="BP83" s="132">
        <f t="shared" si="65"/>
        <v>0</v>
      </c>
      <c r="BQ83" s="132">
        <f t="shared" si="65"/>
        <v>0</v>
      </c>
      <c r="BR83" s="131">
        <f t="shared" si="65"/>
        <v>0</v>
      </c>
      <c r="BS83" s="131">
        <f t="shared" si="65"/>
        <v>0</v>
      </c>
      <c r="BT83" s="132">
        <f t="shared" si="65"/>
        <v>0</v>
      </c>
      <c r="BU83" s="132">
        <f t="shared" si="65"/>
        <v>0</v>
      </c>
      <c r="BV83" s="131">
        <f t="shared" si="65"/>
        <v>0</v>
      </c>
      <c r="BW83" s="131">
        <f t="shared" si="65"/>
        <v>0</v>
      </c>
      <c r="BX83" s="132">
        <f t="shared" si="65"/>
        <v>0</v>
      </c>
      <c r="BY83" s="132">
        <f t="shared" si="65"/>
        <v>0</v>
      </c>
      <c r="BZ83" s="131">
        <f t="shared" si="65"/>
        <v>0</v>
      </c>
      <c r="CA83" s="131">
        <f t="shared" si="65"/>
        <v>0</v>
      </c>
      <c r="CB83" s="132">
        <f t="shared" si="65"/>
        <v>0</v>
      </c>
      <c r="CC83" s="132">
        <f t="shared" si="65"/>
        <v>0</v>
      </c>
      <c r="CD83" s="131">
        <f t="shared" si="65"/>
        <v>0</v>
      </c>
      <c r="CE83" s="131">
        <f t="shared" si="65"/>
        <v>0</v>
      </c>
      <c r="CF83" s="132">
        <f t="shared" si="65"/>
        <v>0</v>
      </c>
      <c r="CG83" s="132">
        <f t="shared" si="65"/>
        <v>0</v>
      </c>
      <c r="CH83" s="131">
        <f t="shared" si="65"/>
        <v>0</v>
      </c>
      <c r="CI83" s="131">
        <f t="shared" si="65"/>
        <v>0</v>
      </c>
      <c r="CJ83" s="132">
        <f t="shared" si="65"/>
        <v>0</v>
      </c>
      <c r="CK83" s="132">
        <f t="shared" si="65"/>
        <v>401</v>
      </c>
      <c r="CL83" s="131">
        <f t="shared" si="65"/>
        <v>2802065</v>
      </c>
      <c r="CM83" s="131">
        <f t="shared" si="65"/>
        <v>205143</v>
      </c>
      <c r="CN83" s="133"/>
      <c r="CO83" s="133"/>
      <c r="CP83" s="133"/>
      <c r="CQ83" s="133"/>
      <c r="CR83" s="133"/>
      <c r="CS83" s="133"/>
      <c r="CT83" s="129"/>
      <c r="CU83" s="128"/>
      <c r="CV83" s="128"/>
      <c r="CW83" s="129"/>
      <c r="CX83" s="129"/>
      <c r="CY83" s="128"/>
      <c r="CZ83" s="128"/>
      <c r="DA83" s="128"/>
      <c r="DB83" s="131"/>
      <c r="DC83" s="133"/>
      <c r="DD83" s="232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8"/>
      <c r="GM83" s="118"/>
      <c r="GN83" s="118"/>
      <c r="GO83" s="118"/>
      <c r="GP83" s="118"/>
      <c r="GQ83" s="118"/>
      <c r="GR83" s="118"/>
      <c r="GS83" s="118"/>
      <c r="GT83" s="118"/>
      <c r="GU83" s="118"/>
      <c r="GV83" s="118"/>
      <c r="GW83" s="118"/>
      <c r="GX83" s="118"/>
      <c r="GY83" s="118"/>
      <c r="GZ83" s="118"/>
      <c r="HA83" s="118"/>
      <c r="HB83" s="118"/>
      <c r="HC83" s="118"/>
      <c r="HD83" s="118"/>
      <c r="HE83" s="118"/>
      <c r="HF83" s="118"/>
      <c r="HG83" s="118"/>
      <c r="HH83" s="118"/>
      <c r="HI83" s="118"/>
      <c r="HJ83" s="118"/>
      <c r="HK83" s="118"/>
      <c r="HL83" s="118"/>
      <c r="HM83" s="118"/>
      <c r="HN83" s="118"/>
      <c r="HO83" s="118"/>
      <c r="HP83" s="118"/>
      <c r="HQ83" s="118"/>
      <c r="HR83" s="118"/>
      <c r="HS83" s="118"/>
      <c r="HT83" s="118"/>
      <c r="HU83" s="118"/>
      <c r="HV83" s="118"/>
      <c r="HW83" s="118"/>
      <c r="HX83" s="118"/>
      <c r="HY83" s="118"/>
      <c r="HZ83" s="118"/>
      <c r="IA83" s="118"/>
      <c r="IB83" s="118"/>
      <c r="IC83" s="118"/>
      <c r="ID83" s="118"/>
      <c r="IE83" s="118"/>
      <c r="IF83" s="118"/>
      <c r="IG83" s="118"/>
      <c r="IH83" s="118"/>
      <c r="II83" s="118"/>
      <c r="IJ83" s="118"/>
      <c r="IK83" s="118"/>
      <c r="IL83" s="118"/>
      <c r="IM83" s="118"/>
      <c r="IN83" s="118"/>
      <c r="IO83" s="118"/>
      <c r="IP83" s="118"/>
      <c r="IQ83" s="118"/>
      <c r="IR83" s="118"/>
      <c r="IS83" s="118"/>
      <c r="IT83" s="118"/>
      <c r="IU83" s="118"/>
      <c r="IV83" s="118"/>
      <c r="IW83" s="118"/>
      <c r="IX83" s="118"/>
      <c r="IY83" s="118"/>
      <c r="IZ83" s="118"/>
      <c r="JA83" s="118"/>
      <c r="JB83" s="118"/>
      <c r="JC83" s="118"/>
      <c r="JD83" s="118"/>
      <c r="JE83" s="118"/>
      <c r="JF83" s="118"/>
      <c r="JG83" s="118"/>
      <c r="JH83" s="118"/>
      <c r="JI83" s="118"/>
      <c r="JJ83" s="118"/>
      <c r="JK83" s="118"/>
      <c r="JL83" s="118"/>
      <c r="JM83" s="118"/>
      <c r="JN83" s="118"/>
      <c r="JO83" s="118"/>
      <c r="JP83" s="118"/>
      <c r="JQ83" s="118"/>
      <c r="JR83" s="118"/>
      <c r="JS83" s="118"/>
      <c r="JT83" s="118"/>
      <c r="JU83" s="118"/>
      <c r="JV83" s="118"/>
      <c r="JW83" s="118"/>
      <c r="JX83" s="118"/>
      <c r="JY83" s="118"/>
      <c r="JZ83" s="118"/>
      <c r="KA83" s="118"/>
      <c r="KB83" s="118"/>
      <c r="KC83" s="118"/>
      <c r="KD83" s="118"/>
      <c r="KE83" s="118"/>
      <c r="KF83" s="118"/>
      <c r="KG83" s="118"/>
      <c r="KH83" s="118"/>
      <c r="KI83" s="118"/>
      <c r="KJ83" s="118"/>
      <c r="KK83" s="118"/>
      <c r="KL83" s="118"/>
      <c r="KM83" s="118"/>
      <c r="KN83" s="118"/>
      <c r="KO83" s="118"/>
      <c r="KP83" s="118"/>
      <c r="KQ83" s="118"/>
      <c r="KR83" s="118"/>
      <c r="KS83" s="118"/>
      <c r="KT83" s="118"/>
      <c r="KU83" s="118"/>
      <c r="KV83" s="118"/>
      <c r="KW83" s="118"/>
      <c r="KX83" s="118"/>
      <c r="KY83" s="118"/>
      <c r="KZ83" s="118"/>
      <c r="LA83" s="118"/>
      <c r="LB83" s="118"/>
      <c r="LC83" s="118"/>
      <c r="LD83" s="118"/>
      <c r="LE83" s="118"/>
      <c r="LF83" s="118"/>
      <c r="LG83" s="118"/>
      <c r="LH83" s="118"/>
      <c r="LI83" s="118"/>
      <c r="LJ83" s="118"/>
      <c r="LK83" s="118"/>
      <c r="LL83" s="118"/>
      <c r="LM83" s="118"/>
      <c r="LN83" s="118"/>
      <c r="LO83" s="118"/>
      <c r="LP83" s="118"/>
      <c r="LQ83" s="118"/>
      <c r="LR83" s="118"/>
      <c r="LS83" s="118"/>
      <c r="LT83" s="118"/>
      <c r="LU83" s="118"/>
      <c r="LV83" s="118"/>
      <c r="LW83" s="118"/>
      <c r="LX83" s="118"/>
      <c r="LY83" s="118"/>
      <c r="LZ83" s="118"/>
      <c r="MA83" s="118"/>
      <c r="MB83" s="118"/>
      <c r="MC83" s="118"/>
      <c r="MD83" s="118"/>
      <c r="ME83" s="118"/>
      <c r="MF83" s="118"/>
      <c r="MG83" s="118"/>
      <c r="MH83" s="118"/>
      <c r="MI83" s="118"/>
      <c r="MJ83" s="118"/>
      <c r="MK83" s="118"/>
      <c r="ML83" s="118"/>
      <c r="MM83" s="118"/>
      <c r="MN83" s="118"/>
      <c r="MO83" s="118"/>
      <c r="MP83" s="118"/>
      <c r="MQ83" s="118"/>
      <c r="MR83" s="118"/>
      <c r="MS83" s="118"/>
      <c r="MT83" s="118"/>
      <c r="MU83" s="118"/>
      <c r="MV83" s="118"/>
      <c r="MW83" s="118"/>
      <c r="MX83" s="118"/>
      <c r="MY83" s="118"/>
      <c r="MZ83" s="118"/>
      <c r="NA83" s="118"/>
      <c r="NB83" s="118"/>
      <c r="NC83" s="118"/>
      <c r="ND83" s="118"/>
      <c r="NE83" s="118"/>
      <c r="NF83" s="118"/>
      <c r="NG83" s="118"/>
      <c r="NH83" s="118"/>
      <c r="NI83" s="118"/>
      <c r="NJ83" s="118"/>
      <c r="NK83" s="118"/>
      <c r="NL83" s="118"/>
      <c r="NM83" s="118"/>
      <c r="NN83" s="118"/>
      <c r="NO83" s="118"/>
      <c r="NP83" s="118"/>
      <c r="NQ83" s="118"/>
      <c r="NR83" s="118"/>
      <c r="NS83" s="118"/>
      <c r="NT83" s="118"/>
      <c r="NU83" s="118"/>
      <c r="NV83" s="118"/>
      <c r="NW83" s="118"/>
      <c r="NX83" s="118"/>
      <c r="NY83" s="118"/>
      <c r="NZ83" s="118"/>
      <c r="OA83" s="118"/>
      <c r="OB83" s="118"/>
      <c r="OC83" s="118"/>
      <c r="OD83" s="118"/>
      <c r="OE83" s="118"/>
      <c r="OF83" s="118"/>
      <c r="OG83" s="118"/>
      <c r="OH83" s="118"/>
      <c r="OI83" s="118"/>
      <c r="OJ83" s="118"/>
      <c r="OK83" s="118"/>
      <c r="OL83" s="118"/>
      <c r="OM83" s="118"/>
      <c r="ON83" s="118"/>
      <c r="OO83" s="118"/>
      <c r="OP83" s="118"/>
      <c r="OQ83" s="118"/>
      <c r="OR83" s="118"/>
      <c r="OS83" s="118"/>
      <c r="OT83" s="118"/>
      <c r="OU83" s="118"/>
      <c r="OV83" s="118"/>
      <c r="OW83" s="118"/>
      <c r="OX83" s="118"/>
      <c r="OY83" s="118"/>
      <c r="OZ83" s="118"/>
      <c r="PA83" s="118"/>
      <c r="PB83" s="118"/>
      <c r="PC83" s="118"/>
      <c r="PD83" s="118"/>
      <c r="PE83" s="118"/>
      <c r="PF83" s="118"/>
      <c r="PG83" s="118"/>
      <c r="PH83" s="118"/>
      <c r="PI83" s="118"/>
      <c r="PJ83" s="118"/>
      <c r="PK83" s="118"/>
      <c r="PL83" s="118"/>
      <c r="PM83" s="118"/>
      <c r="PN83" s="118"/>
      <c r="PO83" s="118"/>
      <c r="PP83" s="118"/>
      <c r="PQ83" s="118"/>
      <c r="PR83" s="118"/>
      <c r="PS83" s="118"/>
      <c r="PT83" s="118"/>
      <c r="PU83" s="118"/>
      <c r="PV83" s="118"/>
      <c r="PW83" s="118"/>
      <c r="PX83" s="118"/>
      <c r="PY83" s="118"/>
      <c r="PZ83" s="118"/>
      <c r="QA83" s="118"/>
      <c r="QB83" s="118"/>
      <c r="QC83" s="118"/>
      <c r="QD83" s="118"/>
      <c r="QE83" s="118"/>
      <c r="QF83" s="118"/>
      <c r="QG83" s="118"/>
      <c r="QH83" s="118"/>
      <c r="QI83" s="118"/>
      <c r="QJ83" s="118"/>
      <c r="QK83" s="118"/>
      <c r="QL83" s="118"/>
      <c r="QM83" s="118"/>
      <c r="QN83" s="118"/>
      <c r="QO83" s="118"/>
      <c r="QP83" s="118"/>
      <c r="QQ83" s="118"/>
      <c r="QR83" s="118"/>
      <c r="QS83" s="118"/>
      <c r="QT83" s="118"/>
      <c r="QU83" s="118"/>
      <c r="QV83" s="118"/>
      <c r="QW83" s="118"/>
      <c r="QX83" s="118"/>
      <c r="QY83" s="118"/>
      <c r="QZ83" s="118"/>
      <c r="RA83" s="118"/>
      <c r="RB83" s="118"/>
      <c r="RC83" s="118"/>
      <c r="RD83" s="118"/>
      <c r="RE83" s="118"/>
      <c r="RF83" s="118"/>
      <c r="RG83" s="118"/>
      <c r="RH83" s="118"/>
      <c r="RI83" s="118"/>
      <c r="RJ83" s="118"/>
      <c r="RK83" s="118"/>
      <c r="RL83" s="118"/>
      <c r="RM83" s="118"/>
      <c r="RN83" s="118"/>
      <c r="RO83" s="118"/>
      <c r="RP83" s="118"/>
      <c r="RQ83" s="118"/>
      <c r="RR83" s="118"/>
      <c r="RS83" s="118"/>
      <c r="RT83" s="118"/>
      <c r="RU83" s="118"/>
      <c r="RV83" s="118"/>
      <c r="RW83" s="118"/>
      <c r="RX83" s="118"/>
      <c r="RY83" s="118"/>
      <c r="RZ83" s="118"/>
      <c r="SA83" s="118"/>
      <c r="SB83" s="118"/>
      <c r="SC83" s="118"/>
      <c r="SD83" s="118"/>
      <c r="SE83" s="118"/>
      <c r="SF83" s="118"/>
      <c r="SG83" s="118"/>
      <c r="SH83" s="118"/>
      <c r="SI83" s="118"/>
      <c r="SJ83" s="118"/>
      <c r="SK83" s="118"/>
      <c r="SL83" s="118"/>
      <c r="SM83" s="118"/>
      <c r="SN83" s="118"/>
      <c r="SO83" s="118"/>
      <c r="SP83" s="118"/>
      <c r="SQ83" s="118"/>
      <c r="SR83" s="118"/>
      <c r="SS83" s="118"/>
      <c r="ST83" s="118"/>
      <c r="SU83" s="118"/>
      <c r="SV83" s="118"/>
      <c r="SW83" s="118"/>
      <c r="SX83" s="118"/>
      <c r="SY83" s="118"/>
      <c r="SZ83" s="118"/>
      <c r="TA83" s="118"/>
      <c r="TB83" s="118"/>
      <c r="TC83" s="118"/>
      <c r="TD83" s="118"/>
      <c r="TE83" s="118"/>
      <c r="TF83" s="118"/>
      <c r="TG83" s="118"/>
      <c r="TH83" s="118"/>
      <c r="TI83" s="118"/>
      <c r="TJ83" s="118"/>
      <c r="TK83" s="118"/>
      <c r="TL83" s="118"/>
      <c r="TM83" s="118"/>
      <c r="TN83" s="118"/>
      <c r="TO83" s="118"/>
      <c r="TP83" s="118"/>
      <c r="TQ83" s="118"/>
      <c r="TR83" s="118"/>
      <c r="TS83" s="118"/>
      <c r="TT83" s="118"/>
      <c r="TU83" s="118"/>
      <c r="TV83" s="118"/>
      <c r="TW83" s="118"/>
      <c r="TX83" s="118"/>
      <c r="TY83" s="118"/>
      <c r="TZ83" s="118"/>
      <c r="UA83" s="118"/>
      <c r="UB83" s="118"/>
      <c r="UC83" s="118"/>
      <c r="UD83" s="118"/>
      <c r="UE83" s="118"/>
      <c r="UF83" s="118"/>
      <c r="UG83" s="118"/>
      <c r="UH83" s="118"/>
      <c r="UI83" s="118"/>
      <c r="UJ83" s="118"/>
      <c r="UK83" s="118"/>
      <c r="UL83" s="118"/>
      <c r="UM83" s="118"/>
      <c r="UN83" s="118"/>
      <c r="UO83" s="118"/>
      <c r="UP83" s="118"/>
      <c r="UQ83" s="118"/>
      <c r="UR83" s="118"/>
      <c r="US83" s="118"/>
      <c r="UT83" s="118"/>
      <c r="UU83" s="118"/>
      <c r="UV83" s="118"/>
      <c r="UW83" s="118"/>
      <c r="UX83" s="118"/>
      <c r="UY83" s="118"/>
      <c r="UZ83" s="118"/>
      <c r="VA83" s="118"/>
      <c r="VB83" s="118"/>
      <c r="VC83" s="118"/>
      <c r="VD83" s="118"/>
      <c r="VE83" s="118"/>
      <c r="VF83" s="118"/>
      <c r="VG83" s="118"/>
      <c r="VH83" s="118"/>
      <c r="VI83" s="118"/>
      <c r="VJ83" s="118"/>
      <c r="VK83" s="118"/>
      <c r="VL83" s="118"/>
      <c r="VM83" s="118"/>
      <c r="VN83" s="118"/>
      <c r="VO83" s="118"/>
      <c r="VP83" s="118"/>
      <c r="VQ83" s="118"/>
      <c r="VR83" s="118"/>
      <c r="VS83" s="118"/>
      <c r="VT83" s="118"/>
      <c r="VU83" s="118"/>
      <c r="VV83" s="118"/>
      <c r="VW83" s="118"/>
      <c r="VX83" s="118"/>
      <c r="VY83" s="118"/>
      <c r="VZ83" s="118"/>
      <c r="WA83" s="118"/>
      <c r="WB83" s="118"/>
      <c r="WC83" s="118"/>
      <c r="WD83" s="118"/>
      <c r="WE83" s="118"/>
      <c r="WF83" s="118"/>
      <c r="WG83" s="118"/>
      <c r="WH83" s="118"/>
      <c r="WI83" s="118"/>
      <c r="WJ83" s="118"/>
      <c r="WK83" s="118"/>
      <c r="WL83" s="118"/>
      <c r="WM83" s="118"/>
      <c r="WN83" s="118"/>
      <c r="WO83" s="118"/>
      <c r="WP83" s="118"/>
      <c r="WQ83" s="118"/>
      <c r="WR83" s="118"/>
      <c r="WS83" s="118"/>
      <c r="WT83" s="118"/>
      <c r="WU83" s="118"/>
      <c r="WV83" s="118"/>
      <c r="WW83" s="118"/>
      <c r="WX83" s="118"/>
      <c r="WY83" s="118"/>
      <c r="WZ83" s="118"/>
      <c r="XA83" s="118"/>
      <c r="XB83" s="118"/>
      <c r="XC83" s="118"/>
      <c r="XD83" s="118"/>
      <c r="XE83" s="118"/>
      <c r="XF83" s="118"/>
      <c r="XG83" s="118"/>
      <c r="XH83" s="118"/>
      <c r="XI83" s="118"/>
      <c r="XJ83" s="118"/>
      <c r="XK83" s="118"/>
      <c r="XL83" s="118"/>
      <c r="XM83" s="118"/>
      <c r="XN83" s="118"/>
      <c r="XO83" s="118"/>
      <c r="XP83" s="118"/>
      <c r="XQ83" s="118"/>
      <c r="XR83" s="118"/>
      <c r="XS83" s="118"/>
      <c r="XT83" s="118"/>
      <c r="XU83" s="118"/>
      <c r="XV83" s="118"/>
      <c r="XW83" s="118"/>
      <c r="XX83" s="118"/>
      <c r="XY83" s="118"/>
      <c r="XZ83" s="118"/>
      <c r="YA83" s="118"/>
      <c r="YB83" s="118"/>
      <c r="YC83" s="118"/>
      <c r="YD83" s="118"/>
      <c r="YE83" s="118"/>
      <c r="YF83" s="118"/>
      <c r="YG83" s="118"/>
      <c r="YH83" s="118"/>
      <c r="YI83" s="118"/>
      <c r="YJ83" s="118"/>
      <c r="YK83" s="118"/>
      <c r="YL83" s="118"/>
      <c r="YM83" s="118"/>
      <c r="YN83" s="118"/>
      <c r="YO83" s="118"/>
      <c r="YP83" s="118"/>
      <c r="YQ83" s="118"/>
      <c r="YR83" s="118"/>
      <c r="YS83" s="118"/>
      <c r="YT83" s="118"/>
      <c r="YU83" s="118"/>
      <c r="YV83" s="118"/>
      <c r="YW83" s="118"/>
      <c r="YX83" s="118"/>
      <c r="YY83" s="118"/>
      <c r="YZ83" s="118"/>
      <c r="ZA83" s="118"/>
      <c r="ZB83" s="118"/>
      <c r="ZC83" s="118"/>
      <c r="ZD83" s="118"/>
      <c r="ZE83" s="118"/>
      <c r="ZF83" s="118"/>
      <c r="ZG83" s="118"/>
      <c r="ZH83" s="118"/>
      <c r="ZI83" s="118"/>
      <c r="ZJ83" s="118"/>
      <c r="ZK83" s="118"/>
      <c r="ZL83" s="118"/>
      <c r="ZM83" s="118"/>
      <c r="ZN83" s="118"/>
      <c r="ZO83" s="118"/>
      <c r="ZP83" s="118"/>
      <c r="ZQ83" s="118"/>
      <c r="ZR83" s="118"/>
      <c r="ZS83" s="118"/>
      <c r="ZT83" s="118"/>
      <c r="ZU83" s="118"/>
      <c r="ZV83" s="118"/>
      <c r="ZW83" s="118"/>
      <c r="ZX83" s="118"/>
      <c r="ZY83" s="118"/>
      <c r="ZZ83" s="118"/>
      <c r="AAA83" s="118"/>
      <c r="AAB83" s="118"/>
      <c r="AAC83" s="118"/>
      <c r="AAD83" s="118"/>
      <c r="AAE83" s="118"/>
      <c r="AAF83" s="118"/>
      <c r="AAG83" s="118"/>
      <c r="AAH83" s="118"/>
      <c r="AAI83" s="118"/>
      <c r="AAJ83" s="118"/>
      <c r="AAK83" s="118"/>
      <c r="AAL83" s="118"/>
      <c r="AAM83" s="118"/>
      <c r="AAN83" s="118"/>
      <c r="AAO83" s="118"/>
      <c r="AAP83" s="118"/>
      <c r="AAQ83" s="118"/>
      <c r="AAR83" s="118"/>
      <c r="AAS83" s="118"/>
      <c r="AAT83" s="118"/>
      <c r="AAU83" s="118"/>
      <c r="AAV83" s="118"/>
      <c r="AAW83" s="118"/>
      <c r="AAX83" s="118"/>
      <c r="AAY83" s="118"/>
      <c r="AAZ83" s="118"/>
      <c r="ABA83" s="118"/>
      <c r="ABB83" s="118"/>
      <c r="ABC83" s="118"/>
      <c r="ABD83" s="118"/>
      <c r="ABE83" s="118"/>
      <c r="ABF83" s="118"/>
      <c r="ABG83" s="118"/>
      <c r="ABH83" s="118"/>
      <c r="ABI83" s="118"/>
      <c r="ABJ83" s="118"/>
      <c r="ABK83" s="118"/>
      <c r="ABL83" s="118"/>
      <c r="ABM83" s="118"/>
      <c r="ABN83" s="118"/>
      <c r="ABO83" s="118"/>
      <c r="ABP83" s="118"/>
      <c r="ABQ83" s="118"/>
      <c r="ABR83" s="118"/>
      <c r="ABS83" s="118"/>
      <c r="ABT83" s="118"/>
      <c r="ABU83" s="118"/>
      <c r="ABV83" s="118"/>
      <c r="ABW83" s="118"/>
      <c r="ABX83" s="118"/>
      <c r="ABY83" s="118"/>
      <c r="ABZ83" s="118"/>
      <c r="ACA83" s="118"/>
      <c r="ACB83" s="118"/>
      <c r="ACC83" s="118"/>
      <c r="ACD83" s="118"/>
      <c r="ACE83" s="118"/>
      <c r="ACF83" s="118"/>
      <c r="ACG83" s="118"/>
      <c r="ACH83" s="118"/>
      <c r="ACI83" s="118"/>
      <c r="ACJ83" s="118"/>
      <c r="ACK83" s="118"/>
      <c r="ACL83" s="118"/>
      <c r="ACM83" s="118"/>
      <c r="ACN83" s="118"/>
      <c r="ACO83" s="118"/>
      <c r="ACP83" s="118"/>
      <c r="ACQ83" s="118"/>
      <c r="ACR83" s="118"/>
      <c r="ACS83" s="118"/>
      <c r="ACT83" s="118"/>
      <c r="ACU83" s="118"/>
      <c r="ACV83" s="118"/>
      <c r="ACW83" s="118"/>
      <c r="ACX83" s="118"/>
      <c r="ACY83" s="118"/>
      <c r="ACZ83" s="118"/>
      <c r="ADA83" s="118"/>
      <c r="ADB83" s="118"/>
      <c r="ADC83" s="118"/>
      <c r="ADD83" s="118"/>
      <c r="ADE83" s="118"/>
      <c r="ADF83" s="118"/>
      <c r="ADG83" s="118"/>
      <c r="ADH83" s="118"/>
      <c r="ADI83" s="118"/>
      <c r="ADJ83" s="118"/>
      <c r="ADK83" s="118"/>
      <c r="ADL83" s="118"/>
      <c r="ADM83" s="118"/>
      <c r="ADN83" s="118"/>
      <c r="ADO83" s="118"/>
      <c r="ADP83" s="118"/>
      <c r="ADQ83" s="118"/>
      <c r="ADR83" s="118"/>
      <c r="ADS83" s="118"/>
      <c r="ADT83" s="118"/>
      <c r="ADU83" s="118"/>
      <c r="ADV83" s="118"/>
      <c r="ADW83" s="118"/>
      <c r="ADX83" s="118"/>
      <c r="ADY83" s="118"/>
      <c r="ADZ83" s="118"/>
      <c r="AEA83" s="118"/>
      <c r="AEB83" s="118"/>
      <c r="AEC83" s="118"/>
      <c r="AED83" s="118"/>
      <c r="AEE83" s="118"/>
      <c r="AEF83" s="118"/>
      <c r="AEG83" s="118"/>
      <c r="AEH83" s="118"/>
      <c r="AEI83" s="118"/>
      <c r="AEJ83" s="118"/>
      <c r="AEK83" s="118"/>
      <c r="AEL83" s="118"/>
      <c r="AEM83" s="118"/>
      <c r="AEN83" s="118"/>
      <c r="AEO83" s="118"/>
      <c r="AEP83" s="118"/>
      <c r="AEQ83" s="118"/>
      <c r="AER83" s="118"/>
      <c r="AES83" s="118"/>
      <c r="AET83" s="118"/>
      <c r="AEU83" s="118"/>
      <c r="AEV83" s="118"/>
      <c r="AEW83" s="118"/>
      <c r="AEX83" s="118"/>
      <c r="AEY83" s="118"/>
      <c r="AEZ83" s="118"/>
      <c r="AFA83" s="118"/>
      <c r="AFB83" s="118"/>
      <c r="AFC83" s="118"/>
      <c r="AFD83" s="118"/>
      <c r="AFE83" s="118"/>
      <c r="AFF83" s="118"/>
      <c r="AFG83" s="118"/>
      <c r="AFH83" s="118"/>
      <c r="AFI83" s="118"/>
      <c r="AFJ83" s="118"/>
      <c r="AFK83" s="118"/>
      <c r="AFL83" s="118"/>
      <c r="AFM83" s="118"/>
      <c r="AFN83" s="118"/>
      <c r="AFO83" s="118"/>
      <c r="AFP83" s="118"/>
      <c r="AFQ83" s="118"/>
      <c r="AFR83" s="118"/>
      <c r="AFS83" s="118"/>
      <c r="AFT83" s="118"/>
      <c r="AFU83" s="118"/>
      <c r="AFV83" s="118"/>
      <c r="AFW83" s="118"/>
      <c r="AFX83" s="118"/>
      <c r="AFY83" s="118"/>
      <c r="AFZ83" s="118"/>
      <c r="AGA83" s="118"/>
      <c r="AGB83" s="118"/>
      <c r="AGC83" s="118"/>
      <c r="AGD83" s="118"/>
      <c r="AGE83" s="118"/>
      <c r="AGF83" s="118"/>
      <c r="AGG83" s="118"/>
      <c r="AGH83" s="118"/>
      <c r="AGI83" s="118"/>
      <c r="AGJ83" s="118"/>
      <c r="AGK83" s="118"/>
      <c r="AGL83" s="118"/>
      <c r="AGM83" s="118"/>
      <c r="AGN83" s="118"/>
      <c r="AGO83" s="118"/>
      <c r="AGP83" s="118"/>
      <c r="AGQ83" s="118"/>
      <c r="AGR83" s="118"/>
      <c r="AGS83" s="118"/>
      <c r="AGT83" s="118"/>
      <c r="AGU83" s="118"/>
      <c r="AGV83" s="118"/>
      <c r="AGW83" s="118"/>
      <c r="AGX83" s="118"/>
      <c r="AGY83" s="118"/>
      <c r="AGZ83" s="118"/>
      <c r="AHA83" s="118"/>
      <c r="AHB83" s="118"/>
      <c r="AHC83" s="118"/>
      <c r="AHD83" s="118"/>
      <c r="AHE83" s="118"/>
      <c r="AHF83" s="118"/>
      <c r="AHG83" s="118"/>
      <c r="AHH83" s="118"/>
      <c r="AHI83" s="118"/>
      <c r="AHJ83" s="118"/>
      <c r="AHK83" s="118"/>
      <c r="AHL83" s="118"/>
      <c r="AHM83" s="118"/>
      <c r="AHN83" s="118"/>
      <c r="AHO83" s="118"/>
      <c r="AHP83" s="118"/>
      <c r="AHQ83" s="118"/>
      <c r="AHR83" s="118"/>
      <c r="AHS83" s="118"/>
      <c r="AHT83" s="118"/>
      <c r="AHU83" s="118"/>
      <c r="AHV83" s="118"/>
      <c r="AHW83" s="118"/>
      <c r="AHX83" s="118"/>
      <c r="AHY83" s="118"/>
      <c r="AHZ83" s="118"/>
      <c r="AIA83" s="118"/>
      <c r="AIB83" s="118"/>
      <c r="AIC83" s="118"/>
      <c r="AID83" s="118"/>
      <c r="AIE83" s="118"/>
      <c r="AIF83" s="118"/>
      <c r="AIG83" s="118"/>
      <c r="AIH83" s="118"/>
      <c r="AII83" s="118"/>
      <c r="AIJ83" s="118"/>
      <c r="AIK83" s="118"/>
      <c r="AIL83" s="118"/>
      <c r="AIM83" s="118"/>
      <c r="AIN83" s="118"/>
      <c r="AIO83" s="118"/>
      <c r="AIP83" s="118"/>
      <c r="AIQ83" s="118"/>
      <c r="AIR83" s="118"/>
      <c r="AIS83" s="118"/>
      <c r="AIT83" s="118"/>
      <c r="AIU83" s="118"/>
      <c r="AIV83" s="118"/>
      <c r="AIW83" s="118"/>
      <c r="AIX83" s="118"/>
      <c r="AIY83" s="118"/>
      <c r="AIZ83" s="118"/>
      <c r="AJA83" s="118"/>
      <c r="AJB83" s="118"/>
      <c r="AJC83" s="118"/>
      <c r="AJD83" s="118"/>
      <c r="AJE83" s="118"/>
      <c r="AJF83" s="118"/>
      <c r="AJG83" s="118"/>
      <c r="AJH83" s="118"/>
      <c r="AJI83" s="118"/>
      <c r="AJJ83" s="118"/>
      <c r="AJK83" s="118"/>
      <c r="AJL83" s="118"/>
      <c r="AJM83" s="118"/>
      <c r="AJN83" s="118"/>
      <c r="AJO83" s="118"/>
      <c r="AJP83" s="118"/>
      <c r="AJQ83" s="118"/>
      <c r="AJR83" s="118"/>
      <c r="AJS83" s="118"/>
      <c r="AJT83" s="118"/>
      <c r="AJU83" s="118"/>
      <c r="AJV83" s="118"/>
      <c r="AJW83" s="118"/>
      <c r="AJX83" s="118"/>
      <c r="AJY83" s="118"/>
      <c r="AJZ83" s="118"/>
      <c r="AKA83" s="118"/>
      <c r="AKB83" s="118"/>
      <c r="AKC83" s="118"/>
      <c r="AKD83" s="118"/>
      <c r="AKE83" s="118"/>
      <c r="AKF83" s="118"/>
      <c r="AKG83" s="118"/>
      <c r="AKH83" s="118"/>
      <c r="AKI83" s="118"/>
      <c r="AKJ83" s="118"/>
      <c r="AKK83" s="118"/>
      <c r="AKL83" s="118"/>
      <c r="AKM83" s="118"/>
      <c r="AKN83" s="118"/>
      <c r="AKO83" s="118"/>
      <c r="AKP83" s="118"/>
      <c r="AKQ83" s="118"/>
      <c r="AKR83" s="118"/>
      <c r="AKS83" s="118"/>
      <c r="AKT83" s="118"/>
      <c r="AKU83" s="118"/>
      <c r="AKV83" s="118"/>
      <c r="AKW83" s="118"/>
      <c r="AKX83" s="118"/>
      <c r="AKY83" s="118"/>
      <c r="AKZ83" s="118"/>
      <c r="ALA83" s="118"/>
      <c r="ALB83" s="118"/>
      <c r="ALC83" s="118"/>
      <c r="ALD83" s="118"/>
      <c r="ALE83" s="118"/>
      <c r="ALF83" s="118"/>
      <c r="ALG83" s="118"/>
      <c r="ALH83" s="118"/>
      <c r="ALI83" s="118"/>
      <c r="ALJ83" s="118"/>
      <c r="ALK83" s="118"/>
      <c r="ALL83" s="118"/>
      <c r="ALM83" s="118"/>
      <c r="ALN83" s="118"/>
      <c r="ALO83" s="118"/>
      <c r="ALP83" s="118"/>
      <c r="ALQ83" s="118"/>
      <c r="ALR83" s="118"/>
      <c r="ALS83" s="118"/>
      <c r="ALT83" s="118"/>
      <c r="ALU83" s="118"/>
      <c r="ALV83" s="118"/>
      <c r="ALW83" s="118"/>
      <c r="ALX83" s="118"/>
      <c r="ALY83" s="118"/>
      <c r="ALZ83" s="118"/>
      <c r="AMA83" s="118"/>
      <c r="AMB83" s="118"/>
      <c r="AMC83" s="118"/>
      <c r="AMD83" s="118"/>
      <c r="AME83" s="118"/>
      <c r="AMF83" s="118"/>
      <c r="AMG83" s="118"/>
      <c r="AMH83" s="118"/>
      <c r="AMI83" s="118"/>
      <c r="AMJ83" s="118"/>
      <c r="AMK83" s="118"/>
      <c r="AML83" s="118"/>
      <c r="AMM83" s="118"/>
      <c r="AMN83" s="118"/>
      <c r="AMO83" s="118"/>
      <c r="AMP83" s="118"/>
      <c r="AMQ83" s="118"/>
      <c r="AMR83" s="118"/>
      <c r="AMS83" s="118"/>
      <c r="AMT83" s="118"/>
      <c r="AMU83" s="118"/>
      <c r="AMV83" s="118"/>
      <c r="AMW83" s="118"/>
      <c r="AMX83" s="118"/>
      <c r="AMY83" s="118"/>
      <c r="AMZ83" s="118"/>
      <c r="ANA83" s="118"/>
      <c r="ANB83" s="118"/>
      <c r="ANC83" s="118"/>
      <c r="AND83" s="118"/>
      <c r="ANE83" s="118"/>
      <c r="ANF83" s="118"/>
      <c r="ANG83" s="118"/>
      <c r="ANH83" s="118"/>
      <c r="ANI83" s="118"/>
      <c r="ANJ83" s="118"/>
      <c r="ANK83" s="118"/>
      <c r="ANL83" s="118"/>
      <c r="ANM83" s="118"/>
      <c r="ANN83" s="118"/>
      <c r="ANO83" s="118"/>
      <c r="ANP83" s="118"/>
      <c r="ANQ83" s="118"/>
      <c r="ANR83" s="118"/>
      <c r="ANS83" s="118"/>
      <c r="ANT83" s="118"/>
      <c r="ANU83" s="118"/>
      <c r="ANV83" s="118"/>
      <c r="ANW83" s="118"/>
      <c r="ANX83" s="118"/>
      <c r="ANY83" s="118"/>
      <c r="ANZ83" s="118"/>
      <c r="AOA83" s="118"/>
      <c r="AOB83" s="118"/>
      <c r="AOC83" s="118"/>
      <c r="AOD83" s="118"/>
      <c r="AOE83" s="118"/>
      <c r="AOF83" s="118"/>
      <c r="AOG83" s="118"/>
      <c r="AOH83" s="118"/>
      <c r="AOI83" s="118"/>
      <c r="AOJ83" s="118"/>
      <c r="AOK83" s="118"/>
      <c r="AOL83" s="118"/>
      <c r="AOM83" s="118"/>
      <c r="AON83" s="118"/>
      <c r="AOO83" s="118"/>
      <c r="AOP83" s="118"/>
      <c r="AOQ83" s="118"/>
      <c r="AOR83" s="118"/>
      <c r="AOS83" s="118"/>
      <c r="AOT83" s="118"/>
      <c r="AOU83" s="118"/>
      <c r="AOV83" s="118"/>
      <c r="AOW83" s="118"/>
      <c r="AOX83" s="118"/>
      <c r="AOY83" s="118"/>
      <c r="AOZ83" s="118"/>
      <c r="APA83" s="118"/>
      <c r="APB83" s="118"/>
      <c r="APC83" s="118"/>
      <c r="APD83" s="118"/>
      <c r="APE83" s="118"/>
      <c r="APF83" s="118"/>
      <c r="APG83" s="118"/>
      <c r="APH83" s="118"/>
      <c r="API83" s="118"/>
      <c r="APJ83" s="118"/>
      <c r="APK83" s="118"/>
      <c r="APL83" s="118"/>
      <c r="APM83" s="118"/>
      <c r="APN83" s="118"/>
      <c r="APO83" s="118"/>
      <c r="APP83" s="118"/>
      <c r="APQ83" s="118"/>
      <c r="APR83" s="118"/>
      <c r="APS83" s="118"/>
      <c r="APT83" s="118"/>
      <c r="APU83" s="118"/>
      <c r="APV83" s="118"/>
      <c r="APW83" s="118"/>
      <c r="APX83" s="118"/>
      <c r="APY83" s="118"/>
      <c r="APZ83" s="118"/>
      <c r="AQA83" s="118"/>
      <c r="AQB83" s="118"/>
      <c r="AQC83" s="118"/>
      <c r="AQD83" s="118"/>
      <c r="AQE83" s="118"/>
      <c r="AQF83" s="118"/>
      <c r="AQG83" s="118"/>
      <c r="AQH83" s="118"/>
      <c r="AQI83" s="118"/>
      <c r="AQJ83" s="118"/>
      <c r="AQK83" s="118"/>
      <c r="AQL83" s="118"/>
      <c r="AQM83" s="118"/>
      <c r="AQN83" s="118"/>
      <c r="AQO83" s="118"/>
      <c r="AQP83" s="118"/>
      <c r="AQQ83" s="118"/>
      <c r="AQR83" s="118"/>
      <c r="AQS83" s="118"/>
      <c r="AQT83" s="118"/>
      <c r="AQU83" s="118"/>
      <c r="AQV83" s="118"/>
      <c r="AQW83" s="118"/>
      <c r="AQX83" s="118"/>
      <c r="AQY83" s="118"/>
      <c r="AQZ83" s="118"/>
      <c r="ARA83" s="118"/>
      <c r="ARB83" s="118"/>
      <c r="ARC83" s="118"/>
      <c r="ARD83" s="118"/>
      <c r="ARE83" s="118"/>
      <c r="ARF83" s="118"/>
      <c r="ARG83" s="118"/>
      <c r="ARH83" s="118"/>
      <c r="ARI83" s="118"/>
      <c r="ARJ83" s="118"/>
      <c r="ARK83" s="118"/>
      <c r="ARL83" s="118"/>
      <c r="ARM83" s="118"/>
      <c r="ARN83" s="118"/>
      <c r="ARO83" s="118"/>
      <c r="ARP83" s="118"/>
      <c r="ARQ83" s="118"/>
      <c r="ARR83" s="118"/>
      <c r="ARS83" s="118"/>
      <c r="ART83" s="118"/>
      <c r="ARU83" s="118"/>
      <c r="ARV83" s="118"/>
      <c r="ARW83" s="118"/>
      <c r="ARX83" s="118"/>
      <c r="ARY83" s="118"/>
      <c r="ARZ83" s="118"/>
      <c r="ASA83" s="118"/>
      <c r="ASB83" s="118"/>
      <c r="ASC83" s="118"/>
      <c r="ASD83" s="118"/>
      <c r="ASE83" s="118"/>
      <c r="ASF83" s="118"/>
      <c r="ASG83" s="118"/>
      <c r="ASH83" s="118"/>
      <c r="ASI83" s="118"/>
      <c r="ASJ83" s="118"/>
      <c r="ASK83" s="118"/>
      <c r="ASL83" s="118"/>
      <c r="ASM83" s="118"/>
      <c r="ASN83" s="118"/>
      <c r="ASO83" s="118"/>
      <c r="ASP83" s="118"/>
      <c r="ASQ83" s="118"/>
      <c r="ASR83" s="118"/>
      <c r="ASS83" s="118"/>
      <c r="AST83" s="118"/>
      <c r="ASU83" s="118"/>
      <c r="ASV83" s="118"/>
      <c r="ASW83" s="118"/>
      <c r="ASX83" s="118"/>
      <c r="ASY83" s="118"/>
      <c r="ASZ83" s="118"/>
      <c r="ATA83" s="118"/>
      <c r="ATB83" s="118"/>
      <c r="ATC83" s="118"/>
      <c r="ATD83" s="118"/>
      <c r="ATE83" s="118"/>
      <c r="ATF83" s="118"/>
      <c r="ATG83" s="118"/>
      <c r="ATH83" s="118"/>
      <c r="ATI83" s="118"/>
      <c r="ATJ83" s="118"/>
      <c r="ATK83" s="118"/>
      <c r="ATL83" s="118"/>
      <c r="ATM83" s="118"/>
      <c r="ATN83" s="118"/>
      <c r="ATO83" s="118"/>
      <c r="ATP83" s="118"/>
      <c r="ATQ83" s="118"/>
      <c r="ATR83" s="118"/>
      <c r="ATS83" s="118"/>
      <c r="ATT83" s="118"/>
      <c r="ATU83" s="118"/>
      <c r="ATV83" s="118"/>
      <c r="ATW83" s="118"/>
      <c r="ATX83" s="118"/>
      <c r="ATY83" s="118"/>
      <c r="ATZ83" s="118"/>
      <c r="AUA83" s="118"/>
      <c r="AUB83" s="118"/>
      <c r="AUC83" s="118"/>
      <c r="AUD83" s="118"/>
      <c r="AUE83" s="118"/>
      <c r="AUF83" s="118"/>
      <c r="AUG83" s="118"/>
      <c r="AUH83" s="118"/>
      <c r="AUI83" s="118"/>
      <c r="AUJ83" s="118"/>
      <c r="AUK83" s="118"/>
      <c r="AUL83" s="118"/>
      <c r="AUM83" s="118"/>
      <c r="AUN83" s="118"/>
      <c r="AUO83" s="118"/>
      <c r="AUP83" s="118"/>
      <c r="AUQ83" s="118"/>
      <c r="AUR83" s="118"/>
      <c r="AUS83" s="118"/>
      <c r="AUT83" s="118"/>
      <c r="AUU83" s="118"/>
      <c r="AUV83" s="118"/>
      <c r="AUW83" s="118"/>
      <c r="AUX83" s="118"/>
      <c r="AUY83" s="118"/>
      <c r="AUZ83" s="118"/>
      <c r="AVA83" s="118"/>
      <c r="AVB83" s="118"/>
      <c r="AVC83" s="118"/>
      <c r="AVD83" s="118"/>
      <c r="AVE83" s="118"/>
      <c r="AVF83" s="118"/>
      <c r="AVG83" s="118"/>
      <c r="AVH83" s="118"/>
      <c r="AVI83" s="118"/>
      <c r="AVJ83" s="118"/>
      <c r="AVK83" s="118"/>
      <c r="AVL83" s="118"/>
      <c r="AVM83" s="118"/>
      <c r="AVN83" s="118"/>
      <c r="AVO83" s="118"/>
      <c r="AVP83" s="118"/>
      <c r="AVQ83" s="118"/>
      <c r="AVR83" s="118"/>
      <c r="AVS83" s="118"/>
      <c r="AVT83" s="118"/>
      <c r="AVU83" s="118"/>
      <c r="AVV83" s="118"/>
      <c r="AVW83" s="118"/>
      <c r="AVX83" s="118"/>
      <c r="AVY83" s="118"/>
      <c r="AVZ83" s="118"/>
      <c r="AWA83" s="118"/>
      <c r="AWB83" s="118"/>
      <c r="AWC83" s="118"/>
      <c r="AWD83" s="118"/>
      <c r="AWE83" s="118"/>
      <c r="AWF83" s="118"/>
      <c r="AWG83" s="118"/>
      <c r="AWH83" s="118"/>
      <c r="AWI83" s="118"/>
      <c r="AWJ83" s="118"/>
      <c r="AWK83" s="118"/>
      <c r="AWL83" s="118"/>
      <c r="AWM83" s="118"/>
      <c r="AWN83" s="118"/>
      <c r="AWO83" s="118"/>
      <c r="AWP83" s="118"/>
      <c r="AWQ83" s="118"/>
      <c r="AWR83" s="118"/>
      <c r="AWS83" s="118"/>
      <c r="AWT83" s="118"/>
      <c r="AWU83" s="118"/>
      <c r="AWV83" s="118"/>
      <c r="AWW83" s="118"/>
      <c r="AWX83" s="118"/>
      <c r="AWY83" s="118"/>
      <c r="AWZ83" s="118"/>
      <c r="AXA83" s="118"/>
      <c r="AXB83" s="118"/>
      <c r="AXC83" s="118"/>
      <c r="AXD83" s="118"/>
      <c r="AXE83" s="118"/>
      <c r="AXF83" s="118"/>
      <c r="AXG83" s="118"/>
      <c r="AXH83" s="118"/>
      <c r="AXI83" s="118"/>
      <c r="AXJ83" s="118"/>
      <c r="AXK83" s="118"/>
      <c r="AXL83" s="118"/>
      <c r="AXM83" s="118"/>
      <c r="AXN83" s="118"/>
      <c r="AXO83" s="118"/>
      <c r="AXP83" s="118"/>
      <c r="AXQ83" s="118"/>
      <c r="AXR83" s="118"/>
      <c r="AXS83" s="118"/>
      <c r="AXT83" s="118"/>
      <c r="AXU83" s="118"/>
      <c r="AXV83" s="118"/>
      <c r="AXW83" s="118"/>
      <c r="AXX83" s="118"/>
      <c r="AXY83" s="118"/>
      <c r="AXZ83" s="118"/>
      <c r="AYA83" s="118"/>
      <c r="AYB83" s="118"/>
      <c r="AYC83" s="118"/>
      <c r="AYD83" s="118"/>
      <c r="AYE83" s="118"/>
      <c r="AYF83" s="118"/>
      <c r="AYG83" s="118"/>
      <c r="AYH83" s="118"/>
      <c r="AYI83" s="118"/>
      <c r="AYJ83" s="118"/>
      <c r="AYK83" s="118"/>
      <c r="AYL83" s="118"/>
      <c r="AYM83" s="118"/>
      <c r="AYN83" s="118"/>
      <c r="AYO83" s="118"/>
      <c r="AYP83" s="118"/>
      <c r="AYQ83" s="118"/>
      <c r="AYR83" s="118"/>
      <c r="AYS83" s="118"/>
      <c r="AYT83" s="118"/>
      <c r="AYU83" s="118"/>
      <c r="AYV83" s="118"/>
      <c r="AYW83" s="118"/>
      <c r="AYX83" s="118"/>
      <c r="AYY83" s="118"/>
      <c r="AYZ83" s="118"/>
      <c r="AZA83" s="118"/>
      <c r="AZB83" s="118"/>
      <c r="AZC83" s="118"/>
      <c r="AZD83" s="118"/>
      <c r="AZE83" s="118"/>
      <c r="AZF83" s="118"/>
      <c r="AZG83" s="118"/>
      <c r="AZH83" s="118"/>
      <c r="AZI83" s="118"/>
      <c r="AZJ83" s="118"/>
      <c r="AZK83" s="118"/>
      <c r="AZL83" s="118"/>
      <c r="AZM83" s="118"/>
      <c r="AZN83" s="118"/>
      <c r="AZO83" s="118"/>
      <c r="AZP83" s="118"/>
      <c r="AZQ83" s="118"/>
      <c r="AZR83" s="118"/>
      <c r="AZS83" s="118"/>
      <c r="AZT83" s="118"/>
      <c r="AZU83" s="118"/>
      <c r="AZV83" s="118"/>
      <c r="AZW83" s="118"/>
      <c r="AZX83" s="118"/>
      <c r="AZY83" s="118"/>
      <c r="AZZ83" s="118"/>
      <c r="BAA83" s="118"/>
      <c r="BAB83" s="118"/>
      <c r="BAC83" s="118"/>
      <c r="BAD83" s="118"/>
      <c r="BAE83" s="118"/>
      <c r="BAF83" s="118"/>
      <c r="BAG83" s="118"/>
      <c r="BAH83" s="118"/>
      <c r="BAI83" s="118"/>
      <c r="BAJ83" s="118"/>
      <c r="BAK83" s="118"/>
      <c r="BAL83" s="118"/>
      <c r="BAM83" s="118"/>
      <c r="BAN83" s="118"/>
      <c r="BAO83" s="118"/>
      <c r="BAP83" s="118"/>
      <c r="BAQ83" s="118"/>
      <c r="BAR83" s="118"/>
      <c r="BAS83" s="118"/>
      <c r="BAT83" s="118"/>
      <c r="BAU83" s="118"/>
      <c r="BAV83" s="118"/>
      <c r="BAW83" s="118"/>
      <c r="BAX83" s="118"/>
      <c r="BAY83" s="118"/>
      <c r="BAZ83" s="118"/>
      <c r="BBA83" s="118"/>
      <c r="BBB83" s="118"/>
      <c r="BBC83" s="118"/>
      <c r="BBD83" s="118"/>
      <c r="BBE83" s="118"/>
      <c r="BBF83" s="118"/>
      <c r="BBG83" s="118"/>
      <c r="BBH83" s="118"/>
      <c r="BBI83" s="118"/>
      <c r="BBJ83" s="118"/>
      <c r="BBK83" s="118"/>
      <c r="BBL83" s="118"/>
      <c r="BBM83" s="118"/>
      <c r="BBN83" s="118"/>
      <c r="BBO83" s="118"/>
      <c r="BBP83" s="118"/>
      <c r="BBQ83" s="118"/>
      <c r="BBR83" s="118"/>
      <c r="BBS83" s="118"/>
      <c r="BBT83" s="118"/>
      <c r="BBU83" s="118"/>
      <c r="BBV83" s="118"/>
      <c r="BBW83" s="118"/>
      <c r="BBX83" s="118"/>
      <c r="BBY83" s="118"/>
      <c r="BBZ83" s="118"/>
      <c r="BCA83" s="118"/>
      <c r="BCB83" s="118"/>
      <c r="BCC83" s="118"/>
      <c r="BCD83" s="118"/>
      <c r="BCE83" s="118"/>
      <c r="BCF83" s="118"/>
      <c r="BCG83" s="118"/>
      <c r="BCH83" s="118"/>
      <c r="BCI83" s="118"/>
      <c r="BCJ83" s="118"/>
      <c r="BCK83" s="118"/>
      <c r="BCL83" s="118"/>
      <c r="BCM83" s="118"/>
      <c r="BCN83" s="118"/>
      <c r="BCO83" s="118"/>
      <c r="BCP83" s="118"/>
      <c r="BCQ83" s="118"/>
      <c r="BCR83" s="118"/>
      <c r="BCS83" s="118"/>
      <c r="BCT83" s="118"/>
      <c r="BCU83" s="118"/>
      <c r="BCV83" s="118"/>
      <c r="BCW83" s="118"/>
      <c r="BCX83" s="118"/>
      <c r="BCY83" s="118"/>
      <c r="BCZ83" s="118"/>
      <c r="BDA83" s="118"/>
      <c r="BDB83" s="118"/>
      <c r="BDC83" s="118"/>
      <c r="BDD83" s="118"/>
      <c r="BDE83" s="118"/>
      <c r="BDF83" s="118"/>
      <c r="BDG83" s="118"/>
      <c r="BDH83" s="118"/>
      <c r="BDI83" s="118"/>
      <c r="BDJ83" s="118"/>
      <c r="BDK83" s="118"/>
      <c r="BDL83" s="118"/>
      <c r="BDM83" s="118"/>
      <c r="BDN83" s="118"/>
      <c r="BDO83" s="118"/>
      <c r="BDP83" s="118"/>
      <c r="BDQ83" s="118"/>
      <c r="BDR83" s="118"/>
      <c r="BDS83" s="118"/>
      <c r="BDT83" s="118"/>
      <c r="BDU83" s="118"/>
    </row>
    <row r="84" spans="1:1477" s="73" customFormat="1">
      <c r="B84" s="71" t="s">
        <v>4</v>
      </c>
      <c r="C84" s="71" t="s">
        <v>223</v>
      </c>
      <c r="D84" s="71" t="s">
        <v>224</v>
      </c>
      <c r="E84" s="216">
        <v>41765</v>
      </c>
      <c r="F84" s="71" t="s">
        <v>475</v>
      </c>
      <c r="G84" s="175" t="s">
        <v>479</v>
      </c>
      <c r="H84" s="208">
        <v>1</v>
      </c>
      <c r="I84" s="73">
        <v>1</v>
      </c>
      <c r="J84" s="73">
        <v>100</v>
      </c>
      <c r="K84" s="73">
        <v>127</v>
      </c>
      <c r="L84" s="73">
        <v>125</v>
      </c>
      <c r="M84" s="206">
        <f>IF(J84 = 0,0,(L84-AH84-AI84)/J84)</f>
        <v>1.1299999999999999</v>
      </c>
      <c r="N84" s="73">
        <f>IF(G84&lt;&gt;"",IF(M84&lt;=1.2,1,0),0)</f>
        <v>1</v>
      </c>
      <c r="O84" s="73">
        <v>2</v>
      </c>
      <c r="P84" s="73">
        <v>0</v>
      </c>
      <c r="Q84" s="73">
        <v>0</v>
      </c>
      <c r="R84" s="73">
        <v>12</v>
      </c>
      <c r="S84" s="73">
        <v>15</v>
      </c>
      <c r="T84" s="212">
        <v>260959</v>
      </c>
      <c r="U84" s="212">
        <v>11000</v>
      </c>
      <c r="V84" s="212">
        <v>249959</v>
      </c>
      <c r="W84" s="212">
        <v>242155</v>
      </c>
      <c r="X84" s="212">
        <v>231155</v>
      </c>
      <c r="Y84" s="212">
        <v>0</v>
      </c>
      <c r="Z84" s="212">
        <v>0</v>
      </c>
      <c r="AA84" s="212">
        <v>0</v>
      </c>
      <c r="AB84" s="212">
        <v>231155</v>
      </c>
      <c r="AC84" s="212">
        <v>231155</v>
      </c>
      <c r="AD84" s="206">
        <f>IF(V84=0,0,AC84/V84)</f>
        <v>0.92477166255265864</v>
      </c>
      <c r="AE84" s="73">
        <f>IF(AD84 &lt;=1.1,1,0)</f>
        <v>1</v>
      </c>
      <c r="AF84" s="212">
        <v>0</v>
      </c>
      <c r="AG84" s="212">
        <v>-18805</v>
      </c>
      <c r="AH84" s="73">
        <v>3</v>
      </c>
      <c r="AI84" s="73">
        <v>9</v>
      </c>
      <c r="AJ84" s="73">
        <v>0</v>
      </c>
      <c r="AK84" s="73">
        <v>0</v>
      </c>
      <c r="AL84" s="85">
        <v>0</v>
      </c>
      <c r="AM84" s="85">
        <v>0</v>
      </c>
      <c r="AN84" s="73">
        <v>0</v>
      </c>
      <c r="AO84" s="73">
        <v>15</v>
      </c>
      <c r="AP84" s="85">
        <v>-18805</v>
      </c>
      <c r="AQ84" s="85">
        <v>0</v>
      </c>
      <c r="AR84" s="73">
        <v>0</v>
      </c>
      <c r="AS84" s="73">
        <v>0</v>
      </c>
      <c r="AT84" s="85">
        <v>0</v>
      </c>
      <c r="AU84" s="85">
        <v>0</v>
      </c>
      <c r="AV84" s="73">
        <v>0</v>
      </c>
      <c r="AW84" s="73">
        <v>0</v>
      </c>
      <c r="AX84" s="85">
        <v>0</v>
      </c>
      <c r="AY84" s="85">
        <v>0</v>
      </c>
      <c r="AZ84" s="73">
        <v>0</v>
      </c>
      <c r="BA84" s="73">
        <v>0</v>
      </c>
      <c r="BB84" s="85">
        <v>0</v>
      </c>
      <c r="BC84" s="85">
        <v>0</v>
      </c>
      <c r="BD84" s="73">
        <v>0</v>
      </c>
      <c r="BE84" s="73">
        <v>0</v>
      </c>
      <c r="BF84" s="85">
        <v>0</v>
      </c>
      <c r="BG84" s="85">
        <v>0</v>
      </c>
      <c r="BH84" s="73">
        <v>0</v>
      </c>
      <c r="BI84" s="73">
        <v>0</v>
      </c>
      <c r="BJ84" s="85">
        <v>0</v>
      </c>
      <c r="BK84" s="85">
        <v>0</v>
      </c>
      <c r="BL84" s="73">
        <v>0</v>
      </c>
      <c r="BM84" s="73">
        <v>0</v>
      </c>
      <c r="BN84" s="85">
        <v>0</v>
      </c>
      <c r="BO84" s="85">
        <v>0</v>
      </c>
      <c r="BP84" s="73">
        <v>0</v>
      </c>
      <c r="BQ84" s="73">
        <v>0</v>
      </c>
      <c r="BR84" s="85">
        <v>0</v>
      </c>
      <c r="BS84" s="85">
        <v>0</v>
      </c>
      <c r="BT84" s="73">
        <v>0</v>
      </c>
      <c r="BU84" s="73">
        <v>0</v>
      </c>
      <c r="BV84" s="85">
        <v>0</v>
      </c>
      <c r="BW84" s="85">
        <v>0</v>
      </c>
      <c r="BX84" s="73">
        <v>0</v>
      </c>
      <c r="BY84" s="73">
        <v>0</v>
      </c>
      <c r="BZ84" s="85">
        <v>0</v>
      </c>
      <c r="CA84" s="85">
        <v>0</v>
      </c>
      <c r="CB84" s="73">
        <v>0</v>
      </c>
      <c r="CC84" s="73">
        <v>0</v>
      </c>
      <c r="CD84" s="85">
        <v>0</v>
      </c>
      <c r="CE84" s="85">
        <v>0</v>
      </c>
      <c r="CF84" s="73">
        <v>0</v>
      </c>
      <c r="CG84" s="73">
        <v>0</v>
      </c>
      <c r="CH84" s="85">
        <v>0</v>
      </c>
      <c r="CI84" s="85">
        <v>0</v>
      </c>
      <c r="CJ84" s="73">
        <v>0</v>
      </c>
      <c r="CK84" s="73">
        <v>15</v>
      </c>
      <c r="CL84" s="85">
        <v>-18805</v>
      </c>
      <c r="CM84" s="85">
        <v>0</v>
      </c>
      <c r="CN84" s="71" t="s">
        <v>421</v>
      </c>
      <c r="CO84" s="71" t="s">
        <v>422</v>
      </c>
      <c r="CP84" s="71" t="s">
        <v>321</v>
      </c>
      <c r="CQ84" s="71" t="s">
        <v>321</v>
      </c>
      <c r="CR84" s="71" t="s">
        <v>321</v>
      </c>
      <c r="CS84" s="71" t="s">
        <v>321</v>
      </c>
      <c r="CT84" s="72">
        <v>42255</v>
      </c>
      <c r="CU84" s="71" t="s">
        <v>473</v>
      </c>
      <c r="CV84" s="71" t="s">
        <v>474</v>
      </c>
      <c r="CW84" s="72" t="s">
        <v>168</v>
      </c>
      <c r="CX84" s="72">
        <v>42109</v>
      </c>
      <c r="CY84" s="71" t="s">
        <v>475</v>
      </c>
      <c r="CZ84" s="71" t="s">
        <v>478</v>
      </c>
      <c r="DA84" s="71" t="s">
        <v>504</v>
      </c>
      <c r="DB84" s="86">
        <v>250000</v>
      </c>
      <c r="DC84" s="71"/>
      <c r="DD84" s="71"/>
      <c r="DE84" s="205"/>
      <c r="DF84" s="205"/>
      <c r="DG84" s="205"/>
      <c r="DH84" s="205"/>
      <c r="DI84" s="205"/>
      <c r="DJ84" s="205"/>
      <c r="DK84" s="205"/>
      <c r="DL84" s="205"/>
      <c r="DM84" s="205"/>
      <c r="DN84" s="205"/>
      <c r="DO84" s="205"/>
      <c r="DP84" s="205"/>
      <c r="DQ84" s="205"/>
      <c r="DR84" s="205"/>
      <c r="DS84" s="205"/>
      <c r="DT84" s="205"/>
      <c r="DU84" s="205"/>
      <c r="DV84" s="205"/>
      <c r="DW84" s="205"/>
      <c r="DX84" s="205"/>
      <c r="DY84" s="205"/>
      <c r="DZ84" s="205"/>
      <c r="EA84" s="205"/>
      <c r="EB84" s="205"/>
      <c r="EC84" s="205"/>
      <c r="ED84" s="205"/>
      <c r="EE84" s="205"/>
      <c r="EF84" s="205"/>
      <c r="EG84" s="205"/>
      <c r="EH84" s="205"/>
      <c r="EI84" s="205"/>
      <c r="EJ84" s="205"/>
      <c r="EK84" s="205"/>
      <c r="EL84" s="205"/>
      <c r="EM84" s="205"/>
      <c r="EN84" s="205"/>
      <c r="EO84" s="205"/>
      <c r="EP84" s="205"/>
      <c r="EQ84" s="205"/>
      <c r="ER84" s="205"/>
      <c r="ES84" s="205"/>
      <c r="ET84" s="205"/>
      <c r="EU84" s="205"/>
      <c r="EV84" s="205"/>
      <c r="EW84" s="205"/>
      <c r="EX84" s="205"/>
      <c r="EY84" s="205"/>
      <c r="EZ84" s="205"/>
      <c r="FA84" s="205"/>
      <c r="FB84" s="205"/>
      <c r="FC84" s="205"/>
      <c r="FD84" s="205"/>
      <c r="FE84" s="205"/>
      <c r="FF84" s="205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5"/>
      <c r="GF84" s="205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5"/>
      <c r="HK84" s="205"/>
      <c r="HL84" s="205"/>
      <c r="HM84" s="205"/>
      <c r="HN84" s="205"/>
      <c r="HO84" s="205"/>
      <c r="HP84" s="205"/>
      <c r="HQ84" s="205"/>
      <c r="HR84" s="205"/>
      <c r="HS84" s="205"/>
      <c r="HT84" s="205"/>
      <c r="HU84" s="205"/>
      <c r="HV84" s="205"/>
      <c r="HW84" s="205"/>
      <c r="HX84" s="205"/>
      <c r="HY84" s="205"/>
      <c r="HZ84" s="205"/>
      <c r="IA84" s="205"/>
      <c r="IB84" s="205"/>
      <c r="IC84" s="205"/>
      <c r="ID84" s="205"/>
      <c r="IE84" s="205"/>
      <c r="IF84" s="205"/>
      <c r="IG84" s="205"/>
      <c r="IH84" s="205"/>
      <c r="II84" s="205"/>
      <c r="IJ84" s="205"/>
      <c r="IK84" s="205"/>
      <c r="IL84" s="205"/>
      <c r="IM84" s="205"/>
      <c r="IN84" s="205"/>
      <c r="IO84" s="205"/>
      <c r="IP84" s="205"/>
      <c r="IQ84" s="205"/>
      <c r="IR84" s="205"/>
      <c r="IS84" s="205"/>
      <c r="IT84" s="205"/>
      <c r="IU84" s="205"/>
      <c r="IV84" s="205"/>
      <c r="IW84" s="205"/>
      <c r="IX84" s="205"/>
      <c r="IY84" s="205"/>
      <c r="IZ84" s="205"/>
      <c r="JA84" s="205"/>
      <c r="JB84" s="205"/>
      <c r="JC84" s="205"/>
      <c r="JD84" s="205"/>
      <c r="JE84" s="205"/>
      <c r="JF84" s="205"/>
      <c r="JG84" s="205"/>
      <c r="JH84" s="205"/>
      <c r="JI84" s="205"/>
      <c r="JJ84" s="205"/>
      <c r="JK84" s="205"/>
      <c r="JL84" s="205"/>
      <c r="JM84" s="205"/>
      <c r="JN84" s="205"/>
      <c r="JO84" s="205"/>
      <c r="JP84" s="205"/>
      <c r="JQ84" s="205"/>
      <c r="JR84" s="205"/>
      <c r="JS84" s="205"/>
      <c r="JT84" s="205"/>
      <c r="JU84" s="205"/>
      <c r="JV84" s="205"/>
      <c r="JW84" s="205"/>
      <c r="JX84" s="205"/>
      <c r="JY84" s="205"/>
      <c r="JZ84" s="205"/>
      <c r="KA84" s="205"/>
      <c r="KB84" s="205"/>
      <c r="KC84" s="205"/>
      <c r="KD84" s="205"/>
      <c r="KE84" s="205"/>
      <c r="KF84" s="205"/>
      <c r="KG84" s="205"/>
      <c r="KH84" s="205"/>
      <c r="KI84" s="205"/>
      <c r="KJ84" s="205"/>
      <c r="KK84" s="205"/>
      <c r="KL84" s="205"/>
      <c r="KM84" s="205"/>
      <c r="KN84" s="205"/>
      <c r="KO84" s="205"/>
      <c r="KP84" s="205"/>
      <c r="KQ84" s="205"/>
      <c r="KR84" s="205"/>
      <c r="KS84" s="205"/>
      <c r="KT84" s="205"/>
      <c r="KU84" s="205"/>
      <c r="KV84" s="205"/>
      <c r="KW84" s="205"/>
      <c r="KX84" s="205"/>
      <c r="KY84" s="205"/>
      <c r="KZ84" s="205"/>
      <c r="LA84" s="205"/>
      <c r="LB84" s="205"/>
      <c r="LC84" s="205"/>
      <c r="LD84" s="205"/>
      <c r="LE84" s="205"/>
      <c r="LF84" s="205"/>
      <c r="LG84" s="205"/>
      <c r="LH84" s="205"/>
      <c r="LI84" s="205"/>
      <c r="LJ84" s="205"/>
      <c r="LK84" s="205"/>
      <c r="LL84" s="205"/>
      <c r="LM84" s="205"/>
      <c r="LN84" s="205"/>
      <c r="LO84" s="205"/>
      <c r="LP84" s="205"/>
      <c r="LQ84" s="205"/>
      <c r="LR84" s="205"/>
      <c r="LS84" s="205"/>
      <c r="LT84" s="205"/>
      <c r="LU84" s="205"/>
      <c r="LV84" s="205"/>
      <c r="LW84" s="205"/>
      <c r="LX84" s="205"/>
      <c r="LY84" s="205"/>
      <c r="LZ84" s="205"/>
      <c r="MA84" s="205"/>
      <c r="MB84" s="205"/>
      <c r="MC84" s="205"/>
      <c r="MD84" s="205"/>
      <c r="ME84" s="205"/>
      <c r="MF84" s="205"/>
      <c r="MG84" s="205"/>
      <c r="MH84" s="205"/>
      <c r="MI84" s="205"/>
      <c r="MJ84" s="205"/>
      <c r="MK84" s="205"/>
      <c r="ML84" s="205"/>
      <c r="MM84" s="205"/>
      <c r="MN84" s="205"/>
      <c r="MO84" s="205"/>
      <c r="MP84" s="205"/>
      <c r="MQ84" s="205"/>
      <c r="MR84" s="205"/>
      <c r="MS84" s="205"/>
      <c r="MT84" s="205"/>
      <c r="MU84" s="205"/>
      <c r="MV84" s="205"/>
      <c r="MW84" s="205"/>
      <c r="MX84" s="205"/>
      <c r="MY84" s="205"/>
      <c r="MZ84" s="205"/>
      <c r="NA84" s="205"/>
      <c r="NB84" s="205"/>
      <c r="NC84" s="205"/>
      <c r="ND84" s="205"/>
      <c r="NE84" s="205"/>
      <c r="NF84" s="205"/>
      <c r="NG84" s="205"/>
      <c r="NH84" s="205"/>
      <c r="NI84" s="205"/>
      <c r="NJ84" s="205"/>
      <c r="NK84" s="205"/>
      <c r="NL84" s="205"/>
      <c r="NM84" s="205"/>
      <c r="NN84" s="205"/>
      <c r="NO84" s="205"/>
      <c r="NP84" s="205"/>
      <c r="NQ84" s="205"/>
      <c r="NR84" s="205"/>
      <c r="NS84" s="205"/>
      <c r="NT84" s="205"/>
      <c r="NU84" s="205"/>
      <c r="NV84" s="205"/>
      <c r="NW84" s="205"/>
      <c r="NX84" s="205"/>
      <c r="NY84" s="205"/>
      <c r="NZ84" s="205"/>
      <c r="OA84" s="205"/>
      <c r="OB84" s="205"/>
      <c r="OC84" s="205"/>
      <c r="OD84" s="205"/>
      <c r="OE84" s="205"/>
      <c r="OF84" s="205"/>
      <c r="OG84" s="205"/>
      <c r="OH84" s="205"/>
      <c r="OI84" s="205"/>
      <c r="OJ84" s="205"/>
      <c r="OK84" s="205"/>
      <c r="OL84" s="205"/>
      <c r="OM84" s="205"/>
      <c r="ON84" s="205"/>
      <c r="OO84" s="205"/>
      <c r="OP84" s="205"/>
      <c r="OQ84" s="205"/>
      <c r="OR84" s="205"/>
      <c r="OS84" s="205"/>
      <c r="OT84" s="205"/>
      <c r="OU84" s="205"/>
      <c r="OV84" s="205"/>
      <c r="OW84" s="205"/>
      <c r="OX84" s="205"/>
      <c r="OY84" s="205"/>
      <c r="OZ84" s="205"/>
      <c r="PA84" s="205"/>
      <c r="PB84" s="205"/>
      <c r="PC84" s="205"/>
      <c r="PD84" s="205"/>
      <c r="PE84" s="205"/>
      <c r="PF84" s="205"/>
      <c r="PG84" s="205"/>
      <c r="PH84" s="205"/>
      <c r="PI84" s="205"/>
      <c r="PJ84" s="205"/>
      <c r="PK84" s="205"/>
      <c r="PL84" s="205"/>
      <c r="PM84" s="205"/>
      <c r="PN84" s="205"/>
      <c r="PO84" s="205"/>
      <c r="PP84" s="205"/>
      <c r="PQ84" s="205"/>
      <c r="PR84" s="205"/>
      <c r="PS84" s="205"/>
      <c r="PT84" s="205"/>
      <c r="PU84" s="205"/>
      <c r="PV84" s="205"/>
      <c r="PW84" s="205"/>
      <c r="PX84" s="205"/>
      <c r="PY84" s="205"/>
      <c r="PZ84" s="205"/>
      <c r="QA84" s="205"/>
      <c r="QB84" s="205"/>
      <c r="QC84" s="205"/>
      <c r="QD84" s="205"/>
      <c r="QE84" s="205"/>
      <c r="QF84" s="205"/>
      <c r="QG84" s="205"/>
      <c r="QH84" s="205"/>
      <c r="QI84" s="205"/>
      <c r="QJ84" s="205"/>
      <c r="QK84" s="205"/>
      <c r="QL84" s="205"/>
      <c r="QM84" s="205"/>
      <c r="QN84" s="205"/>
      <c r="QO84" s="205"/>
      <c r="QP84" s="205"/>
      <c r="QQ84" s="205"/>
      <c r="QR84" s="205"/>
      <c r="QS84" s="205"/>
      <c r="QT84" s="205"/>
      <c r="QU84" s="205"/>
      <c r="QV84" s="205"/>
      <c r="QW84" s="205"/>
      <c r="QX84" s="205"/>
      <c r="QY84" s="205"/>
      <c r="QZ84" s="205"/>
      <c r="RA84" s="205"/>
      <c r="RB84" s="205"/>
      <c r="RC84" s="205"/>
      <c r="RD84" s="205"/>
      <c r="RE84" s="205"/>
      <c r="RF84" s="205"/>
      <c r="RG84" s="205"/>
      <c r="RH84" s="205"/>
      <c r="RI84" s="205"/>
      <c r="RJ84" s="205"/>
      <c r="RK84" s="205"/>
      <c r="RL84" s="205"/>
      <c r="RM84" s="205"/>
      <c r="RN84" s="205"/>
      <c r="RO84" s="205"/>
      <c r="RP84" s="205"/>
      <c r="RQ84" s="205"/>
      <c r="RR84" s="205"/>
      <c r="RS84" s="205"/>
      <c r="RT84" s="205"/>
      <c r="RU84" s="205"/>
      <c r="RV84" s="205"/>
      <c r="RW84" s="205"/>
      <c r="RX84" s="205"/>
      <c r="RY84" s="205"/>
      <c r="RZ84" s="205"/>
      <c r="SA84" s="205"/>
      <c r="SB84" s="205"/>
      <c r="SC84" s="205"/>
      <c r="SD84" s="205"/>
      <c r="SE84" s="205"/>
      <c r="SF84" s="205"/>
      <c r="SG84" s="205"/>
      <c r="SH84" s="205"/>
      <c r="SI84" s="205"/>
      <c r="SJ84" s="205"/>
      <c r="SK84" s="205"/>
      <c r="SL84" s="205"/>
      <c r="SM84" s="205"/>
      <c r="SN84" s="205"/>
      <c r="SO84" s="205"/>
      <c r="SP84" s="205"/>
      <c r="SQ84" s="205"/>
      <c r="SR84" s="205"/>
      <c r="SS84" s="205"/>
      <c r="ST84" s="205"/>
      <c r="SU84" s="205"/>
      <c r="SV84" s="205"/>
      <c r="SW84" s="205"/>
      <c r="SX84" s="205"/>
      <c r="SY84" s="205"/>
      <c r="SZ84" s="205"/>
      <c r="TA84" s="205"/>
      <c r="TB84" s="205"/>
      <c r="TC84" s="205"/>
      <c r="TD84" s="205"/>
      <c r="TE84" s="205"/>
      <c r="TF84" s="205"/>
      <c r="TG84" s="205"/>
      <c r="TH84" s="205"/>
      <c r="TI84" s="205"/>
      <c r="TJ84" s="205"/>
      <c r="TK84" s="205"/>
      <c r="TL84" s="205"/>
      <c r="TM84" s="205"/>
      <c r="TN84" s="205"/>
      <c r="TO84" s="205"/>
      <c r="TP84" s="205"/>
      <c r="TQ84" s="205"/>
      <c r="TR84" s="205"/>
      <c r="TS84" s="205"/>
      <c r="TT84" s="205"/>
      <c r="TU84" s="205"/>
      <c r="TV84" s="205"/>
      <c r="TW84" s="205"/>
      <c r="TX84" s="205"/>
      <c r="TY84" s="205"/>
      <c r="TZ84" s="205"/>
      <c r="UA84" s="205"/>
      <c r="UB84" s="205"/>
      <c r="UC84" s="205"/>
      <c r="UD84" s="205"/>
      <c r="UE84" s="205"/>
      <c r="UF84" s="205"/>
      <c r="UG84" s="205"/>
      <c r="UH84" s="205"/>
      <c r="UI84" s="205"/>
      <c r="UJ84" s="205"/>
      <c r="UK84" s="205"/>
      <c r="UL84" s="205"/>
      <c r="UM84" s="205"/>
      <c r="UN84" s="205"/>
      <c r="UO84" s="205"/>
      <c r="UP84" s="205"/>
      <c r="UQ84" s="205"/>
      <c r="UR84" s="205"/>
      <c r="US84" s="205"/>
      <c r="UT84" s="205"/>
      <c r="UU84" s="205"/>
      <c r="UV84" s="205"/>
      <c r="UW84" s="205"/>
      <c r="UX84" s="205"/>
      <c r="UY84" s="205"/>
      <c r="UZ84" s="205"/>
      <c r="VA84" s="205"/>
      <c r="VB84" s="205"/>
      <c r="VC84" s="205"/>
      <c r="VD84" s="205"/>
      <c r="VE84" s="205"/>
      <c r="VF84" s="205"/>
      <c r="VG84" s="205"/>
      <c r="VH84" s="205"/>
      <c r="VI84" s="205"/>
      <c r="VJ84" s="205"/>
      <c r="VK84" s="205"/>
      <c r="VL84" s="205"/>
      <c r="VM84" s="205"/>
      <c r="VN84" s="205"/>
      <c r="VO84" s="205"/>
      <c r="VP84" s="205"/>
      <c r="VQ84" s="205"/>
      <c r="VR84" s="205"/>
      <c r="VS84" s="205"/>
      <c r="VT84" s="205"/>
      <c r="VU84" s="205"/>
      <c r="VV84" s="205"/>
      <c r="VW84" s="205"/>
      <c r="VX84" s="205"/>
      <c r="VY84" s="205"/>
      <c r="VZ84" s="205"/>
      <c r="WA84" s="205"/>
      <c r="WB84" s="205"/>
      <c r="WC84" s="205"/>
      <c r="WD84" s="205"/>
      <c r="WE84" s="205"/>
      <c r="WF84" s="205"/>
      <c r="WG84" s="205"/>
      <c r="WH84" s="205"/>
      <c r="WI84" s="205"/>
      <c r="WJ84" s="205"/>
      <c r="WK84" s="205"/>
      <c r="WL84" s="205"/>
      <c r="WM84" s="205"/>
      <c r="WN84" s="205"/>
      <c r="WO84" s="205"/>
      <c r="WP84" s="205"/>
      <c r="WQ84" s="205"/>
      <c r="WR84" s="205"/>
      <c r="WS84" s="205"/>
      <c r="WT84" s="205"/>
      <c r="WU84" s="205"/>
      <c r="WV84" s="205"/>
      <c r="WW84" s="205"/>
      <c r="WX84" s="205"/>
      <c r="WY84" s="205"/>
      <c r="WZ84" s="205"/>
      <c r="XA84" s="205"/>
      <c r="XB84" s="205"/>
      <c r="XC84" s="205"/>
      <c r="XD84" s="205"/>
      <c r="XE84" s="205"/>
      <c r="XF84" s="205"/>
      <c r="XG84" s="205"/>
      <c r="XH84" s="205"/>
      <c r="XI84" s="205"/>
      <c r="XJ84" s="205"/>
      <c r="XK84" s="205"/>
      <c r="XL84" s="205"/>
      <c r="XM84" s="205"/>
      <c r="XN84" s="205"/>
      <c r="XO84" s="205"/>
      <c r="XP84" s="205"/>
      <c r="XQ84" s="205"/>
      <c r="XR84" s="205"/>
      <c r="XS84" s="205"/>
      <c r="XT84" s="205"/>
      <c r="XU84" s="205"/>
      <c r="XV84" s="205"/>
      <c r="XW84" s="205"/>
      <c r="XX84" s="205"/>
      <c r="XY84" s="205"/>
      <c r="XZ84" s="205"/>
      <c r="YA84" s="205"/>
      <c r="YB84" s="205"/>
      <c r="YC84" s="205"/>
      <c r="YD84" s="205"/>
      <c r="YE84" s="205"/>
      <c r="YF84" s="205"/>
      <c r="YG84" s="205"/>
      <c r="YH84" s="205"/>
      <c r="YI84" s="205"/>
      <c r="YJ84" s="205"/>
      <c r="YK84" s="205"/>
      <c r="YL84" s="205"/>
      <c r="YM84" s="205"/>
      <c r="YN84" s="205"/>
      <c r="YO84" s="205"/>
      <c r="YP84" s="205"/>
      <c r="YQ84" s="205"/>
      <c r="YR84" s="205"/>
      <c r="YS84" s="205"/>
      <c r="YT84" s="205"/>
      <c r="YU84" s="205"/>
      <c r="YV84" s="205"/>
      <c r="YW84" s="205"/>
      <c r="YX84" s="205"/>
      <c r="YY84" s="205"/>
      <c r="YZ84" s="205"/>
      <c r="ZA84" s="205"/>
      <c r="ZB84" s="205"/>
      <c r="ZC84" s="205"/>
      <c r="ZD84" s="205"/>
      <c r="ZE84" s="205"/>
      <c r="ZF84" s="205"/>
      <c r="ZG84" s="205"/>
      <c r="ZH84" s="205"/>
      <c r="ZI84" s="205"/>
      <c r="ZJ84" s="205"/>
      <c r="ZK84" s="205"/>
      <c r="ZL84" s="205"/>
      <c r="ZM84" s="205"/>
      <c r="ZN84" s="205"/>
      <c r="ZO84" s="205"/>
      <c r="ZP84" s="205"/>
      <c r="ZQ84" s="205"/>
      <c r="ZR84" s="205"/>
      <c r="ZS84" s="205"/>
      <c r="ZT84" s="205"/>
      <c r="ZU84" s="205"/>
      <c r="ZV84" s="205"/>
      <c r="ZW84" s="205"/>
      <c r="ZX84" s="205"/>
      <c r="ZY84" s="205"/>
      <c r="ZZ84" s="205"/>
      <c r="AAA84" s="205"/>
      <c r="AAB84" s="205"/>
      <c r="AAC84" s="205"/>
      <c r="AAD84" s="205"/>
      <c r="AAE84" s="205"/>
      <c r="AAF84" s="205"/>
      <c r="AAG84" s="205"/>
      <c r="AAH84" s="205"/>
      <c r="AAI84" s="205"/>
      <c r="AAJ84" s="205"/>
      <c r="AAK84" s="205"/>
      <c r="AAL84" s="205"/>
      <c r="AAM84" s="205"/>
      <c r="AAN84" s="205"/>
      <c r="AAO84" s="205"/>
      <c r="AAP84" s="205"/>
      <c r="AAQ84" s="205"/>
      <c r="AAR84" s="205"/>
      <c r="AAS84" s="205"/>
      <c r="AAT84" s="205"/>
      <c r="AAU84" s="205"/>
      <c r="AAV84" s="205"/>
      <c r="AAW84" s="205"/>
      <c r="AAX84" s="205"/>
      <c r="AAY84" s="205"/>
      <c r="AAZ84" s="205"/>
      <c r="ABA84" s="205"/>
      <c r="ABB84" s="205"/>
      <c r="ABC84" s="205"/>
      <c r="ABD84" s="205"/>
      <c r="ABE84" s="205"/>
      <c r="ABF84" s="205"/>
      <c r="ABG84" s="205"/>
      <c r="ABH84" s="205"/>
      <c r="ABI84" s="205"/>
      <c r="ABJ84" s="205"/>
      <c r="ABK84" s="205"/>
      <c r="ABL84" s="205"/>
      <c r="ABM84" s="205"/>
      <c r="ABN84" s="205"/>
      <c r="ABO84" s="205"/>
      <c r="ABP84" s="205"/>
      <c r="ABQ84" s="205"/>
      <c r="ABR84" s="205"/>
      <c r="ABS84" s="205"/>
      <c r="ABT84" s="205"/>
      <c r="ABU84" s="205"/>
      <c r="ABV84" s="205"/>
      <c r="ABW84" s="205"/>
      <c r="ABX84" s="205"/>
      <c r="ABY84" s="205"/>
      <c r="ABZ84" s="205"/>
      <c r="ACA84" s="205"/>
      <c r="ACB84" s="205"/>
      <c r="ACC84" s="205"/>
      <c r="ACD84" s="205"/>
      <c r="ACE84" s="205"/>
      <c r="ACF84" s="205"/>
      <c r="ACG84" s="205"/>
      <c r="ACH84" s="205"/>
      <c r="ACI84" s="205"/>
      <c r="ACJ84" s="205"/>
      <c r="ACK84" s="205"/>
      <c r="ACL84" s="205"/>
      <c r="ACM84" s="205"/>
      <c r="ACN84" s="205"/>
      <c r="ACO84" s="205"/>
      <c r="ACP84" s="205"/>
      <c r="ACQ84" s="205"/>
      <c r="ACR84" s="205"/>
      <c r="ACS84" s="205"/>
      <c r="ACT84" s="205"/>
      <c r="ACU84" s="205"/>
      <c r="ACV84" s="205"/>
      <c r="ACW84" s="205"/>
      <c r="ACX84" s="205"/>
      <c r="ACY84" s="205"/>
      <c r="ACZ84" s="205"/>
      <c r="ADA84" s="205"/>
      <c r="ADB84" s="205"/>
      <c r="ADC84" s="205"/>
      <c r="ADD84" s="205"/>
      <c r="ADE84" s="205"/>
      <c r="ADF84" s="205"/>
      <c r="ADG84" s="205"/>
      <c r="ADH84" s="205"/>
      <c r="ADI84" s="205"/>
      <c r="ADJ84" s="205"/>
      <c r="ADK84" s="205"/>
      <c r="ADL84" s="205"/>
      <c r="ADM84" s="205"/>
      <c r="ADN84" s="205"/>
      <c r="ADO84" s="205"/>
      <c r="ADP84" s="205"/>
      <c r="ADQ84" s="205"/>
      <c r="ADR84" s="205"/>
      <c r="ADS84" s="205"/>
      <c r="ADT84" s="205"/>
      <c r="ADU84" s="205"/>
      <c r="ADV84" s="205"/>
      <c r="ADW84" s="205"/>
      <c r="ADX84" s="205"/>
      <c r="ADY84" s="205"/>
      <c r="ADZ84" s="205"/>
      <c r="AEA84" s="205"/>
      <c r="AEB84" s="205"/>
      <c r="AEC84" s="205"/>
      <c r="AED84" s="205"/>
      <c r="AEE84" s="205"/>
      <c r="AEF84" s="205"/>
      <c r="AEG84" s="205"/>
      <c r="AEH84" s="205"/>
      <c r="AEI84" s="205"/>
      <c r="AEJ84" s="205"/>
      <c r="AEK84" s="205"/>
      <c r="AEL84" s="205"/>
      <c r="AEM84" s="205"/>
      <c r="AEN84" s="205"/>
      <c r="AEO84" s="205"/>
      <c r="AEP84" s="205"/>
      <c r="AEQ84" s="205"/>
      <c r="AER84" s="205"/>
      <c r="AES84" s="205"/>
      <c r="AET84" s="205"/>
      <c r="AEU84" s="205"/>
      <c r="AEV84" s="205"/>
      <c r="AEW84" s="205"/>
      <c r="AEX84" s="205"/>
      <c r="AEY84" s="205"/>
      <c r="AEZ84" s="205"/>
      <c r="AFA84" s="205"/>
      <c r="AFB84" s="205"/>
      <c r="AFC84" s="205"/>
      <c r="AFD84" s="205"/>
      <c r="AFE84" s="205"/>
      <c r="AFF84" s="205"/>
      <c r="AFG84" s="205"/>
      <c r="AFH84" s="205"/>
      <c r="AFI84" s="205"/>
      <c r="AFJ84" s="205"/>
      <c r="AFK84" s="205"/>
      <c r="AFL84" s="205"/>
      <c r="AFM84" s="205"/>
      <c r="AFN84" s="205"/>
      <c r="AFO84" s="205"/>
      <c r="AFP84" s="205"/>
      <c r="AFQ84" s="205"/>
      <c r="AFR84" s="205"/>
      <c r="AFS84" s="205"/>
      <c r="AFT84" s="205"/>
      <c r="AFU84" s="205"/>
      <c r="AFV84" s="205"/>
      <c r="AFW84" s="205"/>
      <c r="AFX84" s="205"/>
      <c r="AFY84" s="205"/>
      <c r="AFZ84" s="205"/>
      <c r="AGA84" s="205"/>
      <c r="AGB84" s="205"/>
      <c r="AGC84" s="205"/>
      <c r="AGD84" s="205"/>
      <c r="AGE84" s="205"/>
      <c r="AGF84" s="205"/>
      <c r="AGG84" s="205"/>
      <c r="AGH84" s="205"/>
      <c r="AGI84" s="205"/>
      <c r="AGJ84" s="205"/>
      <c r="AGK84" s="205"/>
      <c r="AGL84" s="205"/>
      <c r="AGM84" s="205"/>
      <c r="AGN84" s="205"/>
      <c r="AGO84" s="205"/>
      <c r="AGP84" s="205"/>
      <c r="AGQ84" s="205"/>
      <c r="AGR84" s="205"/>
      <c r="AGS84" s="205"/>
      <c r="AGT84" s="205"/>
      <c r="AGU84" s="205"/>
      <c r="AGV84" s="205"/>
      <c r="AGW84" s="205"/>
      <c r="AGX84" s="205"/>
      <c r="AGY84" s="205"/>
      <c r="AGZ84" s="205"/>
      <c r="AHA84" s="205"/>
      <c r="AHB84" s="205"/>
      <c r="AHC84" s="205"/>
      <c r="AHD84" s="205"/>
      <c r="AHE84" s="205"/>
      <c r="AHF84" s="205"/>
      <c r="AHG84" s="205"/>
      <c r="AHH84" s="205"/>
      <c r="AHI84" s="205"/>
      <c r="AHJ84" s="205"/>
      <c r="AHK84" s="205"/>
      <c r="AHL84" s="205"/>
      <c r="AHM84" s="205"/>
      <c r="AHN84" s="205"/>
      <c r="AHO84" s="205"/>
      <c r="AHP84" s="205"/>
      <c r="AHQ84" s="205"/>
      <c r="AHR84" s="205"/>
      <c r="AHS84" s="205"/>
      <c r="AHT84" s="205"/>
      <c r="AHU84" s="205"/>
      <c r="AHV84" s="205"/>
      <c r="AHW84" s="205"/>
      <c r="AHX84" s="205"/>
      <c r="AHY84" s="205"/>
      <c r="AHZ84" s="205"/>
      <c r="AIA84" s="205"/>
      <c r="AIB84" s="205"/>
      <c r="AIC84" s="205"/>
      <c r="AID84" s="205"/>
      <c r="AIE84" s="205"/>
      <c r="AIF84" s="205"/>
      <c r="AIG84" s="205"/>
      <c r="AIH84" s="205"/>
      <c r="AII84" s="205"/>
      <c r="AIJ84" s="205"/>
      <c r="AIK84" s="205"/>
      <c r="AIL84" s="205"/>
      <c r="AIM84" s="205"/>
      <c r="AIN84" s="205"/>
      <c r="AIO84" s="205"/>
      <c r="AIP84" s="205"/>
      <c r="AIQ84" s="205"/>
      <c r="AIR84" s="205"/>
      <c r="AIS84" s="205"/>
      <c r="AIT84" s="205"/>
      <c r="AIU84" s="205"/>
      <c r="AIV84" s="205"/>
      <c r="AIW84" s="205"/>
      <c r="AIX84" s="205"/>
      <c r="AIY84" s="205"/>
      <c r="AIZ84" s="205"/>
      <c r="AJA84" s="205"/>
      <c r="AJB84" s="205"/>
      <c r="AJC84" s="205"/>
      <c r="AJD84" s="205"/>
      <c r="AJE84" s="205"/>
      <c r="AJF84" s="205"/>
      <c r="AJG84" s="205"/>
      <c r="AJH84" s="205"/>
      <c r="AJI84" s="205"/>
      <c r="AJJ84" s="205"/>
      <c r="AJK84" s="205"/>
      <c r="AJL84" s="205"/>
      <c r="AJM84" s="205"/>
      <c r="AJN84" s="205"/>
      <c r="AJO84" s="205"/>
      <c r="AJP84" s="205"/>
      <c r="AJQ84" s="205"/>
      <c r="AJR84" s="205"/>
      <c r="AJS84" s="205"/>
      <c r="AJT84" s="205"/>
      <c r="AJU84" s="205"/>
      <c r="AJV84" s="205"/>
      <c r="AJW84" s="205"/>
      <c r="AJX84" s="205"/>
      <c r="AJY84" s="205"/>
      <c r="AJZ84" s="205"/>
      <c r="AKA84" s="205"/>
      <c r="AKB84" s="205"/>
      <c r="AKC84" s="205"/>
      <c r="AKD84" s="205"/>
      <c r="AKE84" s="205"/>
      <c r="AKF84" s="205"/>
      <c r="AKG84" s="205"/>
      <c r="AKH84" s="205"/>
      <c r="AKI84" s="205"/>
      <c r="AKJ84" s="205"/>
      <c r="AKK84" s="205"/>
      <c r="AKL84" s="205"/>
      <c r="AKM84" s="205"/>
      <c r="AKN84" s="205"/>
      <c r="AKO84" s="205"/>
      <c r="AKP84" s="205"/>
      <c r="AKQ84" s="205"/>
      <c r="AKR84" s="205"/>
      <c r="AKS84" s="205"/>
      <c r="AKT84" s="205"/>
      <c r="AKU84" s="205"/>
      <c r="AKV84" s="205"/>
      <c r="AKW84" s="205"/>
      <c r="AKX84" s="205"/>
      <c r="AKY84" s="205"/>
      <c r="AKZ84" s="205"/>
      <c r="ALA84" s="205"/>
      <c r="ALB84" s="205"/>
      <c r="ALC84" s="205"/>
      <c r="ALD84" s="205"/>
      <c r="ALE84" s="205"/>
      <c r="ALF84" s="205"/>
      <c r="ALG84" s="205"/>
      <c r="ALH84" s="205"/>
      <c r="ALI84" s="205"/>
      <c r="ALJ84" s="205"/>
      <c r="ALK84" s="205"/>
      <c r="ALL84" s="205"/>
      <c r="ALM84" s="205"/>
      <c r="ALN84" s="205"/>
      <c r="ALO84" s="205"/>
      <c r="ALP84" s="205"/>
      <c r="ALQ84" s="205"/>
      <c r="ALR84" s="205"/>
      <c r="ALS84" s="205"/>
      <c r="ALT84" s="205"/>
      <c r="ALU84" s="205"/>
      <c r="ALV84" s="205"/>
      <c r="ALW84" s="205"/>
      <c r="ALX84" s="205"/>
      <c r="ALY84" s="205"/>
      <c r="ALZ84" s="205"/>
      <c r="AMA84" s="205"/>
      <c r="AMB84" s="205"/>
      <c r="AMC84" s="205"/>
      <c r="AMD84" s="205"/>
      <c r="AME84" s="205"/>
      <c r="AMF84" s="205"/>
      <c r="AMG84" s="205"/>
      <c r="AMH84" s="205"/>
      <c r="AMI84" s="205"/>
      <c r="AMJ84" s="205"/>
      <c r="AMK84" s="205"/>
      <c r="AML84" s="205"/>
      <c r="AMM84" s="205"/>
      <c r="AMN84" s="205"/>
      <c r="AMO84" s="205"/>
      <c r="AMP84" s="205"/>
      <c r="AMQ84" s="205"/>
      <c r="AMR84" s="205"/>
      <c r="AMS84" s="205"/>
      <c r="AMT84" s="205"/>
      <c r="AMU84" s="205"/>
      <c r="AMV84" s="205"/>
      <c r="AMW84" s="205"/>
      <c r="AMX84" s="205"/>
      <c r="AMY84" s="205"/>
      <c r="AMZ84" s="205"/>
      <c r="ANA84" s="205"/>
      <c r="ANB84" s="205"/>
      <c r="ANC84" s="205"/>
      <c r="AND84" s="205"/>
      <c r="ANE84" s="205"/>
      <c r="ANF84" s="205"/>
      <c r="ANG84" s="205"/>
      <c r="ANH84" s="205"/>
      <c r="ANI84" s="205"/>
      <c r="ANJ84" s="205"/>
      <c r="ANK84" s="205"/>
      <c r="ANL84" s="205"/>
      <c r="ANM84" s="205"/>
      <c r="ANN84" s="205"/>
      <c r="ANO84" s="205"/>
      <c r="ANP84" s="205"/>
      <c r="ANQ84" s="205"/>
      <c r="ANR84" s="205"/>
      <c r="ANS84" s="205"/>
      <c r="ANT84" s="205"/>
      <c r="ANU84" s="205"/>
      <c r="ANV84" s="205"/>
      <c r="ANW84" s="205"/>
      <c r="ANX84" s="205"/>
      <c r="ANY84" s="205"/>
      <c r="ANZ84" s="205"/>
      <c r="AOA84" s="205"/>
      <c r="AOB84" s="205"/>
      <c r="AOC84" s="205"/>
      <c r="AOD84" s="205"/>
      <c r="AOE84" s="205"/>
      <c r="AOF84" s="205"/>
      <c r="AOG84" s="205"/>
      <c r="AOH84" s="205"/>
      <c r="AOI84" s="205"/>
      <c r="AOJ84" s="205"/>
      <c r="AOK84" s="205"/>
      <c r="AOL84" s="205"/>
      <c r="AOM84" s="205"/>
      <c r="AON84" s="205"/>
      <c r="AOO84" s="205"/>
      <c r="AOP84" s="205"/>
      <c r="AOQ84" s="205"/>
      <c r="AOR84" s="205"/>
      <c r="AOS84" s="205"/>
      <c r="AOT84" s="205"/>
      <c r="AOU84" s="205"/>
      <c r="AOV84" s="205"/>
      <c r="AOW84" s="205"/>
      <c r="AOX84" s="205"/>
      <c r="AOY84" s="205"/>
      <c r="AOZ84" s="205"/>
      <c r="APA84" s="205"/>
      <c r="APB84" s="205"/>
      <c r="APC84" s="205"/>
      <c r="APD84" s="205"/>
      <c r="APE84" s="205"/>
      <c r="APF84" s="205"/>
      <c r="APG84" s="205"/>
      <c r="APH84" s="205"/>
      <c r="API84" s="205"/>
      <c r="APJ84" s="205"/>
      <c r="APK84" s="205"/>
      <c r="APL84" s="205"/>
      <c r="APM84" s="205"/>
      <c r="APN84" s="205"/>
      <c r="APO84" s="205"/>
      <c r="APP84" s="205"/>
      <c r="APQ84" s="205"/>
      <c r="APR84" s="205"/>
      <c r="APS84" s="205"/>
      <c r="APT84" s="205"/>
      <c r="APU84" s="205"/>
      <c r="APV84" s="205"/>
      <c r="APW84" s="205"/>
      <c r="APX84" s="205"/>
      <c r="APY84" s="205"/>
      <c r="APZ84" s="205"/>
      <c r="AQA84" s="205"/>
      <c r="AQB84" s="205"/>
      <c r="AQC84" s="205"/>
      <c r="AQD84" s="205"/>
      <c r="AQE84" s="205"/>
      <c r="AQF84" s="205"/>
      <c r="AQG84" s="205"/>
      <c r="AQH84" s="205"/>
      <c r="AQI84" s="205"/>
      <c r="AQJ84" s="205"/>
      <c r="AQK84" s="205"/>
      <c r="AQL84" s="205"/>
      <c r="AQM84" s="205"/>
      <c r="AQN84" s="205"/>
      <c r="AQO84" s="205"/>
      <c r="AQP84" s="205"/>
      <c r="AQQ84" s="205"/>
      <c r="AQR84" s="205"/>
      <c r="AQS84" s="205"/>
      <c r="AQT84" s="205"/>
      <c r="AQU84" s="205"/>
      <c r="AQV84" s="205"/>
      <c r="AQW84" s="205"/>
      <c r="AQX84" s="205"/>
      <c r="AQY84" s="205"/>
      <c r="AQZ84" s="205"/>
      <c r="ARA84" s="205"/>
      <c r="ARB84" s="205"/>
      <c r="ARC84" s="205"/>
      <c r="ARD84" s="205"/>
      <c r="ARE84" s="205"/>
      <c r="ARF84" s="205"/>
      <c r="ARG84" s="205"/>
      <c r="ARH84" s="205"/>
      <c r="ARI84" s="205"/>
      <c r="ARJ84" s="205"/>
      <c r="ARK84" s="205"/>
      <c r="ARL84" s="205"/>
      <c r="ARM84" s="205"/>
      <c r="ARN84" s="205"/>
      <c r="ARO84" s="205"/>
      <c r="ARP84" s="205"/>
      <c r="ARQ84" s="205"/>
      <c r="ARR84" s="205"/>
      <c r="ARS84" s="205"/>
      <c r="ART84" s="205"/>
      <c r="ARU84" s="205"/>
      <c r="ARV84" s="205"/>
      <c r="ARW84" s="205"/>
      <c r="ARX84" s="205"/>
      <c r="ARY84" s="205"/>
      <c r="ARZ84" s="205"/>
      <c r="ASA84" s="205"/>
      <c r="ASB84" s="205"/>
      <c r="ASC84" s="205"/>
      <c r="ASD84" s="205"/>
      <c r="ASE84" s="205"/>
      <c r="ASF84" s="205"/>
      <c r="ASG84" s="205"/>
      <c r="ASH84" s="205"/>
      <c r="ASI84" s="205"/>
      <c r="ASJ84" s="205"/>
      <c r="ASK84" s="205"/>
      <c r="ASL84" s="205"/>
      <c r="ASM84" s="205"/>
      <c r="ASN84" s="205"/>
      <c r="ASO84" s="205"/>
      <c r="ASP84" s="205"/>
      <c r="ASQ84" s="205"/>
      <c r="ASR84" s="205"/>
      <c r="ASS84" s="205"/>
      <c r="AST84" s="205"/>
      <c r="ASU84" s="205"/>
      <c r="ASV84" s="205"/>
      <c r="ASW84" s="205"/>
      <c r="ASX84" s="205"/>
      <c r="ASY84" s="205"/>
      <c r="ASZ84" s="205"/>
      <c r="ATA84" s="205"/>
      <c r="ATB84" s="205"/>
      <c r="ATC84" s="205"/>
      <c r="ATD84" s="205"/>
      <c r="ATE84" s="205"/>
      <c r="ATF84" s="205"/>
      <c r="ATG84" s="205"/>
      <c r="ATH84" s="205"/>
      <c r="ATI84" s="205"/>
      <c r="ATJ84" s="205"/>
      <c r="ATK84" s="205"/>
      <c r="ATL84" s="205"/>
      <c r="ATM84" s="205"/>
      <c r="ATN84" s="205"/>
      <c r="ATO84" s="205"/>
      <c r="ATP84" s="205"/>
      <c r="ATQ84" s="205"/>
      <c r="ATR84" s="205"/>
      <c r="ATS84" s="205"/>
      <c r="ATT84" s="205"/>
      <c r="ATU84" s="205"/>
      <c r="ATV84" s="205"/>
      <c r="ATW84" s="205"/>
      <c r="ATX84" s="205"/>
      <c r="ATY84" s="205"/>
      <c r="ATZ84" s="205"/>
      <c r="AUA84" s="205"/>
      <c r="AUB84" s="205"/>
      <c r="AUC84" s="205"/>
      <c r="AUD84" s="205"/>
      <c r="AUE84" s="205"/>
      <c r="AUF84" s="205"/>
      <c r="AUG84" s="205"/>
      <c r="AUH84" s="205"/>
      <c r="AUI84" s="205"/>
      <c r="AUJ84" s="205"/>
      <c r="AUK84" s="205"/>
      <c r="AUL84" s="205"/>
      <c r="AUM84" s="205"/>
      <c r="AUN84" s="205"/>
      <c r="AUO84" s="205"/>
      <c r="AUP84" s="205"/>
      <c r="AUQ84" s="205"/>
      <c r="AUR84" s="205"/>
      <c r="AUS84" s="205"/>
      <c r="AUT84" s="205"/>
      <c r="AUU84" s="205"/>
      <c r="AUV84" s="205"/>
      <c r="AUW84" s="205"/>
      <c r="AUX84" s="205"/>
      <c r="AUY84" s="205"/>
      <c r="AUZ84" s="205"/>
      <c r="AVA84" s="205"/>
      <c r="AVB84" s="205"/>
      <c r="AVC84" s="205"/>
      <c r="AVD84" s="205"/>
      <c r="AVE84" s="205"/>
      <c r="AVF84" s="205"/>
      <c r="AVG84" s="205"/>
      <c r="AVH84" s="205"/>
      <c r="AVI84" s="205"/>
      <c r="AVJ84" s="205"/>
      <c r="AVK84" s="205"/>
      <c r="AVL84" s="205"/>
      <c r="AVM84" s="205"/>
      <c r="AVN84" s="205"/>
      <c r="AVO84" s="205"/>
      <c r="AVP84" s="205"/>
      <c r="AVQ84" s="205"/>
      <c r="AVR84" s="205"/>
      <c r="AVS84" s="205"/>
      <c r="AVT84" s="205"/>
      <c r="AVU84" s="205"/>
      <c r="AVV84" s="205"/>
      <c r="AVW84" s="205"/>
      <c r="AVX84" s="205"/>
      <c r="AVY84" s="205"/>
      <c r="AVZ84" s="205"/>
      <c r="AWA84" s="205"/>
      <c r="AWB84" s="205"/>
      <c r="AWC84" s="205"/>
      <c r="AWD84" s="205"/>
      <c r="AWE84" s="205"/>
      <c r="AWF84" s="205"/>
      <c r="AWG84" s="205"/>
      <c r="AWH84" s="205"/>
      <c r="AWI84" s="205"/>
      <c r="AWJ84" s="205"/>
      <c r="AWK84" s="205"/>
      <c r="AWL84" s="205"/>
      <c r="AWM84" s="205"/>
      <c r="AWN84" s="205"/>
      <c r="AWO84" s="205"/>
      <c r="AWP84" s="205"/>
      <c r="AWQ84" s="205"/>
      <c r="AWR84" s="205"/>
      <c r="AWS84" s="205"/>
      <c r="AWT84" s="205"/>
      <c r="AWU84" s="205"/>
      <c r="AWV84" s="205"/>
      <c r="AWW84" s="205"/>
      <c r="AWX84" s="205"/>
      <c r="AWY84" s="205"/>
      <c r="AWZ84" s="205"/>
      <c r="AXA84" s="205"/>
      <c r="AXB84" s="205"/>
      <c r="AXC84" s="205"/>
      <c r="AXD84" s="205"/>
      <c r="AXE84" s="205"/>
      <c r="AXF84" s="205"/>
      <c r="AXG84" s="205"/>
      <c r="AXH84" s="205"/>
      <c r="AXI84" s="205"/>
      <c r="AXJ84" s="205"/>
      <c r="AXK84" s="205"/>
      <c r="AXL84" s="205"/>
      <c r="AXM84" s="205"/>
      <c r="AXN84" s="205"/>
      <c r="AXO84" s="205"/>
      <c r="AXP84" s="205"/>
      <c r="AXQ84" s="205"/>
      <c r="AXR84" s="205"/>
      <c r="AXS84" s="205"/>
      <c r="AXT84" s="205"/>
      <c r="AXU84" s="205"/>
      <c r="AXV84" s="205"/>
      <c r="AXW84" s="205"/>
      <c r="AXX84" s="205"/>
      <c r="AXY84" s="205"/>
      <c r="AXZ84" s="205"/>
      <c r="AYA84" s="205"/>
      <c r="AYB84" s="205"/>
      <c r="AYC84" s="205"/>
      <c r="AYD84" s="205"/>
      <c r="AYE84" s="205"/>
      <c r="AYF84" s="205"/>
      <c r="AYG84" s="205"/>
      <c r="AYH84" s="205"/>
      <c r="AYI84" s="205"/>
      <c r="AYJ84" s="205"/>
      <c r="AYK84" s="205"/>
      <c r="AYL84" s="205"/>
      <c r="AYM84" s="205"/>
      <c r="AYN84" s="205"/>
      <c r="AYO84" s="205"/>
      <c r="AYP84" s="205"/>
      <c r="AYQ84" s="205"/>
      <c r="AYR84" s="205"/>
      <c r="AYS84" s="205"/>
      <c r="AYT84" s="205"/>
      <c r="AYU84" s="205"/>
      <c r="AYV84" s="205"/>
      <c r="AYW84" s="205"/>
      <c r="AYX84" s="205"/>
      <c r="AYY84" s="205"/>
      <c r="AYZ84" s="205"/>
      <c r="AZA84" s="205"/>
      <c r="AZB84" s="205"/>
      <c r="AZC84" s="205"/>
      <c r="AZD84" s="205"/>
      <c r="AZE84" s="205"/>
      <c r="AZF84" s="205"/>
      <c r="AZG84" s="205"/>
      <c r="AZH84" s="205"/>
      <c r="AZI84" s="205"/>
      <c r="AZJ84" s="205"/>
      <c r="AZK84" s="205"/>
      <c r="AZL84" s="205"/>
      <c r="AZM84" s="205"/>
      <c r="AZN84" s="205"/>
      <c r="AZO84" s="205"/>
      <c r="AZP84" s="205"/>
      <c r="AZQ84" s="205"/>
      <c r="AZR84" s="205"/>
      <c r="AZS84" s="205"/>
      <c r="AZT84" s="205"/>
      <c r="AZU84" s="205"/>
      <c r="AZV84" s="205"/>
      <c r="AZW84" s="205"/>
      <c r="AZX84" s="205"/>
      <c r="AZY84" s="205"/>
      <c r="AZZ84" s="205"/>
      <c r="BAA84" s="205"/>
      <c r="BAB84" s="205"/>
      <c r="BAC84" s="205"/>
      <c r="BAD84" s="205"/>
      <c r="BAE84" s="205"/>
      <c r="BAF84" s="205"/>
      <c r="BAG84" s="205"/>
      <c r="BAH84" s="205"/>
      <c r="BAI84" s="205"/>
      <c r="BAJ84" s="205"/>
      <c r="BAK84" s="205"/>
      <c r="BAL84" s="205"/>
      <c r="BAM84" s="205"/>
      <c r="BAN84" s="205"/>
      <c r="BAO84" s="205"/>
      <c r="BAP84" s="205"/>
      <c r="BAQ84" s="205"/>
      <c r="BAR84" s="205"/>
      <c r="BAS84" s="205"/>
      <c r="BAT84" s="205"/>
      <c r="BAU84" s="205"/>
      <c r="BAV84" s="205"/>
      <c r="BAW84" s="205"/>
      <c r="BAX84" s="205"/>
      <c r="BAY84" s="205"/>
      <c r="BAZ84" s="205"/>
      <c r="BBA84" s="205"/>
      <c r="BBB84" s="205"/>
      <c r="BBC84" s="205"/>
      <c r="BBD84" s="205"/>
      <c r="BBE84" s="205"/>
      <c r="BBF84" s="205"/>
      <c r="BBG84" s="205"/>
      <c r="BBH84" s="205"/>
      <c r="BBI84" s="205"/>
      <c r="BBJ84" s="205"/>
      <c r="BBK84" s="205"/>
      <c r="BBL84" s="205"/>
      <c r="BBM84" s="205"/>
      <c r="BBN84" s="205"/>
      <c r="BBO84" s="205"/>
      <c r="BBP84" s="205"/>
      <c r="BBQ84" s="205"/>
      <c r="BBR84" s="205"/>
      <c r="BBS84" s="205"/>
      <c r="BBT84" s="205"/>
      <c r="BBU84" s="205"/>
      <c r="BBV84" s="205"/>
      <c r="BBW84" s="205"/>
      <c r="BBX84" s="205"/>
      <c r="BBY84" s="205"/>
      <c r="BBZ84" s="205"/>
      <c r="BCA84" s="205"/>
      <c r="BCB84" s="205"/>
      <c r="BCC84" s="205"/>
      <c r="BCD84" s="205"/>
      <c r="BCE84" s="205"/>
      <c r="BCF84" s="205"/>
      <c r="BCG84" s="205"/>
      <c r="BCH84" s="205"/>
      <c r="BCI84" s="205"/>
      <c r="BCJ84" s="205"/>
      <c r="BCK84" s="205"/>
      <c r="BCL84" s="205"/>
      <c r="BCM84" s="205"/>
      <c r="BCN84" s="205"/>
      <c r="BCO84" s="205"/>
      <c r="BCP84" s="205"/>
      <c r="BCQ84" s="205"/>
      <c r="BCR84" s="205"/>
      <c r="BCS84" s="205"/>
      <c r="BCT84" s="205"/>
      <c r="BCU84" s="205"/>
      <c r="BCV84" s="205"/>
      <c r="BCW84" s="205"/>
      <c r="BCX84" s="205"/>
      <c r="BCY84" s="205"/>
      <c r="BCZ84" s="205"/>
      <c r="BDA84" s="205"/>
      <c r="BDB84" s="205"/>
      <c r="BDC84" s="205"/>
      <c r="BDD84" s="205"/>
      <c r="BDE84" s="205"/>
      <c r="BDF84" s="205"/>
      <c r="BDG84" s="205"/>
      <c r="BDH84" s="205"/>
      <c r="BDI84" s="205"/>
      <c r="BDJ84" s="205"/>
      <c r="BDK84" s="205"/>
      <c r="BDL84" s="205"/>
      <c r="BDM84" s="205"/>
      <c r="BDN84" s="205"/>
      <c r="BDO84" s="205"/>
      <c r="BDP84" s="205"/>
      <c r="BDQ84" s="205"/>
      <c r="BDR84" s="205"/>
      <c r="BDS84" s="205"/>
      <c r="BDT84" s="205"/>
      <c r="BDU84" s="205"/>
    </row>
    <row r="85" spans="1:1477" s="73" customFormat="1">
      <c r="B85" s="71" t="s">
        <v>4</v>
      </c>
      <c r="C85" s="71" t="s">
        <v>423</v>
      </c>
      <c r="D85" s="71" t="s">
        <v>508</v>
      </c>
      <c r="E85" s="216">
        <v>41688</v>
      </c>
      <c r="F85" s="71" t="s">
        <v>471</v>
      </c>
      <c r="G85" s="175" t="s">
        <v>479</v>
      </c>
      <c r="H85" s="208">
        <v>1</v>
      </c>
      <c r="I85" s="73">
        <v>0</v>
      </c>
      <c r="J85" s="73">
        <v>365</v>
      </c>
      <c r="K85" s="73">
        <v>380</v>
      </c>
      <c r="L85" s="73">
        <v>380</v>
      </c>
      <c r="M85" s="206">
        <f t="shared" ref="M85:M86" si="66">IF(J85 = 0,0,(L85-AH85-AI85)/J85)</f>
        <v>1</v>
      </c>
      <c r="N85" s="73">
        <f t="shared" ref="N85:N86" si="67">IF(G85&lt;&gt;"",IF(M85&lt;=1.2,1,0),0)</f>
        <v>1</v>
      </c>
      <c r="O85" s="73">
        <v>0</v>
      </c>
      <c r="P85" s="73">
        <v>0</v>
      </c>
      <c r="Q85" s="73">
        <v>0</v>
      </c>
      <c r="R85" s="73">
        <v>15</v>
      </c>
      <c r="S85" s="73">
        <v>0</v>
      </c>
      <c r="T85" s="212">
        <v>3585585</v>
      </c>
      <c r="U85" s="212">
        <v>50000</v>
      </c>
      <c r="V85" s="212">
        <v>3535585</v>
      </c>
      <c r="W85" s="212">
        <v>3585585</v>
      </c>
      <c r="X85" s="212">
        <v>3535585</v>
      </c>
      <c r="Y85" s="212">
        <v>0</v>
      </c>
      <c r="Z85" s="212">
        <v>0</v>
      </c>
      <c r="AA85" s="212">
        <v>0</v>
      </c>
      <c r="AB85" s="212">
        <v>3535585</v>
      </c>
      <c r="AC85" s="212">
        <v>0</v>
      </c>
      <c r="AD85" s="206">
        <f t="shared" ref="AD85:AD86" si="68">IF(V85=0,0,AC85/V85)</f>
        <v>0</v>
      </c>
      <c r="AE85" s="73">
        <f t="shared" ref="AE85:AE86" si="69">IF(AD85 &lt;=1.1,1,0)</f>
        <v>1</v>
      </c>
      <c r="AF85" s="212">
        <v>-3535585</v>
      </c>
      <c r="AG85" s="212">
        <v>0</v>
      </c>
      <c r="AH85" s="73">
        <v>1</v>
      </c>
      <c r="AI85" s="73">
        <v>14</v>
      </c>
      <c r="AJ85" s="73">
        <v>0</v>
      </c>
      <c r="AK85" s="73">
        <v>0</v>
      </c>
      <c r="AL85" s="85">
        <v>0</v>
      </c>
      <c r="AM85" s="85">
        <v>0</v>
      </c>
      <c r="AN85" s="73">
        <v>0</v>
      </c>
      <c r="AO85" s="73">
        <v>0</v>
      </c>
      <c r="AP85" s="85">
        <v>0</v>
      </c>
      <c r="AQ85" s="85">
        <v>0</v>
      </c>
      <c r="AR85" s="73">
        <v>0</v>
      </c>
      <c r="AS85" s="73">
        <v>0</v>
      </c>
      <c r="AT85" s="85">
        <v>0</v>
      </c>
      <c r="AU85" s="85">
        <v>0</v>
      </c>
      <c r="AV85" s="73">
        <v>0</v>
      </c>
      <c r="AW85" s="73">
        <v>0</v>
      </c>
      <c r="AX85" s="85">
        <v>0</v>
      </c>
      <c r="AY85" s="85">
        <v>0</v>
      </c>
      <c r="AZ85" s="73">
        <v>0</v>
      </c>
      <c r="BA85" s="73">
        <v>0</v>
      </c>
      <c r="BB85" s="85">
        <v>0</v>
      </c>
      <c r="BC85" s="85">
        <v>0</v>
      </c>
      <c r="BD85" s="73">
        <v>0</v>
      </c>
      <c r="BE85" s="73">
        <v>0</v>
      </c>
      <c r="BF85" s="85">
        <v>0</v>
      </c>
      <c r="BG85" s="85">
        <v>0</v>
      </c>
      <c r="BH85" s="73">
        <v>0</v>
      </c>
      <c r="BI85" s="73">
        <v>0</v>
      </c>
      <c r="BJ85" s="85">
        <v>0</v>
      </c>
      <c r="BK85" s="85">
        <v>0</v>
      </c>
      <c r="BL85" s="73">
        <v>0</v>
      </c>
      <c r="BM85" s="73">
        <v>0</v>
      </c>
      <c r="BN85" s="85">
        <v>0</v>
      </c>
      <c r="BO85" s="85">
        <v>0</v>
      </c>
      <c r="BP85" s="73">
        <v>0</v>
      </c>
      <c r="BQ85" s="73">
        <v>0</v>
      </c>
      <c r="BR85" s="85">
        <v>0</v>
      </c>
      <c r="BS85" s="85">
        <v>0</v>
      </c>
      <c r="BT85" s="73">
        <v>0</v>
      </c>
      <c r="BU85" s="73">
        <v>0</v>
      </c>
      <c r="BV85" s="85">
        <v>0</v>
      </c>
      <c r="BW85" s="85">
        <v>0</v>
      </c>
      <c r="BX85" s="73">
        <v>0</v>
      </c>
      <c r="BY85" s="73">
        <v>0</v>
      </c>
      <c r="BZ85" s="85">
        <v>0</v>
      </c>
      <c r="CA85" s="85">
        <v>0</v>
      </c>
      <c r="CB85" s="73">
        <v>0</v>
      </c>
      <c r="CC85" s="73">
        <v>0</v>
      </c>
      <c r="CD85" s="85">
        <v>0</v>
      </c>
      <c r="CE85" s="85">
        <v>0</v>
      </c>
      <c r="CF85" s="73">
        <v>0</v>
      </c>
      <c r="CG85" s="73">
        <v>0</v>
      </c>
      <c r="CH85" s="85">
        <v>0</v>
      </c>
      <c r="CI85" s="85">
        <v>0</v>
      </c>
      <c r="CJ85" s="73">
        <v>0</v>
      </c>
      <c r="CK85" s="73">
        <v>0</v>
      </c>
      <c r="CL85" s="85">
        <v>0</v>
      </c>
      <c r="CM85" s="85">
        <v>0</v>
      </c>
      <c r="CN85" s="71" t="s">
        <v>319</v>
      </c>
      <c r="CO85" s="71" t="s">
        <v>320</v>
      </c>
      <c r="CP85" s="71" t="s">
        <v>321</v>
      </c>
      <c r="CQ85" s="71" t="s">
        <v>321</v>
      </c>
      <c r="CR85" s="71" t="s">
        <v>321</v>
      </c>
      <c r="CS85" s="71" t="s">
        <v>321</v>
      </c>
      <c r="CT85" s="72">
        <v>42195</v>
      </c>
      <c r="CU85" s="71" t="s">
        <v>473</v>
      </c>
      <c r="CV85" s="71" t="s">
        <v>474</v>
      </c>
      <c r="CW85" s="72" t="s">
        <v>168</v>
      </c>
      <c r="CX85" s="72">
        <v>42153</v>
      </c>
      <c r="CY85" s="71" t="s">
        <v>475</v>
      </c>
      <c r="CZ85" s="71" t="s">
        <v>478</v>
      </c>
      <c r="DA85" s="71" t="s">
        <v>504</v>
      </c>
      <c r="DB85" s="86">
        <v>3478319.3</v>
      </c>
      <c r="DC85" s="71" t="s">
        <v>322</v>
      </c>
      <c r="DD85" s="71" t="s">
        <v>323</v>
      </c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  <c r="IQ85" s="205"/>
      <c r="IR85" s="205"/>
      <c r="IS85" s="205"/>
      <c r="IT85" s="205"/>
      <c r="IU85" s="205"/>
      <c r="IV85" s="205"/>
      <c r="IW85" s="205"/>
      <c r="IX85" s="205"/>
      <c r="IY85" s="205"/>
      <c r="IZ85" s="205"/>
      <c r="JA85" s="205"/>
      <c r="JB85" s="205"/>
      <c r="JC85" s="205"/>
      <c r="JD85" s="205"/>
      <c r="JE85" s="205"/>
      <c r="JF85" s="205"/>
      <c r="JG85" s="205"/>
      <c r="JH85" s="205"/>
      <c r="JI85" s="205"/>
      <c r="JJ85" s="205"/>
      <c r="JK85" s="205"/>
      <c r="JL85" s="205"/>
      <c r="JM85" s="205"/>
      <c r="JN85" s="205"/>
      <c r="JO85" s="205"/>
      <c r="JP85" s="205"/>
      <c r="JQ85" s="205"/>
      <c r="JR85" s="205"/>
      <c r="JS85" s="205"/>
      <c r="JT85" s="205"/>
      <c r="JU85" s="205"/>
      <c r="JV85" s="205"/>
      <c r="JW85" s="205"/>
      <c r="JX85" s="205"/>
      <c r="JY85" s="205"/>
      <c r="JZ85" s="205"/>
      <c r="KA85" s="205"/>
      <c r="KB85" s="205"/>
      <c r="KC85" s="205"/>
      <c r="KD85" s="205"/>
      <c r="KE85" s="205"/>
      <c r="KF85" s="205"/>
      <c r="KG85" s="205"/>
      <c r="KH85" s="205"/>
      <c r="KI85" s="205"/>
      <c r="KJ85" s="205"/>
      <c r="KK85" s="205"/>
      <c r="KL85" s="205"/>
      <c r="KM85" s="205"/>
      <c r="KN85" s="205"/>
      <c r="KO85" s="205"/>
      <c r="KP85" s="205"/>
      <c r="KQ85" s="205"/>
      <c r="KR85" s="205"/>
      <c r="KS85" s="205"/>
      <c r="KT85" s="205"/>
      <c r="KU85" s="205"/>
      <c r="KV85" s="205"/>
      <c r="KW85" s="205"/>
      <c r="KX85" s="205"/>
      <c r="KY85" s="205"/>
      <c r="KZ85" s="205"/>
      <c r="LA85" s="205"/>
      <c r="LB85" s="205"/>
      <c r="LC85" s="205"/>
      <c r="LD85" s="205"/>
      <c r="LE85" s="205"/>
      <c r="LF85" s="205"/>
      <c r="LG85" s="205"/>
      <c r="LH85" s="205"/>
      <c r="LI85" s="205"/>
      <c r="LJ85" s="205"/>
      <c r="LK85" s="205"/>
      <c r="LL85" s="205"/>
      <c r="LM85" s="205"/>
      <c r="LN85" s="205"/>
      <c r="LO85" s="205"/>
      <c r="LP85" s="205"/>
      <c r="LQ85" s="205"/>
      <c r="LR85" s="205"/>
      <c r="LS85" s="205"/>
      <c r="LT85" s="205"/>
      <c r="LU85" s="205"/>
      <c r="LV85" s="205"/>
      <c r="LW85" s="205"/>
      <c r="LX85" s="205"/>
      <c r="LY85" s="205"/>
      <c r="LZ85" s="205"/>
      <c r="MA85" s="205"/>
      <c r="MB85" s="205"/>
      <c r="MC85" s="205"/>
      <c r="MD85" s="205"/>
      <c r="ME85" s="205"/>
      <c r="MF85" s="205"/>
      <c r="MG85" s="205"/>
      <c r="MH85" s="205"/>
      <c r="MI85" s="205"/>
      <c r="MJ85" s="205"/>
      <c r="MK85" s="205"/>
      <c r="ML85" s="205"/>
      <c r="MM85" s="205"/>
      <c r="MN85" s="205"/>
      <c r="MO85" s="205"/>
      <c r="MP85" s="205"/>
      <c r="MQ85" s="205"/>
      <c r="MR85" s="205"/>
      <c r="MS85" s="205"/>
      <c r="MT85" s="205"/>
      <c r="MU85" s="205"/>
      <c r="MV85" s="205"/>
      <c r="MW85" s="205"/>
      <c r="MX85" s="205"/>
      <c r="MY85" s="205"/>
      <c r="MZ85" s="205"/>
      <c r="NA85" s="205"/>
      <c r="NB85" s="205"/>
      <c r="NC85" s="205"/>
      <c r="ND85" s="205"/>
      <c r="NE85" s="205"/>
      <c r="NF85" s="205"/>
      <c r="NG85" s="205"/>
      <c r="NH85" s="205"/>
      <c r="NI85" s="205"/>
      <c r="NJ85" s="205"/>
      <c r="NK85" s="205"/>
      <c r="NL85" s="205"/>
      <c r="NM85" s="205"/>
      <c r="NN85" s="205"/>
      <c r="NO85" s="205"/>
      <c r="NP85" s="205"/>
      <c r="NQ85" s="205"/>
      <c r="NR85" s="205"/>
      <c r="NS85" s="205"/>
      <c r="NT85" s="205"/>
      <c r="NU85" s="205"/>
      <c r="NV85" s="205"/>
      <c r="NW85" s="205"/>
      <c r="NX85" s="205"/>
      <c r="NY85" s="205"/>
      <c r="NZ85" s="205"/>
      <c r="OA85" s="205"/>
      <c r="OB85" s="205"/>
      <c r="OC85" s="205"/>
      <c r="OD85" s="205"/>
      <c r="OE85" s="205"/>
      <c r="OF85" s="205"/>
      <c r="OG85" s="205"/>
      <c r="OH85" s="205"/>
      <c r="OI85" s="205"/>
      <c r="OJ85" s="205"/>
      <c r="OK85" s="205"/>
      <c r="OL85" s="205"/>
      <c r="OM85" s="205"/>
      <c r="ON85" s="205"/>
      <c r="OO85" s="205"/>
      <c r="OP85" s="205"/>
      <c r="OQ85" s="205"/>
      <c r="OR85" s="205"/>
      <c r="OS85" s="205"/>
      <c r="OT85" s="205"/>
      <c r="OU85" s="205"/>
      <c r="OV85" s="205"/>
      <c r="OW85" s="205"/>
      <c r="OX85" s="205"/>
      <c r="OY85" s="205"/>
      <c r="OZ85" s="205"/>
      <c r="PA85" s="205"/>
      <c r="PB85" s="205"/>
      <c r="PC85" s="205"/>
      <c r="PD85" s="205"/>
      <c r="PE85" s="205"/>
      <c r="PF85" s="205"/>
      <c r="PG85" s="205"/>
      <c r="PH85" s="205"/>
      <c r="PI85" s="205"/>
      <c r="PJ85" s="205"/>
      <c r="PK85" s="205"/>
      <c r="PL85" s="205"/>
      <c r="PM85" s="205"/>
      <c r="PN85" s="205"/>
      <c r="PO85" s="205"/>
      <c r="PP85" s="205"/>
      <c r="PQ85" s="205"/>
      <c r="PR85" s="205"/>
      <c r="PS85" s="205"/>
      <c r="PT85" s="205"/>
      <c r="PU85" s="205"/>
      <c r="PV85" s="205"/>
      <c r="PW85" s="205"/>
      <c r="PX85" s="205"/>
      <c r="PY85" s="205"/>
      <c r="PZ85" s="205"/>
      <c r="QA85" s="205"/>
      <c r="QB85" s="205"/>
      <c r="QC85" s="205"/>
      <c r="QD85" s="205"/>
      <c r="QE85" s="205"/>
      <c r="QF85" s="205"/>
      <c r="QG85" s="205"/>
      <c r="QH85" s="205"/>
      <c r="QI85" s="205"/>
      <c r="QJ85" s="205"/>
      <c r="QK85" s="205"/>
      <c r="QL85" s="205"/>
      <c r="QM85" s="205"/>
      <c r="QN85" s="205"/>
      <c r="QO85" s="205"/>
      <c r="QP85" s="205"/>
      <c r="QQ85" s="205"/>
      <c r="QR85" s="205"/>
      <c r="QS85" s="205"/>
      <c r="QT85" s="205"/>
      <c r="QU85" s="205"/>
      <c r="QV85" s="205"/>
      <c r="QW85" s="205"/>
      <c r="QX85" s="205"/>
      <c r="QY85" s="205"/>
      <c r="QZ85" s="205"/>
      <c r="RA85" s="205"/>
      <c r="RB85" s="205"/>
      <c r="RC85" s="205"/>
      <c r="RD85" s="205"/>
      <c r="RE85" s="205"/>
      <c r="RF85" s="205"/>
      <c r="RG85" s="205"/>
      <c r="RH85" s="205"/>
      <c r="RI85" s="205"/>
      <c r="RJ85" s="205"/>
      <c r="RK85" s="205"/>
      <c r="RL85" s="205"/>
      <c r="RM85" s="205"/>
      <c r="RN85" s="205"/>
      <c r="RO85" s="205"/>
      <c r="RP85" s="205"/>
      <c r="RQ85" s="205"/>
      <c r="RR85" s="205"/>
      <c r="RS85" s="205"/>
      <c r="RT85" s="205"/>
      <c r="RU85" s="205"/>
      <c r="RV85" s="205"/>
      <c r="RW85" s="205"/>
      <c r="RX85" s="205"/>
      <c r="RY85" s="205"/>
      <c r="RZ85" s="205"/>
      <c r="SA85" s="205"/>
      <c r="SB85" s="205"/>
      <c r="SC85" s="205"/>
      <c r="SD85" s="205"/>
      <c r="SE85" s="205"/>
      <c r="SF85" s="205"/>
      <c r="SG85" s="205"/>
      <c r="SH85" s="205"/>
      <c r="SI85" s="205"/>
      <c r="SJ85" s="205"/>
      <c r="SK85" s="205"/>
      <c r="SL85" s="205"/>
      <c r="SM85" s="205"/>
      <c r="SN85" s="205"/>
      <c r="SO85" s="205"/>
      <c r="SP85" s="205"/>
      <c r="SQ85" s="205"/>
      <c r="SR85" s="205"/>
      <c r="SS85" s="205"/>
      <c r="ST85" s="205"/>
      <c r="SU85" s="205"/>
      <c r="SV85" s="205"/>
      <c r="SW85" s="205"/>
      <c r="SX85" s="205"/>
      <c r="SY85" s="205"/>
      <c r="SZ85" s="205"/>
      <c r="TA85" s="205"/>
      <c r="TB85" s="205"/>
      <c r="TC85" s="205"/>
      <c r="TD85" s="205"/>
      <c r="TE85" s="205"/>
      <c r="TF85" s="205"/>
      <c r="TG85" s="205"/>
      <c r="TH85" s="205"/>
      <c r="TI85" s="205"/>
      <c r="TJ85" s="205"/>
      <c r="TK85" s="205"/>
      <c r="TL85" s="205"/>
      <c r="TM85" s="205"/>
      <c r="TN85" s="205"/>
      <c r="TO85" s="205"/>
      <c r="TP85" s="205"/>
      <c r="TQ85" s="205"/>
      <c r="TR85" s="205"/>
      <c r="TS85" s="205"/>
      <c r="TT85" s="205"/>
      <c r="TU85" s="205"/>
      <c r="TV85" s="205"/>
      <c r="TW85" s="205"/>
      <c r="TX85" s="205"/>
      <c r="TY85" s="205"/>
      <c r="TZ85" s="205"/>
      <c r="UA85" s="205"/>
      <c r="UB85" s="205"/>
      <c r="UC85" s="205"/>
      <c r="UD85" s="205"/>
      <c r="UE85" s="205"/>
      <c r="UF85" s="205"/>
      <c r="UG85" s="205"/>
      <c r="UH85" s="205"/>
      <c r="UI85" s="205"/>
      <c r="UJ85" s="205"/>
      <c r="UK85" s="205"/>
      <c r="UL85" s="205"/>
      <c r="UM85" s="205"/>
      <c r="UN85" s="205"/>
      <c r="UO85" s="205"/>
      <c r="UP85" s="205"/>
      <c r="UQ85" s="205"/>
      <c r="UR85" s="205"/>
      <c r="US85" s="205"/>
      <c r="UT85" s="205"/>
      <c r="UU85" s="205"/>
      <c r="UV85" s="205"/>
      <c r="UW85" s="205"/>
      <c r="UX85" s="205"/>
      <c r="UY85" s="205"/>
      <c r="UZ85" s="205"/>
      <c r="VA85" s="205"/>
      <c r="VB85" s="205"/>
      <c r="VC85" s="205"/>
      <c r="VD85" s="205"/>
      <c r="VE85" s="205"/>
      <c r="VF85" s="205"/>
      <c r="VG85" s="205"/>
      <c r="VH85" s="205"/>
      <c r="VI85" s="205"/>
      <c r="VJ85" s="205"/>
      <c r="VK85" s="205"/>
      <c r="VL85" s="205"/>
      <c r="VM85" s="205"/>
      <c r="VN85" s="205"/>
      <c r="VO85" s="205"/>
      <c r="VP85" s="205"/>
      <c r="VQ85" s="205"/>
      <c r="VR85" s="205"/>
      <c r="VS85" s="205"/>
      <c r="VT85" s="205"/>
      <c r="VU85" s="205"/>
      <c r="VV85" s="205"/>
      <c r="VW85" s="205"/>
      <c r="VX85" s="205"/>
      <c r="VY85" s="205"/>
      <c r="VZ85" s="205"/>
      <c r="WA85" s="205"/>
      <c r="WB85" s="205"/>
      <c r="WC85" s="205"/>
      <c r="WD85" s="205"/>
      <c r="WE85" s="205"/>
      <c r="WF85" s="205"/>
      <c r="WG85" s="205"/>
      <c r="WH85" s="205"/>
      <c r="WI85" s="205"/>
      <c r="WJ85" s="205"/>
      <c r="WK85" s="205"/>
      <c r="WL85" s="205"/>
      <c r="WM85" s="205"/>
      <c r="WN85" s="205"/>
      <c r="WO85" s="205"/>
      <c r="WP85" s="205"/>
      <c r="WQ85" s="205"/>
      <c r="WR85" s="205"/>
      <c r="WS85" s="205"/>
      <c r="WT85" s="205"/>
      <c r="WU85" s="205"/>
      <c r="WV85" s="205"/>
      <c r="WW85" s="205"/>
      <c r="WX85" s="205"/>
      <c r="WY85" s="205"/>
      <c r="WZ85" s="205"/>
      <c r="XA85" s="205"/>
      <c r="XB85" s="205"/>
      <c r="XC85" s="205"/>
      <c r="XD85" s="205"/>
      <c r="XE85" s="205"/>
      <c r="XF85" s="205"/>
      <c r="XG85" s="205"/>
      <c r="XH85" s="205"/>
      <c r="XI85" s="205"/>
      <c r="XJ85" s="205"/>
      <c r="XK85" s="205"/>
      <c r="XL85" s="205"/>
      <c r="XM85" s="205"/>
      <c r="XN85" s="205"/>
      <c r="XO85" s="205"/>
      <c r="XP85" s="205"/>
      <c r="XQ85" s="205"/>
      <c r="XR85" s="205"/>
      <c r="XS85" s="205"/>
      <c r="XT85" s="205"/>
      <c r="XU85" s="205"/>
      <c r="XV85" s="205"/>
      <c r="XW85" s="205"/>
      <c r="XX85" s="205"/>
      <c r="XY85" s="205"/>
      <c r="XZ85" s="205"/>
      <c r="YA85" s="205"/>
      <c r="YB85" s="205"/>
      <c r="YC85" s="205"/>
      <c r="YD85" s="205"/>
      <c r="YE85" s="205"/>
      <c r="YF85" s="205"/>
      <c r="YG85" s="205"/>
      <c r="YH85" s="205"/>
      <c r="YI85" s="205"/>
      <c r="YJ85" s="205"/>
      <c r="YK85" s="205"/>
      <c r="YL85" s="205"/>
      <c r="YM85" s="205"/>
      <c r="YN85" s="205"/>
      <c r="YO85" s="205"/>
      <c r="YP85" s="205"/>
      <c r="YQ85" s="205"/>
      <c r="YR85" s="205"/>
      <c r="YS85" s="205"/>
      <c r="YT85" s="205"/>
      <c r="YU85" s="205"/>
      <c r="YV85" s="205"/>
      <c r="YW85" s="205"/>
      <c r="YX85" s="205"/>
      <c r="YY85" s="205"/>
      <c r="YZ85" s="205"/>
      <c r="ZA85" s="205"/>
      <c r="ZB85" s="205"/>
      <c r="ZC85" s="205"/>
      <c r="ZD85" s="205"/>
      <c r="ZE85" s="205"/>
      <c r="ZF85" s="205"/>
      <c r="ZG85" s="205"/>
      <c r="ZH85" s="205"/>
      <c r="ZI85" s="205"/>
      <c r="ZJ85" s="205"/>
      <c r="ZK85" s="205"/>
      <c r="ZL85" s="205"/>
      <c r="ZM85" s="205"/>
      <c r="ZN85" s="205"/>
      <c r="ZO85" s="205"/>
      <c r="ZP85" s="205"/>
      <c r="ZQ85" s="205"/>
      <c r="ZR85" s="205"/>
      <c r="ZS85" s="205"/>
      <c r="ZT85" s="205"/>
      <c r="ZU85" s="205"/>
      <c r="ZV85" s="205"/>
      <c r="ZW85" s="205"/>
      <c r="ZX85" s="205"/>
      <c r="ZY85" s="205"/>
      <c r="ZZ85" s="205"/>
      <c r="AAA85" s="205"/>
      <c r="AAB85" s="205"/>
      <c r="AAC85" s="205"/>
      <c r="AAD85" s="205"/>
      <c r="AAE85" s="205"/>
      <c r="AAF85" s="205"/>
      <c r="AAG85" s="205"/>
      <c r="AAH85" s="205"/>
      <c r="AAI85" s="205"/>
      <c r="AAJ85" s="205"/>
      <c r="AAK85" s="205"/>
      <c r="AAL85" s="205"/>
      <c r="AAM85" s="205"/>
      <c r="AAN85" s="205"/>
      <c r="AAO85" s="205"/>
      <c r="AAP85" s="205"/>
      <c r="AAQ85" s="205"/>
      <c r="AAR85" s="205"/>
      <c r="AAS85" s="205"/>
      <c r="AAT85" s="205"/>
      <c r="AAU85" s="205"/>
      <c r="AAV85" s="205"/>
      <c r="AAW85" s="205"/>
      <c r="AAX85" s="205"/>
      <c r="AAY85" s="205"/>
      <c r="AAZ85" s="205"/>
      <c r="ABA85" s="205"/>
      <c r="ABB85" s="205"/>
      <c r="ABC85" s="205"/>
      <c r="ABD85" s="205"/>
      <c r="ABE85" s="205"/>
      <c r="ABF85" s="205"/>
      <c r="ABG85" s="205"/>
      <c r="ABH85" s="205"/>
      <c r="ABI85" s="205"/>
      <c r="ABJ85" s="205"/>
      <c r="ABK85" s="205"/>
      <c r="ABL85" s="205"/>
      <c r="ABM85" s="205"/>
      <c r="ABN85" s="205"/>
      <c r="ABO85" s="205"/>
      <c r="ABP85" s="205"/>
      <c r="ABQ85" s="205"/>
      <c r="ABR85" s="205"/>
      <c r="ABS85" s="205"/>
      <c r="ABT85" s="205"/>
      <c r="ABU85" s="205"/>
      <c r="ABV85" s="205"/>
      <c r="ABW85" s="205"/>
      <c r="ABX85" s="205"/>
      <c r="ABY85" s="205"/>
      <c r="ABZ85" s="205"/>
      <c r="ACA85" s="205"/>
      <c r="ACB85" s="205"/>
      <c r="ACC85" s="205"/>
      <c r="ACD85" s="205"/>
      <c r="ACE85" s="205"/>
      <c r="ACF85" s="205"/>
      <c r="ACG85" s="205"/>
      <c r="ACH85" s="205"/>
      <c r="ACI85" s="205"/>
      <c r="ACJ85" s="205"/>
      <c r="ACK85" s="205"/>
      <c r="ACL85" s="205"/>
      <c r="ACM85" s="205"/>
      <c r="ACN85" s="205"/>
      <c r="ACO85" s="205"/>
      <c r="ACP85" s="205"/>
      <c r="ACQ85" s="205"/>
      <c r="ACR85" s="205"/>
      <c r="ACS85" s="205"/>
      <c r="ACT85" s="205"/>
      <c r="ACU85" s="205"/>
      <c r="ACV85" s="205"/>
      <c r="ACW85" s="205"/>
      <c r="ACX85" s="205"/>
      <c r="ACY85" s="205"/>
      <c r="ACZ85" s="205"/>
      <c r="ADA85" s="205"/>
      <c r="ADB85" s="205"/>
      <c r="ADC85" s="205"/>
      <c r="ADD85" s="205"/>
      <c r="ADE85" s="205"/>
      <c r="ADF85" s="205"/>
      <c r="ADG85" s="205"/>
      <c r="ADH85" s="205"/>
      <c r="ADI85" s="205"/>
      <c r="ADJ85" s="205"/>
      <c r="ADK85" s="205"/>
      <c r="ADL85" s="205"/>
      <c r="ADM85" s="205"/>
      <c r="ADN85" s="205"/>
      <c r="ADO85" s="205"/>
      <c r="ADP85" s="205"/>
      <c r="ADQ85" s="205"/>
      <c r="ADR85" s="205"/>
      <c r="ADS85" s="205"/>
      <c r="ADT85" s="205"/>
      <c r="ADU85" s="205"/>
      <c r="ADV85" s="205"/>
      <c r="ADW85" s="205"/>
      <c r="ADX85" s="205"/>
      <c r="ADY85" s="205"/>
      <c r="ADZ85" s="205"/>
      <c r="AEA85" s="205"/>
      <c r="AEB85" s="205"/>
      <c r="AEC85" s="205"/>
      <c r="AED85" s="205"/>
      <c r="AEE85" s="205"/>
      <c r="AEF85" s="205"/>
      <c r="AEG85" s="205"/>
      <c r="AEH85" s="205"/>
      <c r="AEI85" s="205"/>
      <c r="AEJ85" s="205"/>
      <c r="AEK85" s="205"/>
      <c r="AEL85" s="205"/>
      <c r="AEM85" s="205"/>
      <c r="AEN85" s="205"/>
      <c r="AEO85" s="205"/>
      <c r="AEP85" s="205"/>
      <c r="AEQ85" s="205"/>
      <c r="AER85" s="205"/>
      <c r="AES85" s="205"/>
      <c r="AET85" s="205"/>
      <c r="AEU85" s="205"/>
      <c r="AEV85" s="205"/>
      <c r="AEW85" s="205"/>
      <c r="AEX85" s="205"/>
      <c r="AEY85" s="205"/>
      <c r="AEZ85" s="205"/>
      <c r="AFA85" s="205"/>
      <c r="AFB85" s="205"/>
      <c r="AFC85" s="205"/>
      <c r="AFD85" s="205"/>
      <c r="AFE85" s="205"/>
      <c r="AFF85" s="205"/>
      <c r="AFG85" s="205"/>
      <c r="AFH85" s="205"/>
      <c r="AFI85" s="205"/>
      <c r="AFJ85" s="205"/>
      <c r="AFK85" s="205"/>
      <c r="AFL85" s="205"/>
      <c r="AFM85" s="205"/>
      <c r="AFN85" s="205"/>
      <c r="AFO85" s="205"/>
      <c r="AFP85" s="205"/>
      <c r="AFQ85" s="205"/>
      <c r="AFR85" s="205"/>
      <c r="AFS85" s="205"/>
      <c r="AFT85" s="205"/>
      <c r="AFU85" s="205"/>
      <c r="AFV85" s="205"/>
      <c r="AFW85" s="205"/>
      <c r="AFX85" s="205"/>
      <c r="AFY85" s="205"/>
      <c r="AFZ85" s="205"/>
      <c r="AGA85" s="205"/>
      <c r="AGB85" s="205"/>
      <c r="AGC85" s="205"/>
      <c r="AGD85" s="205"/>
      <c r="AGE85" s="205"/>
      <c r="AGF85" s="205"/>
      <c r="AGG85" s="205"/>
      <c r="AGH85" s="205"/>
      <c r="AGI85" s="205"/>
      <c r="AGJ85" s="205"/>
      <c r="AGK85" s="205"/>
      <c r="AGL85" s="205"/>
      <c r="AGM85" s="205"/>
      <c r="AGN85" s="205"/>
      <c r="AGO85" s="205"/>
      <c r="AGP85" s="205"/>
      <c r="AGQ85" s="205"/>
      <c r="AGR85" s="205"/>
      <c r="AGS85" s="205"/>
      <c r="AGT85" s="205"/>
      <c r="AGU85" s="205"/>
      <c r="AGV85" s="205"/>
      <c r="AGW85" s="205"/>
      <c r="AGX85" s="205"/>
      <c r="AGY85" s="205"/>
      <c r="AGZ85" s="205"/>
      <c r="AHA85" s="205"/>
      <c r="AHB85" s="205"/>
      <c r="AHC85" s="205"/>
      <c r="AHD85" s="205"/>
      <c r="AHE85" s="205"/>
      <c r="AHF85" s="205"/>
      <c r="AHG85" s="205"/>
      <c r="AHH85" s="205"/>
      <c r="AHI85" s="205"/>
      <c r="AHJ85" s="205"/>
      <c r="AHK85" s="205"/>
      <c r="AHL85" s="205"/>
      <c r="AHM85" s="205"/>
      <c r="AHN85" s="205"/>
      <c r="AHO85" s="205"/>
      <c r="AHP85" s="205"/>
      <c r="AHQ85" s="205"/>
      <c r="AHR85" s="205"/>
      <c r="AHS85" s="205"/>
      <c r="AHT85" s="205"/>
      <c r="AHU85" s="205"/>
      <c r="AHV85" s="205"/>
      <c r="AHW85" s="205"/>
      <c r="AHX85" s="205"/>
      <c r="AHY85" s="205"/>
      <c r="AHZ85" s="205"/>
      <c r="AIA85" s="205"/>
      <c r="AIB85" s="205"/>
      <c r="AIC85" s="205"/>
      <c r="AID85" s="205"/>
      <c r="AIE85" s="205"/>
      <c r="AIF85" s="205"/>
      <c r="AIG85" s="205"/>
      <c r="AIH85" s="205"/>
      <c r="AII85" s="205"/>
      <c r="AIJ85" s="205"/>
      <c r="AIK85" s="205"/>
      <c r="AIL85" s="205"/>
      <c r="AIM85" s="205"/>
      <c r="AIN85" s="205"/>
      <c r="AIO85" s="205"/>
      <c r="AIP85" s="205"/>
      <c r="AIQ85" s="205"/>
      <c r="AIR85" s="205"/>
      <c r="AIS85" s="205"/>
      <c r="AIT85" s="205"/>
      <c r="AIU85" s="205"/>
      <c r="AIV85" s="205"/>
      <c r="AIW85" s="205"/>
      <c r="AIX85" s="205"/>
      <c r="AIY85" s="205"/>
      <c r="AIZ85" s="205"/>
      <c r="AJA85" s="205"/>
      <c r="AJB85" s="205"/>
      <c r="AJC85" s="205"/>
      <c r="AJD85" s="205"/>
      <c r="AJE85" s="205"/>
      <c r="AJF85" s="205"/>
      <c r="AJG85" s="205"/>
      <c r="AJH85" s="205"/>
      <c r="AJI85" s="205"/>
      <c r="AJJ85" s="205"/>
      <c r="AJK85" s="205"/>
      <c r="AJL85" s="205"/>
      <c r="AJM85" s="205"/>
      <c r="AJN85" s="205"/>
      <c r="AJO85" s="205"/>
      <c r="AJP85" s="205"/>
      <c r="AJQ85" s="205"/>
      <c r="AJR85" s="205"/>
      <c r="AJS85" s="205"/>
      <c r="AJT85" s="205"/>
      <c r="AJU85" s="205"/>
      <c r="AJV85" s="205"/>
      <c r="AJW85" s="205"/>
      <c r="AJX85" s="205"/>
      <c r="AJY85" s="205"/>
      <c r="AJZ85" s="205"/>
      <c r="AKA85" s="205"/>
      <c r="AKB85" s="205"/>
      <c r="AKC85" s="205"/>
      <c r="AKD85" s="205"/>
      <c r="AKE85" s="205"/>
      <c r="AKF85" s="205"/>
      <c r="AKG85" s="205"/>
      <c r="AKH85" s="205"/>
      <c r="AKI85" s="205"/>
      <c r="AKJ85" s="205"/>
      <c r="AKK85" s="205"/>
      <c r="AKL85" s="205"/>
      <c r="AKM85" s="205"/>
      <c r="AKN85" s="205"/>
      <c r="AKO85" s="205"/>
      <c r="AKP85" s="205"/>
      <c r="AKQ85" s="205"/>
      <c r="AKR85" s="205"/>
      <c r="AKS85" s="205"/>
      <c r="AKT85" s="205"/>
      <c r="AKU85" s="205"/>
      <c r="AKV85" s="205"/>
      <c r="AKW85" s="205"/>
      <c r="AKX85" s="205"/>
      <c r="AKY85" s="205"/>
      <c r="AKZ85" s="205"/>
      <c r="ALA85" s="205"/>
      <c r="ALB85" s="205"/>
      <c r="ALC85" s="205"/>
      <c r="ALD85" s="205"/>
      <c r="ALE85" s="205"/>
      <c r="ALF85" s="205"/>
      <c r="ALG85" s="205"/>
      <c r="ALH85" s="205"/>
      <c r="ALI85" s="205"/>
      <c r="ALJ85" s="205"/>
      <c r="ALK85" s="205"/>
      <c r="ALL85" s="205"/>
      <c r="ALM85" s="205"/>
      <c r="ALN85" s="205"/>
      <c r="ALO85" s="205"/>
      <c r="ALP85" s="205"/>
      <c r="ALQ85" s="205"/>
      <c r="ALR85" s="205"/>
      <c r="ALS85" s="205"/>
      <c r="ALT85" s="205"/>
      <c r="ALU85" s="205"/>
      <c r="ALV85" s="205"/>
      <c r="ALW85" s="205"/>
      <c r="ALX85" s="205"/>
      <c r="ALY85" s="205"/>
      <c r="ALZ85" s="205"/>
      <c r="AMA85" s="205"/>
      <c r="AMB85" s="205"/>
      <c r="AMC85" s="205"/>
      <c r="AMD85" s="205"/>
      <c r="AME85" s="205"/>
      <c r="AMF85" s="205"/>
      <c r="AMG85" s="205"/>
      <c r="AMH85" s="205"/>
      <c r="AMI85" s="205"/>
      <c r="AMJ85" s="205"/>
      <c r="AMK85" s="205"/>
      <c r="AML85" s="205"/>
      <c r="AMM85" s="205"/>
      <c r="AMN85" s="205"/>
      <c r="AMO85" s="205"/>
      <c r="AMP85" s="205"/>
      <c r="AMQ85" s="205"/>
      <c r="AMR85" s="205"/>
      <c r="AMS85" s="205"/>
      <c r="AMT85" s="205"/>
      <c r="AMU85" s="205"/>
      <c r="AMV85" s="205"/>
      <c r="AMW85" s="205"/>
      <c r="AMX85" s="205"/>
      <c r="AMY85" s="205"/>
      <c r="AMZ85" s="205"/>
      <c r="ANA85" s="205"/>
      <c r="ANB85" s="205"/>
      <c r="ANC85" s="205"/>
      <c r="AND85" s="205"/>
      <c r="ANE85" s="205"/>
      <c r="ANF85" s="205"/>
      <c r="ANG85" s="205"/>
      <c r="ANH85" s="205"/>
      <c r="ANI85" s="205"/>
      <c r="ANJ85" s="205"/>
      <c r="ANK85" s="205"/>
      <c r="ANL85" s="205"/>
      <c r="ANM85" s="205"/>
      <c r="ANN85" s="205"/>
      <c r="ANO85" s="205"/>
      <c r="ANP85" s="205"/>
      <c r="ANQ85" s="205"/>
      <c r="ANR85" s="205"/>
      <c r="ANS85" s="205"/>
      <c r="ANT85" s="205"/>
      <c r="ANU85" s="205"/>
      <c r="ANV85" s="205"/>
      <c r="ANW85" s="205"/>
      <c r="ANX85" s="205"/>
      <c r="ANY85" s="205"/>
      <c r="ANZ85" s="205"/>
      <c r="AOA85" s="205"/>
      <c r="AOB85" s="205"/>
      <c r="AOC85" s="205"/>
      <c r="AOD85" s="205"/>
      <c r="AOE85" s="205"/>
      <c r="AOF85" s="205"/>
      <c r="AOG85" s="205"/>
      <c r="AOH85" s="205"/>
      <c r="AOI85" s="205"/>
      <c r="AOJ85" s="205"/>
      <c r="AOK85" s="205"/>
      <c r="AOL85" s="205"/>
      <c r="AOM85" s="205"/>
      <c r="AON85" s="205"/>
      <c r="AOO85" s="205"/>
      <c r="AOP85" s="205"/>
      <c r="AOQ85" s="205"/>
      <c r="AOR85" s="205"/>
      <c r="AOS85" s="205"/>
      <c r="AOT85" s="205"/>
      <c r="AOU85" s="205"/>
      <c r="AOV85" s="205"/>
      <c r="AOW85" s="205"/>
      <c r="AOX85" s="205"/>
      <c r="AOY85" s="205"/>
      <c r="AOZ85" s="205"/>
      <c r="APA85" s="205"/>
      <c r="APB85" s="205"/>
      <c r="APC85" s="205"/>
      <c r="APD85" s="205"/>
      <c r="APE85" s="205"/>
      <c r="APF85" s="205"/>
      <c r="APG85" s="205"/>
      <c r="APH85" s="205"/>
      <c r="API85" s="205"/>
      <c r="APJ85" s="205"/>
      <c r="APK85" s="205"/>
      <c r="APL85" s="205"/>
      <c r="APM85" s="205"/>
      <c r="APN85" s="205"/>
      <c r="APO85" s="205"/>
      <c r="APP85" s="205"/>
      <c r="APQ85" s="205"/>
      <c r="APR85" s="205"/>
      <c r="APS85" s="205"/>
      <c r="APT85" s="205"/>
      <c r="APU85" s="205"/>
      <c r="APV85" s="205"/>
      <c r="APW85" s="205"/>
      <c r="APX85" s="205"/>
      <c r="APY85" s="205"/>
      <c r="APZ85" s="205"/>
      <c r="AQA85" s="205"/>
      <c r="AQB85" s="205"/>
      <c r="AQC85" s="205"/>
      <c r="AQD85" s="205"/>
      <c r="AQE85" s="205"/>
      <c r="AQF85" s="205"/>
      <c r="AQG85" s="205"/>
      <c r="AQH85" s="205"/>
      <c r="AQI85" s="205"/>
      <c r="AQJ85" s="205"/>
      <c r="AQK85" s="205"/>
      <c r="AQL85" s="205"/>
      <c r="AQM85" s="205"/>
      <c r="AQN85" s="205"/>
      <c r="AQO85" s="205"/>
      <c r="AQP85" s="205"/>
      <c r="AQQ85" s="205"/>
      <c r="AQR85" s="205"/>
      <c r="AQS85" s="205"/>
      <c r="AQT85" s="205"/>
      <c r="AQU85" s="205"/>
      <c r="AQV85" s="205"/>
      <c r="AQW85" s="205"/>
      <c r="AQX85" s="205"/>
      <c r="AQY85" s="205"/>
      <c r="AQZ85" s="205"/>
      <c r="ARA85" s="205"/>
      <c r="ARB85" s="205"/>
      <c r="ARC85" s="205"/>
      <c r="ARD85" s="205"/>
      <c r="ARE85" s="205"/>
      <c r="ARF85" s="205"/>
      <c r="ARG85" s="205"/>
      <c r="ARH85" s="205"/>
      <c r="ARI85" s="205"/>
      <c r="ARJ85" s="205"/>
      <c r="ARK85" s="205"/>
      <c r="ARL85" s="205"/>
      <c r="ARM85" s="205"/>
      <c r="ARN85" s="205"/>
      <c r="ARO85" s="205"/>
      <c r="ARP85" s="205"/>
      <c r="ARQ85" s="205"/>
      <c r="ARR85" s="205"/>
      <c r="ARS85" s="205"/>
      <c r="ART85" s="205"/>
      <c r="ARU85" s="205"/>
      <c r="ARV85" s="205"/>
      <c r="ARW85" s="205"/>
      <c r="ARX85" s="205"/>
      <c r="ARY85" s="205"/>
      <c r="ARZ85" s="205"/>
      <c r="ASA85" s="205"/>
      <c r="ASB85" s="205"/>
      <c r="ASC85" s="205"/>
      <c r="ASD85" s="205"/>
      <c r="ASE85" s="205"/>
      <c r="ASF85" s="205"/>
      <c r="ASG85" s="205"/>
      <c r="ASH85" s="205"/>
      <c r="ASI85" s="205"/>
      <c r="ASJ85" s="205"/>
      <c r="ASK85" s="205"/>
      <c r="ASL85" s="205"/>
      <c r="ASM85" s="205"/>
      <c r="ASN85" s="205"/>
      <c r="ASO85" s="205"/>
      <c r="ASP85" s="205"/>
      <c r="ASQ85" s="205"/>
      <c r="ASR85" s="205"/>
      <c r="ASS85" s="205"/>
      <c r="AST85" s="205"/>
      <c r="ASU85" s="205"/>
      <c r="ASV85" s="205"/>
      <c r="ASW85" s="205"/>
      <c r="ASX85" s="205"/>
      <c r="ASY85" s="205"/>
      <c r="ASZ85" s="205"/>
      <c r="ATA85" s="205"/>
      <c r="ATB85" s="205"/>
      <c r="ATC85" s="205"/>
      <c r="ATD85" s="205"/>
      <c r="ATE85" s="205"/>
      <c r="ATF85" s="205"/>
      <c r="ATG85" s="205"/>
      <c r="ATH85" s="205"/>
      <c r="ATI85" s="205"/>
      <c r="ATJ85" s="205"/>
      <c r="ATK85" s="205"/>
      <c r="ATL85" s="205"/>
      <c r="ATM85" s="205"/>
      <c r="ATN85" s="205"/>
      <c r="ATO85" s="205"/>
      <c r="ATP85" s="205"/>
      <c r="ATQ85" s="205"/>
      <c r="ATR85" s="205"/>
      <c r="ATS85" s="205"/>
      <c r="ATT85" s="205"/>
      <c r="ATU85" s="205"/>
      <c r="ATV85" s="205"/>
      <c r="ATW85" s="205"/>
      <c r="ATX85" s="205"/>
      <c r="ATY85" s="205"/>
      <c r="ATZ85" s="205"/>
      <c r="AUA85" s="205"/>
      <c r="AUB85" s="205"/>
      <c r="AUC85" s="205"/>
      <c r="AUD85" s="205"/>
      <c r="AUE85" s="205"/>
      <c r="AUF85" s="205"/>
      <c r="AUG85" s="205"/>
      <c r="AUH85" s="205"/>
      <c r="AUI85" s="205"/>
      <c r="AUJ85" s="205"/>
      <c r="AUK85" s="205"/>
      <c r="AUL85" s="205"/>
      <c r="AUM85" s="205"/>
      <c r="AUN85" s="205"/>
      <c r="AUO85" s="205"/>
      <c r="AUP85" s="205"/>
      <c r="AUQ85" s="205"/>
      <c r="AUR85" s="205"/>
      <c r="AUS85" s="205"/>
      <c r="AUT85" s="205"/>
      <c r="AUU85" s="205"/>
      <c r="AUV85" s="205"/>
      <c r="AUW85" s="205"/>
      <c r="AUX85" s="205"/>
      <c r="AUY85" s="205"/>
      <c r="AUZ85" s="205"/>
      <c r="AVA85" s="205"/>
      <c r="AVB85" s="205"/>
      <c r="AVC85" s="205"/>
      <c r="AVD85" s="205"/>
      <c r="AVE85" s="205"/>
      <c r="AVF85" s="205"/>
      <c r="AVG85" s="205"/>
      <c r="AVH85" s="205"/>
      <c r="AVI85" s="205"/>
      <c r="AVJ85" s="205"/>
      <c r="AVK85" s="205"/>
      <c r="AVL85" s="205"/>
      <c r="AVM85" s="205"/>
      <c r="AVN85" s="205"/>
      <c r="AVO85" s="205"/>
      <c r="AVP85" s="205"/>
      <c r="AVQ85" s="205"/>
      <c r="AVR85" s="205"/>
      <c r="AVS85" s="205"/>
      <c r="AVT85" s="205"/>
      <c r="AVU85" s="205"/>
      <c r="AVV85" s="205"/>
      <c r="AVW85" s="205"/>
      <c r="AVX85" s="205"/>
      <c r="AVY85" s="205"/>
      <c r="AVZ85" s="205"/>
      <c r="AWA85" s="205"/>
      <c r="AWB85" s="205"/>
      <c r="AWC85" s="205"/>
      <c r="AWD85" s="205"/>
      <c r="AWE85" s="205"/>
      <c r="AWF85" s="205"/>
      <c r="AWG85" s="205"/>
      <c r="AWH85" s="205"/>
      <c r="AWI85" s="205"/>
      <c r="AWJ85" s="205"/>
      <c r="AWK85" s="205"/>
      <c r="AWL85" s="205"/>
      <c r="AWM85" s="205"/>
      <c r="AWN85" s="205"/>
      <c r="AWO85" s="205"/>
      <c r="AWP85" s="205"/>
      <c r="AWQ85" s="205"/>
      <c r="AWR85" s="205"/>
      <c r="AWS85" s="205"/>
      <c r="AWT85" s="205"/>
      <c r="AWU85" s="205"/>
      <c r="AWV85" s="205"/>
      <c r="AWW85" s="205"/>
      <c r="AWX85" s="205"/>
      <c r="AWY85" s="205"/>
      <c r="AWZ85" s="205"/>
      <c r="AXA85" s="205"/>
      <c r="AXB85" s="205"/>
      <c r="AXC85" s="205"/>
      <c r="AXD85" s="205"/>
      <c r="AXE85" s="205"/>
      <c r="AXF85" s="205"/>
      <c r="AXG85" s="205"/>
      <c r="AXH85" s="205"/>
      <c r="AXI85" s="205"/>
      <c r="AXJ85" s="205"/>
      <c r="AXK85" s="205"/>
      <c r="AXL85" s="205"/>
      <c r="AXM85" s="205"/>
      <c r="AXN85" s="205"/>
      <c r="AXO85" s="205"/>
      <c r="AXP85" s="205"/>
      <c r="AXQ85" s="205"/>
      <c r="AXR85" s="205"/>
      <c r="AXS85" s="205"/>
      <c r="AXT85" s="205"/>
      <c r="AXU85" s="205"/>
      <c r="AXV85" s="205"/>
      <c r="AXW85" s="205"/>
      <c r="AXX85" s="205"/>
      <c r="AXY85" s="205"/>
      <c r="AXZ85" s="205"/>
      <c r="AYA85" s="205"/>
      <c r="AYB85" s="205"/>
      <c r="AYC85" s="205"/>
      <c r="AYD85" s="205"/>
      <c r="AYE85" s="205"/>
      <c r="AYF85" s="205"/>
      <c r="AYG85" s="205"/>
      <c r="AYH85" s="205"/>
      <c r="AYI85" s="205"/>
      <c r="AYJ85" s="205"/>
      <c r="AYK85" s="205"/>
      <c r="AYL85" s="205"/>
      <c r="AYM85" s="205"/>
      <c r="AYN85" s="205"/>
      <c r="AYO85" s="205"/>
      <c r="AYP85" s="205"/>
      <c r="AYQ85" s="205"/>
      <c r="AYR85" s="205"/>
      <c r="AYS85" s="205"/>
      <c r="AYT85" s="205"/>
      <c r="AYU85" s="205"/>
      <c r="AYV85" s="205"/>
      <c r="AYW85" s="205"/>
      <c r="AYX85" s="205"/>
      <c r="AYY85" s="205"/>
      <c r="AYZ85" s="205"/>
      <c r="AZA85" s="205"/>
      <c r="AZB85" s="205"/>
      <c r="AZC85" s="205"/>
      <c r="AZD85" s="205"/>
      <c r="AZE85" s="205"/>
      <c r="AZF85" s="205"/>
      <c r="AZG85" s="205"/>
      <c r="AZH85" s="205"/>
      <c r="AZI85" s="205"/>
      <c r="AZJ85" s="205"/>
      <c r="AZK85" s="205"/>
      <c r="AZL85" s="205"/>
      <c r="AZM85" s="205"/>
      <c r="AZN85" s="205"/>
      <c r="AZO85" s="205"/>
      <c r="AZP85" s="205"/>
      <c r="AZQ85" s="205"/>
      <c r="AZR85" s="205"/>
      <c r="AZS85" s="205"/>
      <c r="AZT85" s="205"/>
      <c r="AZU85" s="205"/>
      <c r="AZV85" s="205"/>
      <c r="AZW85" s="205"/>
      <c r="AZX85" s="205"/>
      <c r="AZY85" s="205"/>
      <c r="AZZ85" s="205"/>
      <c r="BAA85" s="205"/>
      <c r="BAB85" s="205"/>
      <c r="BAC85" s="205"/>
      <c r="BAD85" s="205"/>
      <c r="BAE85" s="205"/>
      <c r="BAF85" s="205"/>
      <c r="BAG85" s="205"/>
      <c r="BAH85" s="205"/>
      <c r="BAI85" s="205"/>
      <c r="BAJ85" s="205"/>
      <c r="BAK85" s="205"/>
      <c r="BAL85" s="205"/>
      <c r="BAM85" s="205"/>
      <c r="BAN85" s="205"/>
      <c r="BAO85" s="205"/>
      <c r="BAP85" s="205"/>
      <c r="BAQ85" s="205"/>
      <c r="BAR85" s="205"/>
      <c r="BAS85" s="205"/>
      <c r="BAT85" s="205"/>
      <c r="BAU85" s="205"/>
      <c r="BAV85" s="205"/>
      <c r="BAW85" s="205"/>
      <c r="BAX85" s="205"/>
      <c r="BAY85" s="205"/>
      <c r="BAZ85" s="205"/>
      <c r="BBA85" s="205"/>
      <c r="BBB85" s="205"/>
      <c r="BBC85" s="205"/>
      <c r="BBD85" s="205"/>
      <c r="BBE85" s="205"/>
      <c r="BBF85" s="205"/>
      <c r="BBG85" s="205"/>
      <c r="BBH85" s="205"/>
      <c r="BBI85" s="205"/>
      <c r="BBJ85" s="205"/>
      <c r="BBK85" s="205"/>
      <c r="BBL85" s="205"/>
      <c r="BBM85" s="205"/>
      <c r="BBN85" s="205"/>
      <c r="BBO85" s="205"/>
      <c r="BBP85" s="205"/>
      <c r="BBQ85" s="205"/>
      <c r="BBR85" s="205"/>
      <c r="BBS85" s="205"/>
      <c r="BBT85" s="205"/>
      <c r="BBU85" s="205"/>
      <c r="BBV85" s="205"/>
      <c r="BBW85" s="205"/>
      <c r="BBX85" s="205"/>
      <c r="BBY85" s="205"/>
      <c r="BBZ85" s="205"/>
      <c r="BCA85" s="205"/>
      <c r="BCB85" s="205"/>
      <c r="BCC85" s="205"/>
      <c r="BCD85" s="205"/>
      <c r="BCE85" s="205"/>
      <c r="BCF85" s="205"/>
      <c r="BCG85" s="205"/>
      <c r="BCH85" s="205"/>
      <c r="BCI85" s="205"/>
      <c r="BCJ85" s="205"/>
      <c r="BCK85" s="205"/>
      <c r="BCL85" s="205"/>
      <c r="BCM85" s="205"/>
      <c r="BCN85" s="205"/>
      <c r="BCO85" s="205"/>
      <c r="BCP85" s="205"/>
      <c r="BCQ85" s="205"/>
      <c r="BCR85" s="205"/>
      <c r="BCS85" s="205"/>
      <c r="BCT85" s="205"/>
      <c r="BCU85" s="205"/>
      <c r="BCV85" s="205"/>
      <c r="BCW85" s="205"/>
      <c r="BCX85" s="205"/>
      <c r="BCY85" s="205"/>
      <c r="BCZ85" s="205"/>
      <c r="BDA85" s="205"/>
      <c r="BDB85" s="205"/>
      <c r="BDC85" s="205"/>
      <c r="BDD85" s="205"/>
      <c r="BDE85" s="205"/>
      <c r="BDF85" s="205"/>
      <c r="BDG85" s="205"/>
      <c r="BDH85" s="205"/>
      <c r="BDI85" s="205"/>
      <c r="BDJ85" s="205"/>
      <c r="BDK85" s="205"/>
      <c r="BDL85" s="205"/>
      <c r="BDM85" s="205"/>
      <c r="BDN85" s="205"/>
      <c r="BDO85" s="205"/>
      <c r="BDP85" s="205"/>
      <c r="BDQ85" s="205"/>
      <c r="BDR85" s="205"/>
      <c r="BDS85" s="205"/>
      <c r="BDT85" s="205"/>
      <c r="BDU85" s="205"/>
    </row>
    <row r="86" spans="1:1477" s="73" customFormat="1">
      <c r="B86" s="71" t="s">
        <v>4</v>
      </c>
      <c r="C86" s="71" t="s">
        <v>285</v>
      </c>
      <c r="D86" s="71" t="s">
        <v>286</v>
      </c>
      <c r="E86" s="216">
        <v>41975</v>
      </c>
      <c r="F86" s="71" t="s">
        <v>477</v>
      </c>
      <c r="G86" s="175" t="s">
        <v>478</v>
      </c>
      <c r="H86" s="208">
        <v>2</v>
      </c>
      <c r="I86" s="73">
        <v>0</v>
      </c>
      <c r="J86" s="73">
        <v>120</v>
      </c>
      <c r="K86" s="73">
        <v>124</v>
      </c>
      <c r="L86" s="73">
        <v>121</v>
      </c>
      <c r="M86" s="206">
        <f t="shared" si="66"/>
        <v>0.97499999999999998</v>
      </c>
      <c r="N86" s="73">
        <f t="shared" si="67"/>
        <v>1</v>
      </c>
      <c r="O86" s="73">
        <v>3</v>
      </c>
      <c r="P86" s="73">
        <v>0</v>
      </c>
      <c r="Q86" s="73">
        <v>0</v>
      </c>
      <c r="R86" s="73">
        <v>4</v>
      </c>
      <c r="S86" s="73">
        <v>0</v>
      </c>
      <c r="T86" s="212">
        <v>518519</v>
      </c>
      <c r="U86" s="212">
        <v>21000</v>
      </c>
      <c r="V86" s="212">
        <v>497519</v>
      </c>
      <c r="W86" s="212">
        <v>518519</v>
      </c>
      <c r="X86" s="212">
        <v>502367</v>
      </c>
      <c r="Y86" s="212">
        <v>0</v>
      </c>
      <c r="Z86" s="212">
        <v>0</v>
      </c>
      <c r="AA86" s="212">
        <v>0</v>
      </c>
      <c r="AB86" s="212">
        <v>502367</v>
      </c>
      <c r="AC86" s="212">
        <v>502367</v>
      </c>
      <c r="AD86" s="206">
        <f t="shared" si="68"/>
        <v>1.0097443514720041</v>
      </c>
      <c r="AE86" s="73">
        <f t="shared" si="69"/>
        <v>1</v>
      </c>
      <c r="AF86" s="212">
        <v>0</v>
      </c>
      <c r="AG86" s="212">
        <v>0</v>
      </c>
      <c r="AH86" s="73">
        <v>2</v>
      </c>
      <c r="AI86" s="73">
        <v>2</v>
      </c>
      <c r="AJ86" s="73">
        <v>0</v>
      </c>
      <c r="AK86" s="73">
        <v>0</v>
      </c>
      <c r="AL86" s="85">
        <v>2974</v>
      </c>
      <c r="AM86" s="85">
        <v>0</v>
      </c>
      <c r="AN86" s="73">
        <v>0</v>
      </c>
      <c r="AO86" s="73">
        <v>0</v>
      </c>
      <c r="AP86" s="85">
        <v>3026</v>
      </c>
      <c r="AQ86" s="85">
        <v>0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0</v>
      </c>
      <c r="BE86" s="73">
        <v>0</v>
      </c>
      <c r="BF86" s="85">
        <v>0</v>
      </c>
      <c r="BG86" s="85">
        <v>0</v>
      </c>
      <c r="BH86" s="73">
        <v>0</v>
      </c>
      <c r="BI86" s="73">
        <v>0</v>
      </c>
      <c r="BJ86" s="85">
        <v>0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0</v>
      </c>
      <c r="BR86" s="85">
        <v>0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0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0</v>
      </c>
      <c r="CI86" s="85">
        <v>0</v>
      </c>
      <c r="CJ86" s="73">
        <v>0</v>
      </c>
      <c r="CK86" s="73">
        <v>0</v>
      </c>
      <c r="CL86" s="85">
        <v>6000</v>
      </c>
      <c r="CM86" s="85">
        <v>0</v>
      </c>
      <c r="CN86" s="71" t="s">
        <v>424</v>
      </c>
      <c r="CO86" s="71" t="s">
        <v>425</v>
      </c>
      <c r="CP86" s="71" t="s">
        <v>321</v>
      </c>
      <c r="CQ86" s="71" t="s">
        <v>321</v>
      </c>
      <c r="CR86" s="71" t="s">
        <v>321</v>
      </c>
      <c r="CS86" s="71" t="s">
        <v>321</v>
      </c>
      <c r="CT86" s="72">
        <v>42213</v>
      </c>
      <c r="CU86" s="71" t="s">
        <v>473</v>
      </c>
      <c r="CV86" s="71" t="s">
        <v>474</v>
      </c>
      <c r="CW86" s="72" t="s">
        <v>168</v>
      </c>
      <c r="CX86" s="72">
        <v>42199</v>
      </c>
      <c r="CY86" s="71" t="s">
        <v>473</v>
      </c>
      <c r="CZ86" s="71" t="s">
        <v>474</v>
      </c>
      <c r="DA86" s="71" t="s">
        <v>505</v>
      </c>
      <c r="DB86" s="86">
        <v>460954.46</v>
      </c>
      <c r="DC86" s="71"/>
      <c r="DD86" s="71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  <c r="IX86" s="205"/>
      <c r="IY86" s="205"/>
      <c r="IZ86" s="205"/>
      <c r="JA86" s="205"/>
      <c r="JB86" s="205"/>
      <c r="JC86" s="205"/>
      <c r="JD86" s="205"/>
      <c r="JE86" s="205"/>
      <c r="JF86" s="205"/>
      <c r="JG86" s="205"/>
      <c r="JH86" s="205"/>
      <c r="JI86" s="205"/>
      <c r="JJ86" s="205"/>
      <c r="JK86" s="205"/>
      <c r="JL86" s="205"/>
      <c r="JM86" s="205"/>
      <c r="JN86" s="205"/>
      <c r="JO86" s="205"/>
      <c r="JP86" s="205"/>
      <c r="JQ86" s="205"/>
      <c r="JR86" s="205"/>
      <c r="JS86" s="205"/>
      <c r="JT86" s="205"/>
      <c r="JU86" s="205"/>
      <c r="JV86" s="205"/>
      <c r="JW86" s="205"/>
      <c r="JX86" s="205"/>
      <c r="JY86" s="205"/>
      <c r="JZ86" s="205"/>
      <c r="KA86" s="205"/>
      <c r="KB86" s="205"/>
      <c r="KC86" s="205"/>
      <c r="KD86" s="205"/>
      <c r="KE86" s="205"/>
      <c r="KF86" s="205"/>
      <c r="KG86" s="205"/>
      <c r="KH86" s="205"/>
      <c r="KI86" s="205"/>
      <c r="KJ86" s="205"/>
      <c r="KK86" s="205"/>
      <c r="KL86" s="205"/>
      <c r="KM86" s="205"/>
      <c r="KN86" s="205"/>
      <c r="KO86" s="205"/>
      <c r="KP86" s="205"/>
      <c r="KQ86" s="205"/>
      <c r="KR86" s="205"/>
      <c r="KS86" s="205"/>
      <c r="KT86" s="205"/>
      <c r="KU86" s="205"/>
      <c r="KV86" s="205"/>
      <c r="KW86" s="205"/>
      <c r="KX86" s="205"/>
      <c r="KY86" s="205"/>
      <c r="KZ86" s="205"/>
      <c r="LA86" s="205"/>
      <c r="LB86" s="205"/>
      <c r="LC86" s="205"/>
      <c r="LD86" s="205"/>
      <c r="LE86" s="205"/>
      <c r="LF86" s="205"/>
      <c r="LG86" s="205"/>
      <c r="LH86" s="205"/>
      <c r="LI86" s="205"/>
      <c r="LJ86" s="205"/>
      <c r="LK86" s="205"/>
      <c r="LL86" s="205"/>
      <c r="LM86" s="205"/>
      <c r="LN86" s="205"/>
      <c r="LO86" s="205"/>
      <c r="LP86" s="205"/>
      <c r="LQ86" s="205"/>
      <c r="LR86" s="205"/>
      <c r="LS86" s="205"/>
      <c r="LT86" s="205"/>
      <c r="LU86" s="205"/>
      <c r="LV86" s="205"/>
      <c r="LW86" s="205"/>
      <c r="LX86" s="205"/>
      <c r="LY86" s="205"/>
      <c r="LZ86" s="205"/>
      <c r="MA86" s="205"/>
      <c r="MB86" s="205"/>
      <c r="MC86" s="205"/>
      <c r="MD86" s="205"/>
      <c r="ME86" s="205"/>
      <c r="MF86" s="205"/>
      <c r="MG86" s="205"/>
      <c r="MH86" s="205"/>
      <c r="MI86" s="205"/>
      <c r="MJ86" s="205"/>
      <c r="MK86" s="205"/>
      <c r="ML86" s="205"/>
      <c r="MM86" s="205"/>
      <c r="MN86" s="205"/>
      <c r="MO86" s="205"/>
      <c r="MP86" s="205"/>
      <c r="MQ86" s="205"/>
      <c r="MR86" s="205"/>
      <c r="MS86" s="205"/>
      <c r="MT86" s="205"/>
      <c r="MU86" s="205"/>
      <c r="MV86" s="205"/>
      <c r="MW86" s="205"/>
      <c r="MX86" s="205"/>
      <c r="MY86" s="205"/>
      <c r="MZ86" s="205"/>
      <c r="NA86" s="205"/>
      <c r="NB86" s="205"/>
      <c r="NC86" s="205"/>
      <c r="ND86" s="205"/>
      <c r="NE86" s="205"/>
      <c r="NF86" s="205"/>
      <c r="NG86" s="205"/>
      <c r="NH86" s="205"/>
      <c r="NI86" s="205"/>
      <c r="NJ86" s="205"/>
      <c r="NK86" s="205"/>
      <c r="NL86" s="205"/>
      <c r="NM86" s="205"/>
      <c r="NN86" s="205"/>
      <c r="NO86" s="205"/>
      <c r="NP86" s="205"/>
      <c r="NQ86" s="205"/>
      <c r="NR86" s="205"/>
      <c r="NS86" s="205"/>
      <c r="NT86" s="205"/>
      <c r="NU86" s="205"/>
      <c r="NV86" s="205"/>
      <c r="NW86" s="205"/>
      <c r="NX86" s="205"/>
      <c r="NY86" s="205"/>
      <c r="NZ86" s="205"/>
      <c r="OA86" s="205"/>
      <c r="OB86" s="205"/>
      <c r="OC86" s="205"/>
      <c r="OD86" s="205"/>
      <c r="OE86" s="205"/>
      <c r="OF86" s="205"/>
      <c r="OG86" s="205"/>
      <c r="OH86" s="205"/>
      <c r="OI86" s="205"/>
      <c r="OJ86" s="205"/>
      <c r="OK86" s="205"/>
      <c r="OL86" s="205"/>
      <c r="OM86" s="205"/>
      <c r="ON86" s="205"/>
      <c r="OO86" s="205"/>
      <c r="OP86" s="205"/>
      <c r="OQ86" s="205"/>
      <c r="OR86" s="205"/>
      <c r="OS86" s="205"/>
      <c r="OT86" s="205"/>
      <c r="OU86" s="205"/>
      <c r="OV86" s="205"/>
      <c r="OW86" s="205"/>
      <c r="OX86" s="205"/>
      <c r="OY86" s="205"/>
      <c r="OZ86" s="205"/>
      <c r="PA86" s="205"/>
      <c r="PB86" s="205"/>
      <c r="PC86" s="205"/>
      <c r="PD86" s="205"/>
      <c r="PE86" s="205"/>
      <c r="PF86" s="205"/>
      <c r="PG86" s="205"/>
      <c r="PH86" s="205"/>
      <c r="PI86" s="205"/>
      <c r="PJ86" s="205"/>
      <c r="PK86" s="205"/>
      <c r="PL86" s="205"/>
      <c r="PM86" s="205"/>
      <c r="PN86" s="205"/>
      <c r="PO86" s="205"/>
      <c r="PP86" s="205"/>
      <c r="PQ86" s="205"/>
      <c r="PR86" s="205"/>
      <c r="PS86" s="205"/>
      <c r="PT86" s="205"/>
      <c r="PU86" s="205"/>
      <c r="PV86" s="205"/>
      <c r="PW86" s="205"/>
      <c r="PX86" s="205"/>
      <c r="PY86" s="205"/>
      <c r="PZ86" s="205"/>
      <c r="QA86" s="205"/>
      <c r="QB86" s="205"/>
      <c r="QC86" s="205"/>
      <c r="QD86" s="205"/>
      <c r="QE86" s="205"/>
      <c r="QF86" s="205"/>
      <c r="QG86" s="205"/>
      <c r="QH86" s="205"/>
      <c r="QI86" s="205"/>
      <c r="QJ86" s="205"/>
      <c r="QK86" s="205"/>
      <c r="QL86" s="205"/>
      <c r="QM86" s="205"/>
      <c r="QN86" s="205"/>
      <c r="QO86" s="205"/>
      <c r="QP86" s="205"/>
      <c r="QQ86" s="205"/>
      <c r="QR86" s="205"/>
      <c r="QS86" s="205"/>
      <c r="QT86" s="205"/>
      <c r="QU86" s="205"/>
      <c r="QV86" s="205"/>
      <c r="QW86" s="205"/>
      <c r="QX86" s="205"/>
      <c r="QY86" s="205"/>
      <c r="QZ86" s="205"/>
      <c r="RA86" s="205"/>
      <c r="RB86" s="205"/>
      <c r="RC86" s="205"/>
      <c r="RD86" s="205"/>
      <c r="RE86" s="205"/>
      <c r="RF86" s="205"/>
      <c r="RG86" s="205"/>
      <c r="RH86" s="205"/>
      <c r="RI86" s="205"/>
      <c r="RJ86" s="205"/>
      <c r="RK86" s="205"/>
      <c r="RL86" s="205"/>
      <c r="RM86" s="205"/>
      <c r="RN86" s="205"/>
      <c r="RO86" s="205"/>
      <c r="RP86" s="205"/>
      <c r="RQ86" s="205"/>
      <c r="RR86" s="205"/>
      <c r="RS86" s="205"/>
      <c r="RT86" s="205"/>
      <c r="RU86" s="205"/>
      <c r="RV86" s="205"/>
      <c r="RW86" s="205"/>
      <c r="RX86" s="205"/>
      <c r="RY86" s="205"/>
      <c r="RZ86" s="205"/>
      <c r="SA86" s="205"/>
      <c r="SB86" s="205"/>
      <c r="SC86" s="205"/>
      <c r="SD86" s="205"/>
      <c r="SE86" s="205"/>
      <c r="SF86" s="205"/>
      <c r="SG86" s="205"/>
      <c r="SH86" s="205"/>
      <c r="SI86" s="205"/>
      <c r="SJ86" s="205"/>
      <c r="SK86" s="205"/>
      <c r="SL86" s="205"/>
      <c r="SM86" s="205"/>
      <c r="SN86" s="205"/>
      <c r="SO86" s="205"/>
      <c r="SP86" s="205"/>
      <c r="SQ86" s="205"/>
      <c r="SR86" s="205"/>
      <c r="SS86" s="205"/>
      <c r="ST86" s="205"/>
      <c r="SU86" s="205"/>
      <c r="SV86" s="205"/>
      <c r="SW86" s="205"/>
      <c r="SX86" s="205"/>
      <c r="SY86" s="205"/>
      <c r="SZ86" s="205"/>
      <c r="TA86" s="205"/>
      <c r="TB86" s="205"/>
      <c r="TC86" s="205"/>
      <c r="TD86" s="205"/>
      <c r="TE86" s="205"/>
      <c r="TF86" s="205"/>
      <c r="TG86" s="205"/>
      <c r="TH86" s="205"/>
      <c r="TI86" s="205"/>
      <c r="TJ86" s="205"/>
      <c r="TK86" s="205"/>
      <c r="TL86" s="205"/>
      <c r="TM86" s="205"/>
      <c r="TN86" s="205"/>
      <c r="TO86" s="205"/>
      <c r="TP86" s="205"/>
      <c r="TQ86" s="205"/>
      <c r="TR86" s="205"/>
      <c r="TS86" s="205"/>
      <c r="TT86" s="205"/>
      <c r="TU86" s="205"/>
      <c r="TV86" s="205"/>
      <c r="TW86" s="205"/>
      <c r="TX86" s="205"/>
      <c r="TY86" s="205"/>
      <c r="TZ86" s="205"/>
      <c r="UA86" s="205"/>
      <c r="UB86" s="205"/>
      <c r="UC86" s="205"/>
      <c r="UD86" s="205"/>
      <c r="UE86" s="205"/>
      <c r="UF86" s="205"/>
      <c r="UG86" s="205"/>
      <c r="UH86" s="205"/>
      <c r="UI86" s="205"/>
      <c r="UJ86" s="205"/>
      <c r="UK86" s="205"/>
      <c r="UL86" s="205"/>
      <c r="UM86" s="205"/>
      <c r="UN86" s="205"/>
      <c r="UO86" s="205"/>
      <c r="UP86" s="205"/>
      <c r="UQ86" s="205"/>
      <c r="UR86" s="205"/>
      <c r="US86" s="205"/>
      <c r="UT86" s="205"/>
      <c r="UU86" s="205"/>
      <c r="UV86" s="205"/>
      <c r="UW86" s="205"/>
      <c r="UX86" s="205"/>
      <c r="UY86" s="205"/>
      <c r="UZ86" s="205"/>
      <c r="VA86" s="205"/>
      <c r="VB86" s="205"/>
      <c r="VC86" s="205"/>
      <c r="VD86" s="205"/>
      <c r="VE86" s="205"/>
      <c r="VF86" s="205"/>
      <c r="VG86" s="205"/>
      <c r="VH86" s="205"/>
      <c r="VI86" s="205"/>
      <c r="VJ86" s="205"/>
      <c r="VK86" s="205"/>
      <c r="VL86" s="205"/>
      <c r="VM86" s="205"/>
      <c r="VN86" s="205"/>
      <c r="VO86" s="205"/>
      <c r="VP86" s="205"/>
      <c r="VQ86" s="205"/>
      <c r="VR86" s="205"/>
      <c r="VS86" s="205"/>
      <c r="VT86" s="205"/>
      <c r="VU86" s="205"/>
      <c r="VV86" s="205"/>
      <c r="VW86" s="205"/>
      <c r="VX86" s="205"/>
      <c r="VY86" s="205"/>
      <c r="VZ86" s="205"/>
      <c r="WA86" s="205"/>
      <c r="WB86" s="205"/>
      <c r="WC86" s="205"/>
      <c r="WD86" s="205"/>
      <c r="WE86" s="205"/>
      <c r="WF86" s="205"/>
      <c r="WG86" s="205"/>
      <c r="WH86" s="205"/>
      <c r="WI86" s="205"/>
      <c r="WJ86" s="205"/>
      <c r="WK86" s="205"/>
      <c r="WL86" s="205"/>
      <c r="WM86" s="205"/>
      <c r="WN86" s="205"/>
      <c r="WO86" s="205"/>
      <c r="WP86" s="205"/>
      <c r="WQ86" s="205"/>
      <c r="WR86" s="205"/>
      <c r="WS86" s="205"/>
      <c r="WT86" s="205"/>
      <c r="WU86" s="205"/>
      <c r="WV86" s="205"/>
      <c r="WW86" s="205"/>
      <c r="WX86" s="205"/>
      <c r="WY86" s="205"/>
      <c r="WZ86" s="205"/>
      <c r="XA86" s="205"/>
      <c r="XB86" s="205"/>
      <c r="XC86" s="205"/>
      <c r="XD86" s="205"/>
      <c r="XE86" s="205"/>
      <c r="XF86" s="205"/>
      <c r="XG86" s="205"/>
      <c r="XH86" s="205"/>
      <c r="XI86" s="205"/>
      <c r="XJ86" s="205"/>
      <c r="XK86" s="205"/>
      <c r="XL86" s="205"/>
      <c r="XM86" s="205"/>
      <c r="XN86" s="205"/>
      <c r="XO86" s="205"/>
      <c r="XP86" s="205"/>
      <c r="XQ86" s="205"/>
      <c r="XR86" s="205"/>
      <c r="XS86" s="205"/>
      <c r="XT86" s="205"/>
      <c r="XU86" s="205"/>
      <c r="XV86" s="205"/>
      <c r="XW86" s="205"/>
      <c r="XX86" s="205"/>
      <c r="XY86" s="205"/>
      <c r="XZ86" s="205"/>
      <c r="YA86" s="205"/>
      <c r="YB86" s="205"/>
      <c r="YC86" s="205"/>
      <c r="YD86" s="205"/>
      <c r="YE86" s="205"/>
      <c r="YF86" s="205"/>
      <c r="YG86" s="205"/>
      <c r="YH86" s="205"/>
      <c r="YI86" s="205"/>
      <c r="YJ86" s="205"/>
      <c r="YK86" s="205"/>
      <c r="YL86" s="205"/>
      <c r="YM86" s="205"/>
      <c r="YN86" s="205"/>
      <c r="YO86" s="205"/>
      <c r="YP86" s="205"/>
      <c r="YQ86" s="205"/>
      <c r="YR86" s="205"/>
      <c r="YS86" s="205"/>
      <c r="YT86" s="205"/>
      <c r="YU86" s="205"/>
      <c r="YV86" s="205"/>
      <c r="YW86" s="205"/>
      <c r="YX86" s="205"/>
      <c r="YY86" s="205"/>
      <c r="YZ86" s="205"/>
      <c r="ZA86" s="205"/>
      <c r="ZB86" s="205"/>
      <c r="ZC86" s="205"/>
      <c r="ZD86" s="205"/>
      <c r="ZE86" s="205"/>
      <c r="ZF86" s="205"/>
      <c r="ZG86" s="205"/>
      <c r="ZH86" s="205"/>
      <c r="ZI86" s="205"/>
      <c r="ZJ86" s="205"/>
      <c r="ZK86" s="205"/>
      <c r="ZL86" s="205"/>
      <c r="ZM86" s="205"/>
      <c r="ZN86" s="205"/>
      <c r="ZO86" s="205"/>
      <c r="ZP86" s="205"/>
      <c r="ZQ86" s="205"/>
      <c r="ZR86" s="205"/>
      <c r="ZS86" s="205"/>
      <c r="ZT86" s="205"/>
      <c r="ZU86" s="205"/>
      <c r="ZV86" s="205"/>
      <c r="ZW86" s="205"/>
      <c r="ZX86" s="205"/>
      <c r="ZY86" s="205"/>
      <c r="ZZ86" s="205"/>
      <c r="AAA86" s="205"/>
      <c r="AAB86" s="205"/>
      <c r="AAC86" s="205"/>
      <c r="AAD86" s="205"/>
      <c r="AAE86" s="205"/>
      <c r="AAF86" s="205"/>
      <c r="AAG86" s="205"/>
      <c r="AAH86" s="205"/>
      <c r="AAI86" s="205"/>
      <c r="AAJ86" s="205"/>
      <c r="AAK86" s="205"/>
      <c r="AAL86" s="205"/>
      <c r="AAM86" s="205"/>
      <c r="AAN86" s="205"/>
      <c r="AAO86" s="205"/>
      <c r="AAP86" s="205"/>
      <c r="AAQ86" s="205"/>
      <c r="AAR86" s="205"/>
      <c r="AAS86" s="205"/>
      <c r="AAT86" s="205"/>
      <c r="AAU86" s="205"/>
      <c r="AAV86" s="205"/>
      <c r="AAW86" s="205"/>
      <c r="AAX86" s="205"/>
      <c r="AAY86" s="205"/>
      <c r="AAZ86" s="205"/>
      <c r="ABA86" s="205"/>
      <c r="ABB86" s="205"/>
      <c r="ABC86" s="205"/>
      <c r="ABD86" s="205"/>
      <c r="ABE86" s="205"/>
      <c r="ABF86" s="205"/>
      <c r="ABG86" s="205"/>
      <c r="ABH86" s="205"/>
      <c r="ABI86" s="205"/>
      <c r="ABJ86" s="205"/>
      <c r="ABK86" s="205"/>
      <c r="ABL86" s="205"/>
      <c r="ABM86" s="205"/>
      <c r="ABN86" s="205"/>
      <c r="ABO86" s="205"/>
      <c r="ABP86" s="205"/>
      <c r="ABQ86" s="205"/>
      <c r="ABR86" s="205"/>
      <c r="ABS86" s="205"/>
      <c r="ABT86" s="205"/>
      <c r="ABU86" s="205"/>
      <c r="ABV86" s="205"/>
      <c r="ABW86" s="205"/>
      <c r="ABX86" s="205"/>
      <c r="ABY86" s="205"/>
      <c r="ABZ86" s="205"/>
      <c r="ACA86" s="205"/>
      <c r="ACB86" s="205"/>
      <c r="ACC86" s="205"/>
      <c r="ACD86" s="205"/>
      <c r="ACE86" s="205"/>
      <c r="ACF86" s="205"/>
      <c r="ACG86" s="205"/>
      <c r="ACH86" s="205"/>
      <c r="ACI86" s="205"/>
      <c r="ACJ86" s="205"/>
      <c r="ACK86" s="205"/>
      <c r="ACL86" s="205"/>
      <c r="ACM86" s="205"/>
      <c r="ACN86" s="205"/>
      <c r="ACO86" s="205"/>
      <c r="ACP86" s="205"/>
      <c r="ACQ86" s="205"/>
      <c r="ACR86" s="205"/>
      <c r="ACS86" s="205"/>
      <c r="ACT86" s="205"/>
      <c r="ACU86" s="205"/>
      <c r="ACV86" s="205"/>
      <c r="ACW86" s="205"/>
      <c r="ACX86" s="205"/>
      <c r="ACY86" s="205"/>
      <c r="ACZ86" s="205"/>
      <c r="ADA86" s="205"/>
      <c r="ADB86" s="205"/>
      <c r="ADC86" s="205"/>
      <c r="ADD86" s="205"/>
      <c r="ADE86" s="205"/>
      <c r="ADF86" s="205"/>
      <c r="ADG86" s="205"/>
      <c r="ADH86" s="205"/>
      <c r="ADI86" s="205"/>
      <c r="ADJ86" s="205"/>
      <c r="ADK86" s="205"/>
      <c r="ADL86" s="205"/>
      <c r="ADM86" s="205"/>
      <c r="ADN86" s="205"/>
      <c r="ADO86" s="205"/>
      <c r="ADP86" s="205"/>
      <c r="ADQ86" s="205"/>
      <c r="ADR86" s="205"/>
      <c r="ADS86" s="205"/>
      <c r="ADT86" s="205"/>
      <c r="ADU86" s="205"/>
      <c r="ADV86" s="205"/>
      <c r="ADW86" s="205"/>
      <c r="ADX86" s="205"/>
      <c r="ADY86" s="205"/>
      <c r="ADZ86" s="205"/>
      <c r="AEA86" s="205"/>
      <c r="AEB86" s="205"/>
      <c r="AEC86" s="205"/>
      <c r="AED86" s="205"/>
      <c r="AEE86" s="205"/>
      <c r="AEF86" s="205"/>
      <c r="AEG86" s="205"/>
      <c r="AEH86" s="205"/>
      <c r="AEI86" s="205"/>
      <c r="AEJ86" s="205"/>
      <c r="AEK86" s="205"/>
      <c r="AEL86" s="205"/>
      <c r="AEM86" s="205"/>
      <c r="AEN86" s="205"/>
      <c r="AEO86" s="205"/>
      <c r="AEP86" s="205"/>
      <c r="AEQ86" s="205"/>
      <c r="AER86" s="205"/>
      <c r="AES86" s="205"/>
      <c r="AET86" s="205"/>
      <c r="AEU86" s="205"/>
      <c r="AEV86" s="205"/>
      <c r="AEW86" s="205"/>
      <c r="AEX86" s="205"/>
      <c r="AEY86" s="205"/>
      <c r="AEZ86" s="205"/>
      <c r="AFA86" s="205"/>
      <c r="AFB86" s="205"/>
      <c r="AFC86" s="205"/>
      <c r="AFD86" s="205"/>
      <c r="AFE86" s="205"/>
      <c r="AFF86" s="205"/>
      <c r="AFG86" s="205"/>
      <c r="AFH86" s="205"/>
      <c r="AFI86" s="205"/>
      <c r="AFJ86" s="205"/>
      <c r="AFK86" s="205"/>
      <c r="AFL86" s="205"/>
      <c r="AFM86" s="205"/>
      <c r="AFN86" s="205"/>
      <c r="AFO86" s="205"/>
      <c r="AFP86" s="205"/>
      <c r="AFQ86" s="205"/>
      <c r="AFR86" s="205"/>
      <c r="AFS86" s="205"/>
      <c r="AFT86" s="205"/>
      <c r="AFU86" s="205"/>
      <c r="AFV86" s="205"/>
      <c r="AFW86" s="205"/>
      <c r="AFX86" s="205"/>
      <c r="AFY86" s="205"/>
      <c r="AFZ86" s="205"/>
      <c r="AGA86" s="205"/>
      <c r="AGB86" s="205"/>
      <c r="AGC86" s="205"/>
      <c r="AGD86" s="205"/>
      <c r="AGE86" s="205"/>
      <c r="AGF86" s="205"/>
      <c r="AGG86" s="205"/>
      <c r="AGH86" s="205"/>
      <c r="AGI86" s="205"/>
      <c r="AGJ86" s="205"/>
      <c r="AGK86" s="205"/>
      <c r="AGL86" s="205"/>
      <c r="AGM86" s="205"/>
      <c r="AGN86" s="205"/>
      <c r="AGO86" s="205"/>
      <c r="AGP86" s="205"/>
      <c r="AGQ86" s="205"/>
      <c r="AGR86" s="205"/>
      <c r="AGS86" s="205"/>
      <c r="AGT86" s="205"/>
      <c r="AGU86" s="205"/>
      <c r="AGV86" s="205"/>
      <c r="AGW86" s="205"/>
      <c r="AGX86" s="205"/>
      <c r="AGY86" s="205"/>
      <c r="AGZ86" s="205"/>
      <c r="AHA86" s="205"/>
      <c r="AHB86" s="205"/>
      <c r="AHC86" s="205"/>
      <c r="AHD86" s="205"/>
      <c r="AHE86" s="205"/>
      <c r="AHF86" s="205"/>
      <c r="AHG86" s="205"/>
      <c r="AHH86" s="205"/>
      <c r="AHI86" s="205"/>
      <c r="AHJ86" s="205"/>
      <c r="AHK86" s="205"/>
      <c r="AHL86" s="205"/>
      <c r="AHM86" s="205"/>
      <c r="AHN86" s="205"/>
      <c r="AHO86" s="205"/>
      <c r="AHP86" s="205"/>
      <c r="AHQ86" s="205"/>
      <c r="AHR86" s="205"/>
      <c r="AHS86" s="205"/>
      <c r="AHT86" s="205"/>
      <c r="AHU86" s="205"/>
      <c r="AHV86" s="205"/>
      <c r="AHW86" s="205"/>
      <c r="AHX86" s="205"/>
      <c r="AHY86" s="205"/>
      <c r="AHZ86" s="205"/>
      <c r="AIA86" s="205"/>
      <c r="AIB86" s="205"/>
      <c r="AIC86" s="205"/>
      <c r="AID86" s="205"/>
      <c r="AIE86" s="205"/>
      <c r="AIF86" s="205"/>
      <c r="AIG86" s="205"/>
      <c r="AIH86" s="205"/>
      <c r="AII86" s="205"/>
      <c r="AIJ86" s="205"/>
      <c r="AIK86" s="205"/>
      <c r="AIL86" s="205"/>
      <c r="AIM86" s="205"/>
      <c r="AIN86" s="205"/>
      <c r="AIO86" s="205"/>
      <c r="AIP86" s="205"/>
      <c r="AIQ86" s="205"/>
      <c r="AIR86" s="205"/>
      <c r="AIS86" s="205"/>
      <c r="AIT86" s="205"/>
      <c r="AIU86" s="205"/>
      <c r="AIV86" s="205"/>
      <c r="AIW86" s="205"/>
      <c r="AIX86" s="205"/>
      <c r="AIY86" s="205"/>
      <c r="AIZ86" s="205"/>
      <c r="AJA86" s="205"/>
      <c r="AJB86" s="205"/>
      <c r="AJC86" s="205"/>
      <c r="AJD86" s="205"/>
      <c r="AJE86" s="205"/>
      <c r="AJF86" s="205"/>
      <c r="AJG86" s="205"/>
      <c r="AJH86" s="205"/>
      <c r="AJI86" s="205"/>
      <c r="AJJ86" s="205"/>
      <c r="AJK86" s="205"/>
      <c r="AJL86" s="205"/>
      <c r="AJM86" s="205"/>
      <c r="AJN86" s="205"/>
      <c r="AJO86" s="205"/>
      <c r="AJP86" s="205"/>
      <c r="AJQ86" s="205"/>
      <c r="AJR86" s="205"/>
      <c r="AJS86" s="205"/>
      <c r="AJT86" s="205"/>
      <c r="AJU86" s="205"/>
      <c r="AJV86" s="205"/>
      <c r="AJW86" s="205"/>
      <c r="AJX86" s="205"/>
      <c r="AJY86" s="205"/>
      <c r="AJZ86" s="205"/>
      <c r="AKA86" s="205"/>
      <c r="AKB86" s="205"/>
      <c r="AKC86" s="205"/>
      <c r="AKD86" s="205"/>
      <c r="AKE86" s="205"/>
      <c r="AKF86" s="205"/>
      <c r="AKG86" s="205"/>
      <c r="AKH86" s="205"/>
      <c r="AKI86" s="205"/>
      <c r="AKJ86" s="205"/>
      <c r="AKK86" s="205"/>
      <c r="AKL86" s="205"/>
      <c r="AKM86" s="205"/>
      <c r="AKN86" s="205"/>
      <c r="AKO86" s="205"/>
      <c r="AKP86" s="205"/>
      <c r="AKQ86" s="205"/>
      <c r="AKR86" s="205"/>
      <c r="AKS86" s="205"/>
      <c r="AKT86" s="205"/>
      <c r="AKU86" s="205"/>
      <c r="AKV86" s="205"/>
      <c r="AKW86" s="205"/>
      <c r="AKX86" s="205"/>
      <c r="AKY86" s="205"/>
      <c r="AKZ86" s="205"/>
      <c r="ALA86" s="205"/>
      <c r="ALB86" s="205"/>
      <c r="ALC86" s="205"/>
      <c r="ALD86" s="205"/>
      <c r="ALE86" s="205"/>
      <c r="ALF86" s="205"/>
      <c r="ALG86" s="205"/>
      <c r="ALH86" s="205"/>
      <c r="ALI86" s="205"/>
      <c r="ALJ86" s="205"/>
      <c r="ALK86" s="205"/>
      <c r="ALL86" s="205"/>
      <c r="ALM86" s="205"/>
      <c r="ALN86" s="205"/>
      <c r="ALO86" s="205"/>
      <c r="ALP86" s="205"/>
      <c r="ALQ86" s="205"/>
      <c r="ALR86" s="205"/>
      <c r="ALS86" s="205"/>
      <c r="ALT86" s="205"/>
      <c r="ALU86" s="205"/>
      <c r="ALV86" s="205"/>
      <c r="ALW86" s="205"/>
      <c r="ALX86" s="205"/>
      <c r="ALY86" s="205"/>
      <c r="ALZ86" s="205"/>
      <c r="AMA86" s="205"/>
      <c r="AMB86" s="205"/>
      <c r="AMC86" s="205"/>
      <c r="AMD86" s="205"/>
      <c r="AME86" s="205"/>
      <c r="AMF86" s="205"/>
      <c r="AMG86" s="205"/>
      <c r="AMH86" s="205"/>
      <c r="AMI86" s="205"/>
      <c r="AMJ86" s="205"/>
      <c r="AMK86" s="205"/>
      <c r="AML86" s="205"/>
      <c r="AMM86" s="205"/>
      <c r="AMN86" s="205"/>
      <c r="AMO86" s="205"/>
      <c r="AMP86" s="205"/>
      <c r="AMQ86" s="205"/>
      <c r="AMR86" s="205"/>
      <c r="AMS86" s="205"/>
      <c r="AMT86" s="205"/>
      <c r="AMU86" s="205"/>
      <c r="AMV86" s="205"/>
      <c r="AMW86" s="205"/>
      <c r="AMX86" s="205"/>
      <c r="AMY86" s="205"/>
      <c r="AMZ86" s="205"/>
      <c r="ANA86" s="205"/>
      <c r="ANB86" s="205"/>
      <c r="ANC86" s="205"/>
      <c r="AND86" s="205"/>
      <c r="ANE86" s="205"/>
      <c r="ANF86" s="205"/>
      <c r="ANG86" s="205"/>
      <c r="ANH86" s="205"/>
      <c r="ANI86" s="205"/>
      <c r="ANJ86" s="205"/>
      <c r="ANK86" s="205"/>
      <c r="ANL86" s="205"/>
      <c r="ANM86" s="205"/>
      <c r="ANN86" s="205"/>
      <c r="ANO86" s="205"/>
      <c r="ANP86" s="205"/>
      <c r="ANQ86" s="205"/>
      <c r="ANR86" s="205"/>
      <c r="ANS86" s="205"/>
      <c r="ANT86" s="205"/>
      <c r="ANU86" s="205"/>
      <c r="ANV86" s="205"/>
      <c r="ANW86" s="205"/>
      <c r="ANX86" s="205"/>
      <c r="ANY86" s="205"/>
      <c r="ANZ86" s="205"/>
      <c r="AOA86" s="205"/>
      <c r="AOB86" s="205"/>
      <c r="AOC86" s="205"/>
      <c r="AOD86" s="205"/>
      <c r="AOE86" s="205"/>
      <c r="AOF86" s="205"/>
      <c r="AOG86" s="205"/>
      <c r="AOH86" s="205"/>
      <c r="AOI86" s="205"/>
      <c r="AOJ86" s="205"/>
      <c r="AOK86" s="205"/>
      <c r="AOL86" s="205"/>
      <c r="AOM86" s="205"/>
      <c r="AON86" s="205"/>
      <c r="AOO86" s="205"/>
      <c r="AOP86" s="205"/>
      <c r="AOQ86" s="205"/>
      <c r="AOR86" s="205"/>
      <c r="AOS86" s="205"/>
      <c r="AOT86" s="205"/>
      <c r="AOU86" s="205"/>
      <c r="AOV86" s="205"/>
      <c r="AOW86" s="205"/>
      <c r="AOX86" s="205"/>
      <c r="AOY86" s="205"/>
      <c r="AOZ86" s="205"/>
      <c r="APA86" s="205"/>
      <c r="APB86" s="205"/>
      <c r="APC86" s="205"/>
      <c r="APD86" s="205"/>
      <c r="APE86" s="205"/>
      <c r="APF86" s="205"/>
      <c r="APG86" s="205"/>
      <c r="APH86" s="205"/>
      <c r="API86" s="205"/>
      <c r="APJ86" s="205"/>
      <c r="APK86" s="205"/>
      <c r="APL86" s="205"/>
      <c r="APM86" s="205"/>
      <c r="APN86" s="205"/>
      <c r="APO86" s="205"/>
      <c r="APP86" s="205"/>
      <c r="APQ86" s="205"/>
      <c r="APR86" s="205"/>
      <c r="APS86" s="205"/>
      <c r="APT86" s="205"/>
      <c r="APU86" s="205"/>
      <c r="APV86" s="205"/>
      <c r="APW86" s="205"/>
      <c r="APX86" s="205"/>
      <c r="APY86" s="205"/>
      <c r="APZ86" s="205"/>
      <c r="AQA86" s="205"/>
      <c r="AQB86" s="205"/>
      <c r="AQC86" s="205"/>
      <c r="AQD86" s="205"/>
      <c r="AQE86" s="205"/>
      <c r="AQF86" s="205"/>
      <c r="AQG86" s="205"/>
      <c r="AQH86" s="205"/>
      <c r="AQI86" s="205"/>
      <c r="AQJ86" s="205"/>
      <c r="AQK86" s="205"/>
      <c r="AQL86" s="205"/>
      <c r="AQM86" s="205"/>
      <c r="AQN86" s="205"/>
      <c r="AQO86" s="205"/>
      <c r="AQP86" s="205"/>
      <c r="AQQ86" s="205"/>
      <c r="AQR86" s="205"/>
      <c r="AQS86" s="205"/>
      <c r="AQT86" s="205"/>
      <c r="AQU86" s="205"/>
      <c r="AQV86" s="205"/>
      <c r="AQW86" s="205"/>
      <c r="AQX86" s="205"/>
      <c r="AQY86" s="205"/>
      <c r="AQZ86" s="205"/>
      <c r="ARA86" s="205"/>
      <c r="ARB86" s="205"/>
      <c r="ARC86" s="205"/>
      <c r="ARD86" s="205"/>
      <c r="ARE86" s="205"/>
      <c r="ARF86" s="205"/>
      <c r="ARG86" s="205"/>
      <c r="ARH86" s="205"/>
      <c r="ARI86" s="205"/>
      <c r="ARJ86" s="205"/>
      <c r="ARK86" s="205"/>
      <c r="ARL86" s="205"/>
      <c r="ARM86" s="205"/>
      <c r="ARN86" s="205"/>
      <c r="ARO86" s="205"/>
      <c r="ARP86" s="205"/>
      <c r="ARQ86" s="205"/>
      <c r="ARR86" s="205"/>
      <c r="ARS86" s="205"/>
      <c r="ART86" s="205"/>
      <c r="ARU86" s="205"/>
      <c r="ARV86" s="205"/>
      <c r="ARW86" s="205"/>
      <c r="ARX86" s="205"/>
      <c r="ARY86" s="205"/>
      <c r="ARZ86" s="205"/>
      <c r="ASA86" s="205"/>
      <c r="ASB86" s="205"/>
      <c r="ASC86" s="205"/>
      <c r="ASD86" s="205"/>
      <c r="ASE86" s="205"/>
      <c r="ASF86" s="205"/>
      <c r="ASG86" s="205"/>
      <c r="ASH86" s="205"/>
      <c r="ASI86" s="205"/>
      <c r="ASJ86" s="205"/>
      <c r="ASK86" s="205"/>
      <c r="ASL86" s="205"/>
      <c r="ASM86" s="205"/>
      <c r="ASN86" s="205"/>
      <c r="ASO86" s="205"/>
      <c r="ASP86" s="205"/>
      <c r="ASQ86" s="205"/>
      <c r="ASR86" s="205"/>
      <c r="ASS86" s="205"/>
      <c r="AST86" s="205"/>
      <c r="ASU86" s="205"/>
      <c r="ASV86" s="205"/>
      <c r="ASW86" s="205"/>
      <c r="ASX86" s="205"/>
      <c r="ASY86" s="205"/>
      <c r="ASZ86" s="205"/>
      <c r="ATA86" s="205"/>
      <c r="ATB86" s="205"/>
      <c r="ATC86" s="205"/>
      <c r="ATD86" s="205"/>
      <c r="ATE86" s="205"/>
      <c r="ATF86" s="205"/>
      <c r="ATG86" s="205"/>
      <c r="ATH86" s="205"/>
      <c r="ATI86" s="205"/>
      <c r="ATJ86" s="205"/>
      <c r="ATK86" s="205"/>
      <c r="ATL86" s="205"/>
      <c r="ATM86" s="205"/>
      <c r="ATN86" s="205"/>
      <c r="ATO86" s="205"/>
      <c r="ATP86" s="205"/>
      <c r="ATQ86" s="205"/>
      <c r="ATR86" s="205"/>
      <c r="ATS86" s="205"/>
      <c r="ATT86" s="205"/>
      <c r="ATU86" s="205"/>
      <c r="ATV86" s="205"/>
      <c r="ATW86" s="205"/>
      <c r="ATX86" s="205"/>
      <c r="ATY86" s="205"/>
      <c r="ATZ86" s="205"/>
      <c r="AUA86" s="205"/>
      <c r="AUB86" s="205"/>
      <c r="AUC86" s="205"/>
      <c r="AUD86" s="205"/>
      <c r="AUE86" s="205"/>
      <c r="AUF86" s="205"/>
      <c r="AUG86" s="205"/>
      <c r="AUH86" s="205"/>
      <c r="AUI86" s="205"/>
      <c r="AUJ86" s="205"/>
      <c r="AUK86" s="205"/>
      <c r="AUL86" s="205"/>
      <c r="AUM86" s="205"/>
      <c r="AUN86" s="205"/>
      <c r="AUO86" s="205"/>
      <c r="AUP86" s="205"/>
      <c r="AUQ86" s="205"/>
      <c r="AUR86" s="205"/>
      <c r="AUS86" s="205"/>
      <c r="AUT86" s="205"/>
      <c r="AUU86" s="205"/>
      <c r="AUV86" s="205"/>
      <c r="AUW86" s="205"/>
      <c r="AUX86" s="205"/>
      <c r="AUY86" s="205"/>
      <c r="AUZ86" s="205"/>
      <c r="AVA86" s="205"/>
      <c r="AVB86" s="205"/>
      <c r="AVC86" s="205"/>
      <c r="AVD86" s="205"/>
      <c r="AVE86" s="205"/>
      <c r="AVF86" s="205"/>
      <c r="AVG86" s="205"/>
      <c r="AVH86" s="205"/>
      <c r="AVI86" s="205"/>
      <c r="AVJ86" s="205"/>
      <c r="AVK86" s="205"/>
      <c r="AVL86" s="205"/>
      <c r="AVM86" s="205"/>
      <c r="AVN86" s="205"/>
      <c r="AVO86" s="205"/>
      <c r="AVP86" s="205"/>
      <c r="AVQ86" s="205"/>
      <c r="AVR86" s="205"/>
      <c r="AVS86" s="205"/>
      <c r="AVT86" s="205"/>
      <c r="AVU86" s="205"/>
      <c r="AVV86" s="205"/>
      <c r="AVW86" s="205"/>
      <c r="AVX86" s="205"/>
      <c r="AVY86" s="205"/>
      <c r="AVZ86" s="205"/>
      <c r="AWA86" s="205"/>
      <c r="AWB86" s="205"/>
      <c r="AWC86" s="205"/>
      <c r="AWD86" s="205"/>
      <c r="AWE86" s="205"/>
      <c r="AWF86" s="205"/>
      <c r="AWG86" s="205"/>
      <c r="AWH86" s="205"/>
      <c r="AWI86" s="205"/>
      <c r="AWJ86" s="205"/>
      <c r="AWK86" s="205"/>
      <c r="AWL86" s="205"/>
      <c r="AWM86" s="205"/>
      <c r="AWN86" s="205"/>
      <c r="AWO86" s="205"/>
      <c r="AWP86" s="205"/>
      <c r="AWQ86" s="205"/>
      <c r="AWR86" s="205"/>
      <c r="AWS86" s="205"/>
      <c r="AWT86" s="205"/>
      <c r="AWU86" s="205"/>
      <c r="AWV86" s="205"/>
      <c r="AWW86" s="205"/>
      <c r="AWX86" s="205"/>
      <c r="AWY86" s="205"/>
      <c r="AWZ86" s="205"/>
      <c r="AXA86" s="205"/>
      <c r="AXB86" s="205"/>
      <c r="AXC86" s="205"/>
      <c r="AXD86" s="205"/>
      <c r="AXE86" s="205"/>
      <c r="AXF86" s="205"/>
      <c r="AXG86" s="205"/>
      <c r="AXH86" s="205"/>
      <c r="AXI86" s="205"/>
      <c r="AXJ86" s="205"/>
      <c r="AXK86" s="205"/>
      <c r="AXL86" s="205"/>
      <c r="AXM86" s="205"/>
      <c r="AXN86" s="205"/>
      <c r="AXO86" s="205"/>
      <c r="AXP86" s="205"/>
      <c r="AXQ86" s="205"/>
      <c r="AXR86" s="205"/>
      <c r="AXS86" s="205"/>
      <c r="AXT86" s="205"/>
      <c r="AXU86" s="205"/>
      <c r="AXV86" s="205"/>
      <c r="AXW86" s="205"/>
      <c r="AXX86" s="205"/>
      <c r="AXY86" s="205"/>
      <c r="AXZ86" s="205"/>
      <c r="AYA86" s="205"/>
      <c r="AYB86" s="205"/>
      <c r="AYC86" s="205"/>
      <c r="AYD86" s="205"/>
      <c r="AYE86" s="205"/>
      <c r="AYF86" s="205"/>
      <c r="AYG86" s="205"/>
      <c r="AYH86" s="205"/>
      <c r="AYI86" s="205"/>
      <c r="AYJ86" s="205"/>
      <c r="AYK86" s="205"/>
      <c r="AYL86" s="205"/>
      <c r="AYM86" s="205"/>
      <c r="AYN86" s="205"/>
      <c r="AYO86" s="205"/>
      <c r="AYP86" s="205"/>
      <c r="AYQ86" s="205"/>
      <c r="AYR86" s="205"/>
      <c r="AYS86" s="205"/>
      <c r="AYT86" s="205"/>
      <c r="AYU86" s="205"/>
      <c r="AYV86" s="205"/>
      <c r="AYW86" s="205"/>
      <c r="AYX86" s="205"/>
      <c r="AYY86" s="205"/>
      <c r="AYZ86" s="205"/>
      <c r="AZA86" s="205"/>
      <c r="AZB86" s="205"/>
      <c r="AZC86" s="205"/>
      <c r="AZD86" s="205"/>
      <c r="AZE86" s="205"/>
      <c r="AZF86" s="205"/>
      <c r="AZG86" s="205"/>
      <c r="AZH86" s="205"/>
      <c r="AZI86" s="205"/>
      <c r="AZJ86" s="205"/>
      <c r="AZK86" s="205"/>
      <c r="AZL86" s="205"/>
      <c r="AZM86" s="205"/>
      <c r="AZN86" s="205"/>
      <c r="AZO86" s="205"/>
      <c r="AZP86" s="205"/>
      <c r="AZQ86" s="205"/>
      <c r="AZR86" s="205"/>
      <c r="AZS86" s="205"/>
      <c r="AZT86" s="205"/>
      <c r="AZU86" s="205"/>
      <c r="AZV86" s="205"/>
      <c r="AZW86" s="205"/>
      <c r="AZX86" s="205"/>
      <c r="AZY86" s="205"/>
      <c r="AZZ86" s="205"/>
      <c r="BAA86" s="205"/>
      <c r="BAB86" s="205"/>
      <c r="BAC86" s="205"/>
      <c r="BAD86" s="205"/>
      <c r="BAE86" s="205"/>
      <c r="BAF86" s="205"/>
      <c r="BAG86" s="205"/>
      <c r="BAH86" s="205"/>
      <c r="BAI86" s="205"/>
      <c r="BAJ86" s="205"/>
      <c r="BAK86" s="205"/>
      <c r="BAL86" s="205"/>
      <c r="BAM86" s="205"/>
      <c r="BAN86" s="205"/>
      <c r="BAO86" s="205"/>
      <c r="BAP86" s="205"/>
      <c r="BAQ86" s="205"/>
      <c r="BAR86" s="205"/>
      <c r="BAS86" s="205"/>
      <c r="BAT86" s="205"/>
      <c r="BAU86" s="205"/>
      <c r="BAV86" s="205"/>
      <c r="BAW86" s="205"/>
      <c r="BAX86" s="205"/>
      <c r="BAY86" s="205"/>
      <c r="BAZ86" s="205"/>
      <c r="BBA86" s="205"/>
      <c r="BBB86" s="205"/>
      <c r="BBC86" s="205"/>
      <c r="BBD86" s="205"/>
      <c r="BBE86" s="205"/>
      <c r="BBF86" s="205"/>
      <c r="BBG86" s="205"/>
      <c r="BBH86" s="205"/>
      <c r="BBI86" s="205"/>
      <c r="BBJ86" s="205"/>
      <c r="BBK86" s="205"/>
      <c r="BBL86" s="205"/>
      <c r="BBM86" s="205"/>
      <c r="BBN86" s="205"/>
      <c r="BBO86" s="205"/>
      <c r="BBP86" s="205"/>
      <c r="BBQ86" s="205"/>
      <c r="BBR86" s="205"/>
      <c r="BBS86" s="205"/>
      <c r="BBT86" s="205"/>
      <c r="BBU86" s="205"/>
      <c r="BBV86" s="205"/>
      <c r="BBW86" s="205"/>
      <c r="BBX86" s="205"/>
      <c r="BBY86" s="205"/>
      <c r="BBZ86" s="205"/>
      <c r="BCA86" s="205"/>
      <c r="BCB86" s="205"/>
      <c r="BCC86" s="205"/>
      <c r="BCD86" s="205"/>
      <c r="BCE86" s="205"/>
      <c r="BCF86" s="205"/>
      <c r="BCG86" s="205"/>
      <c r="BCH86" s="205"/>
      <c r="BCI86" s="205"/>
      <c r="BCJ86" s="205"/>
      <c r="BCK86" s="205"/>
      <c r="BCL86" s="205"/>
      <c r="BCM86" s="205"/>
      <c r="BCN86" s="205"/>
      <c r="BCO86" s="205"/>
      <c r="BCP86" s="205"/>
      <c r="BCQ86" s="205"/>
      <c r="BCR86" s="205"/>
      <c r="BCS86" s="205"/>
      <c r="BCT86" s="205"/>
      <c r="BCU86" s="205"/>
      <c r="BCV86" s="205"/>
      <c r="BCW86" s="205"/>
      <c r="BCX86" s="205"/>
      <c r="BCY86" s="205"/>
      <c r="BCZ86" s="205"/>
      <c r="BDA86" s="205"/>
      <c r="BDB86" s="205"/>
      <c r="BDC86" s="205"/>
      <c r="BDD86" s="205"/>
      <c r="BDE86" s="205"/>
      <c r="BDF86" s="205"/>
      <c r="BDG86" s="205"/>
      <c r="BDH86" s="205"/>
      <c r="BDI86" s="205"/>
      <c r="BDJ86" s="205"/>
      <c r="BDK86" s="205"/>
      <c r="BDL86" s="205"/>
      <c r="BDM86" s="205"/>
      <c r="BDN86" s="205"/>
      <c r="BDO86" s="205"/>
      <c r="BDP86" s="205"/>
      <c r="BDQ86" s="205"/>
      <c r="BDR86" s="205"/>
      <c r="BDS86" s="205"/>
      <c r="BDT86" s="205"/>
      <c r="BDU86" s="205"/>
    </row>
    <row r="87" spans="1:1477" s="111" customFormat="1" ht="12.75" thickBot="1">
      <c r="A87" s="141"/>
      <c r="B87" s="112"/>
      <c r="C87" s="112"/>
      <c r="D87" s="112"/>
      <c r="E87" s="72"/>
      <c r="F87" s="112"/>
      <c r="G87" s="112"/>
      <c r="H87" s="113"/>
      <c r="I87" s="113"/>
      <c r="J87" s="113"/>
      <c r="K87" s="113"/>
      <c r="L87" s="113"/>
      <c r="M87" s="155"/>
      <c r="N87" s="113"/>
      <c r="O87" s="113"/>
      <c r="P87" s="113"/>
      <c r="Q87" s="113"/>
      <c r="R87" s="113"/>
      <c r="S87" s="113"/>
      <c r="T87" s="114"/>
      <c r="U87" s="114"/>
      <c r="V87" s="114"/>
      <c r="W87" s="114"/>
      <c r="X87" s="114"/>
      <c r="Y87" s="212"/>
      <c r="Z87" s="212"/>
      <c r="AA87" s="212"/>
      <c r="AB87" s="212"/>
      <c r="AC87" s="212"/>
      <c r="AD87" s="155"/>
      <c r="AE87" s="113"/>
      <c r="AF87" s="212"/>
      <c r="AG87" s="212"/>
      <c r="AH87" s="113"/>
      <c r="AI87" s="113"/>
      <c r="AJ87" s="115"/>
      <c r="AK87" s="115"/>
      <c r="AL87" s="85"/>
      <c r="AM87" s="85"/>
      <c r="AN87" s="115"/>
      <c r="AO87" s="115"/>
      <c r="AP87" s="85"/>
      <c r="AQ87" s="85"/>
      <c r="AR87" s="115"/>
      <c r="AS87" s="115"/>
      <c r="AT87" s="85"/>
      <c r="AU87" s="85"/>
      <c r="AV87" s="115"/>
      <c r="AW87" s="115"/>
      <c r="AX87" s="85"/>
      <c r="AY87" s="85"/>
      <c r="AZ87" s="115"/>
      <c r="BA87" s="115"/>
      <c r="BB87" s="85"/>
      <c r="BC87" s="85"/>
      <c r="BD87" s="115"/>
      <c r="BE87" s="115"/>
      <c r="BF87" s="85"/>
      <c r="BG87" s="85"/>
      <c r="BH87" s="115"/>
      <c r="BI87" s="115"/>
      <c r="BJ87" s="85"/>
      <c r="BK87" s="85"/>
      <c r="BL87" s="115"/>
      <c r="BM87" s="115"/>
      <c r="BN87" s="85"/>
      <c r="BO87" s="85"/>
      <c r="BP87" s="115"/>
      <c r="BQ87" s="115"/>
      <c r="BR87" s="85"/>
      <c r="BS87" s="85"/>
      <c r="BT87" s="115"/>
      <c r="BU87" s="115"/>
      <c r="BV87" s="85"/>
      <c r="BW87" s="85"/>
      <c r="BX87" s="115"/>
      <c r="BY87" s="115"/>
      <c r="BZ87" s="85"/>
      <c r="CA87" s="85"/>
      <c r="CB87" s="115"/>
      <c r="CC87" s="115"/>
      <c r="CD87" s="85"/>
      <c r="CE87" s="85"/>
      <c r="CF87" s="115"/>
      <c r="CG87" s="115"/>
      <c r="CH87" s="85"/>
      <c r="CI87" s="85"/>
      <c r="CJ87" s="115"/>
      <c r="CK87" s="115"/>
      <c r="CL87" s="85"/>
      <c r="CM87" s="85"/>
      <c r="CN87" s="116"/>
      <c r="CO87" s="116"/>
      <c r="CP87" s="116"/>
      <c r="CQ87" s="116"/>
      <c r="CR87" s="116"/>
      <c r="CS87" s="116"/>
      <c r="CT87" s="72"/>
      <c r="CU87" s="112"/>
      <c r="CV87" s="112"/>
      <c r="CW87" s="72"/>
      <c r="CX87" s="72"/>
      <c r="CY87" s="112"/>
      <c r="CZ87" s="112"/>
      <c r="DA87" s="112"/>
      <c r="DB87" s="114"/>
      <c r="DC87" s="113"/>
      <c r="DD87" s="113"/>
      <c r="DE87" s="233"/>
      <c r="DF87" s="233"/>
      <c r="DG87" s="233"/>
      <c r="DH87" s="233"/>
      <c r="DI87" s="233"/>
      <c r="DJ87" s="233"/>
      <c r="DK87" s="233"/>
      <c r="DL87" s="233"/>
      <c r="DM87" s="233"/>
      <c r="DN87" s="233"/>
      <c r="DO87" s="233"/>
      <c r="DP87" s="233"/>
      <c r="DQ87" s="233"/>
      <c r="DR87" s="233"/>
      <c r="DS87" s="233"/>
      <c r="DT87" s="233"/>
      <c r="DU87" s="233"/>
      <c r="DV87" s="233"/>
      <c r="DW87" s="233"/>
      <c r="DX87" s="233"/>
      <c r="DY87" s="233"/>
      <c r="DZ87" s="233"/>
      <c r="EA87" s="233"/>
      <c r="EB87" s="233"/>
      <c r="EC87" s="233"/>
      <c r="ED87" s="233"/>
      <c r="EE87" s="233"/>
      <c r="EF87" s="233"/>
      <c r="EG87" s="233"/>
      <c r="EH87" s="233"/>
      <c r="EI87" s="233"/>
      <c r="EJ87" s="233"/>
      <c r="EK87" s="233"/>
      <c r="EL87" s="233"/>
      <c r="EM87" s="233"/>
      <c r="EN87" s="233"/>
      <c r="EO87" s="233"/>
      <c r="EP87" s="233"/>
      <c r="EQ87" s="233"/>
      <c r="ER87" s="233"/>
      <c r="ES87" s="233"/>
      <c r="ET87" s="233"/>
      <c r="EU87" s="233"/>
      <c r="EV87" s="233"/>
      <c r="EW87" s="233"/>
      <c r="EX87" s="233"/>
      <c r="EY87" s="233"/>
      <c r="EZ87" s="233"/>
      <c r="FA87" s="233"/>
      <c r="FB87" s="233"/>
      <c r="FC87" s="233"/>
      <c r="FD87" s="233"/>
      <c r="FE87" s="233"/>
      <c r="FF87" s="233"/>
      <c r="FG87" s="233"/>
      <c r="FH87" s="233"/>
      <c r="FI87" s="233"/>
      <c r="FJ87" s="233"/>
      <c r="FK87" s="233"/>
      <c r="FL87" s="233"/>
      <c r="FM87" s="233"/>
      <c r="FN87" s="233"/>
      <c r="FO87" s="233"/>
      <c r="FP87" s="233"/>
      <c r="FQ87" s="233"/>
      <c r="FR87" s="233"/>
      <c r="FS87" s="233"/>
      <c r="FT87" s="233"/>
      <c r="FU87" s="233"/>
      <c r="FV87" s="233"/>
      <c r="FW87" s="233"/>
      <c r="FX87" s="233"/>
      <c r="FY87" s="233"/>
      <c r="FZ87" s="233"/>
      <c r="GA87" s="233"/>
      <c r="GB87" s="233"/>
      <c r="GC87" s="233"/>
      <c r="GD87" s="233"/>
      <c r="GE87" s="233"/>
      <c r="GF87" s="233"/>
      <c r="GG87" s="233"/>
      <c r="GH87" s="233"/>
      <c r="GI87" s="233"/>
      <c r="GJ87" s="233"/>
      <c r="GK87" s="233"/>
      <c r="GL87" s="233"/>
      <c r="GM87" s="233"/>
      <c r="GN87" s="233"/>
      <c r="GO87" s="233"/>
      <c r="GP87" s="233"/>
      <c r="GQ87" s="233"/>
      <c r="GR87" s="233"/>
      <c r="GS87" s="233"/>
      <c r="GT87" s="233"/>
      <c r="GU87" s="233"/>
      <c r="GV87" s="233"/>
      <c r="GW87" s="233"/>
      <c r="GX87" s="233"/>
      <c r="GY87" s="233"/>
      <c r="GZ87" s="233"/>
      <c r="HA87" s="233"/>
      <c r="HB87" s="233"/>
      <c r="HC87" s="233"/>
      <c r="HD87" s="233"/>
      <c r="HE87" s="233"/>
      <c r="HF87" s="233"/>
      <c r="HG87" s="233"/>
      <c r="HH87" s="233"/>
      <c r="HI87" s="233"/>
      <c r="HJ87" s="233"/>
      <c r="HK87" s="233"/>
      <c r="HL87" s="233"/>
      <c r="HM87" s="233"/>
      <c r="HN87" s="233"/>
      <c r="HO87" s="233"/>
      <c r="HP87" s="233"/>
      <c r="HQ87" s="233"/>
      <c r="HR87" s="233"/>
      <c r="HS87" s="233"/>
      <c r="HT87" s="233"/>
      <c r="HU87" s="233"/>
      <c r="HV87" s="233"/>
      <c r="HW87" s="233"/>
      <c r="HX87" s="233"/>
      <c r="HY87" s="233"/>
      <c r="HZ87" s="233"/>
      <c r="IA87" s="233"/>
      <c r="IB87" s="233"/>
      <c r="IC87" s="233"/>
      <c r="ID87" s="233"/>
      <c r="IE87" s="233"/>
      <c r="IF87" s="233"/>
      <c r="IG87" s="233"/>
      <c r="IH87" s="233"/>
      <c r="II87" s="233"/>
      <c r="IJ87" s="233"/>
      <c r="IK87" s="233"/>
      <c r="IL87" s="233"/>
      <c r="IM87" s="233"/>
      <c r="IN87" s="233"/>
      <c r="IO87" s="233"/>
      <c r="IP87" s="233"/>
      <c r="IQ87" s="233"/>
      <c r="IR87" s="233"/>
      <c r="IS87" s="233"/>
      <c r="IT87" s="233"/>
      <c r="IU87" s="233"/>
      <c r="IV87" s="233"/>
      <c r="IW87" s="233"/>
      <c r="IX87" s="233"/>
      <c r="IY87" s="233"/>
      <c r="IZ87" s="233"/>
      <c r="JA87" s="233"/>
      <c r="JB87" s="233"/>
      <c r="JC87" s="233"/>
      <c r="JD87" s="233"/>
      <c r="JE87" s="233"/>
      <c r="JF87" s="233"/>
      <c r="JG87" s="233"/>
      <c r="JH87" s="233"/>
      <c r="JI87" s="233"/>
      <c r="JJ87" s="233"/>
      <c r="JK87" s="233"/>
      <c r="JL87" s="233"/>
      <c r="JM87" s="233"/>
      <c r="JN87" s="233"/>
      <c r="JO87" s="233"/>
      <c r="JP87" s="233"/>
      <c r="JQ87" s="233"/>
      <c r="JR87" s="233"/>
      <c r="JS87" s="233"/>
      <c r="JT87" s="233"/>
      <c r="JU87" s="233"/>
      <c r="JV87" s="233"/>
      <c r="JW87" s="233"/>
      <c r="JX87" s="233"/>
      <c r="JY87" s="233"/>
      <c r="JZ87" s="233"/>
      <c r="KA87" s="233"/>
      <c r="KB87" s="233"/>
      <c r="KC87" s="233"/>
      <c r="KD87" s="233"/>
      <c r="KE87" s="233"/>
      <c r="KF87" s="233"/>
      <c r="KG87" s="233"/>
      <c r="KH87" s="233"/>
      <c r="KI87" s="233"/>
      <c r="KJ87" s="233"/>
      <c r="KK87" s="233"/>
      <c r="KL87" s="233"/>
      <c r="KM87" s="233"/>
      <c r="KN87" s="233"/>
      <c r="KO87" s="233"/>
      <c r="KP87" s="233"/>
      <c r="KQ87" s="233"/>
      <c r="KR87" s="233"/>
      <c r="KS87" s="233"/>
      <c r="KT87" s="233"/>
      <c r="KU87" s="233"/>
      <c r="KV87" s="233"/>
      <c r="KW87" s="233"/>
      <c r="KX87" s="233"/>
      <c r="KY87" s="233"/>
      <c r="KZ87" s="233"/>
      <c r="LA87" s="233"/>
      <c r="LB87" s="233"/>
      <c r="LC87" s="233"/>
      <c r="LD87" s="233"/>
      <c r="LE87" s="233"/>
      <c r="LF87" s="233"/>
      <c r="LG87" s="233"/>
      <c r="LH87" s="233"/>
      <c r="LI87" s="233"/>
      <c r="LJ87" s="233"/>
      <c r="LK87" s="233"/>
      <c r="LL87" s="233"/>
      <c r="LM87" s="233"/>
      <c r="LN87" s="233"/>
      <c r="LO87" s="233"/>
      <c r="LP87" s="233"/>
      <c r="LQ87" s="233"/>
      <c r="LR87" s="233"/>
      <c r="LS87" s="233"/>
      <c r="LT87" s="233"/>
      <c r="LU87" s="233"/>
      <c r="LV87" s="233"/>
      <c r="LW87" s="233"/>
      <c r="LX87" s="233"/>
      <c r="LY87" s="233"/>
      <c r="LZ87" s="233"/>
      <c r="MA87" s="233"/>
      <c r="MB87" s="233"/>
      <c r="MC87" s="233"/>
      <c r="MD87" s="233"/>
      <c r="ME87" s="233"/>
      <c r="MF87" s="233"/>
      <c r="MG87" s="233"/>
      <c r="MH87" s="233"/>
      <c r="MI87" s="233"/>
      <c r="MJ87" s="233"/>
      <c r="MK87" s="233"/>
      <c r="ML87" s="233"/>
      <c r="MM87" s="233"/>
      <c r="MN87" s="233"/>
      <c r="MO87" s="233"/>
      <c r="MP87" s="233"/>
      <c r="MQ87" s="233"/>
      <c r="MR87" s="233"/>
      <c r="MS87" s="233"/>
      <c r="MT87" s="233"/>
      <c r="MU87" s="233"/>
      <c r="MV87" s="233"/>
      <c r="MW87" s="233"/>
      <c r="MX87" s="233"/>
      <c r="MY87" s="233"/>
      <c r="MZ87" s="233"/>
      <c r="NA87" s="233"/>
      <c r="NB87" s="233"/>
      <c r="NC87" s="233"/>
      <c r="ND87" s="233"/>
      <c r="NE87" s="233"/>
      <c r="NF87" s="233"/>
      <c r="NG87" s="233"/>
      <c r="NH87" s="233"/>
      <c r="NI87" s="233"/>
      <c r="NJ87" s="233"/>
      <c r="NK87" s="233"/>
      <c r="NL87" s="233"/>
      <c r="NM87" s="233"/>
      <c r="NN87" s="233"/>
      <c r="NO87" s="233"/>
      <c r="NP87" s="233"/>
      <c r="NQ87" s="233"/>
      <c r="NR87" s="233"/>
      <c r="NS87" s="233"/>
      <c r="NT87" s="233"/>
      <c r="NU87" s="233"/>
      <c r="NV87" s="233"/>
      <c r="NW87" s="233"/>
      <c r="NX87" s="233"/>
      <c r="NY87" s="233"/>
      <c r="NZ87" s="233"/>
      <c r="OA87" s="233"/>
      <c r="OB87" s="233"/>
      <c r="OC87" s="233"/>
      <c r="OD87" s="233"/>
      <c r="OE87" s="233"/>
      <c r="OF87" s="233"/>
      <c r="OG87" s="233"/>
      <c r="OH87" s="233"/>
      <c r="OI87" s="233"/>
      <c r="OJ87" s="233"/>
      <c r="OK87" s="233"/>
      <c r="OL87" s="233"/>
      <c r="OM87" s="233"/>
      <c r="ON87" s="233"/>
      <c r="OO87" s="233"/>
      <c r="OP87" s="233"/>
      <c r="OQ87" s="233"/>
      <c r="OR87" s="233"/>
      <c r="OS87" s="233"/>
      <c r="OT87" s="233"/>
      <c r="OU87" s="233"/>
      <c r="OV87" s="233"/>
      <c r="OW87" s="233"/>
      <c r="OX87" s="233"/>
      <c r="OY87" s="233"/>
      <c r="OZ87" s="233"/>
      <c r="PA87" s="233"/>
      <c r="PB87" s="233"/>
      <c r="PC87" s="233"/>
      <c r="PD87" s="233"/>
      <c r="PE87" s="233"/>
      <c r="PF87" s="233"/>
      <c r="PG87" s="233"/>
      <c r="PH87" s="233"/>
      <c r="PI87" s="233"/>
      <c r="PJ87" s="233"/>
      <c r="PK87" s="233"/>
      <c r="PL87" s="233"/>
      <c r="PM87" s="233"/>
      <c r="PN87" s="233"/>
      <c r="PO87" s="233"/>
      <c r="PP87" s="233"/>
      <c r="PQ87" s="233"/>
      <c r="PR87" s="233"/>
      <c r="PS87" s="233"/>
      <c r="PT87" s="233"/>
      <c r="PU87" s="233"/>
      <c r="PV87" s="233"/>
      <c r="PW87" s="233"/>
      <c r="PX87" s="233"/>
      <c r="PY87" s="233"/>
      <c r="PZ87" s="233"/>
      <c r="QA87" s="233"/>
      <c r="QB87" s="233"/>
      <c r="QC87" s="233"/>
      <c r="QD87" s="233"/>
      <c r="QE87" s="233"/>
      <c r="QF87" s="233"/>
      <c r="QG87" s="233"/>
      <c r="QH87" s="233"/>
      <c r="QI87" s="233"/>
      <c r="QJ87" s="233"/>
      <c r="QK87" s="233"/>
      <c r="QL87" s="233"/>
      <c r="QM87" s="233"/>
      <c r="QN87" s="233"/>
      <c r="QO87" s="233"/>
      <c r="QP87" s="233"/>
      <c r="QQ87" s="233"/>
      <c r="QR87" s="233"/>
      <c r="QS87" s="233"/>
      <c r="QT87" s="233"/>
      <c r="QU87" s="233"/>
      <c r="QV87" s="233"/>
      <c r="QW87" s="233"/>
      <c r="QX87" s="233"/>
      <c r="QY87" s="233"/>
      <c r="QZ87" s="233"/>
      <c r="RA87" s="233"/>
      <c r="RB87" s="233"/>
      <c r="RC87" s="233"/>
      <c r="RD87" s="233"/>
      <c r="RE87" s="233"/>
      <c r="RF87" s="233"/>
      <c r="RG87" s="233"/>
      <c r="RH87" s="233"/>
      <c r="RI87" s="233"/>
      <c r="RJ87" s="233"/>
      <c r="RK87" s="233"/>
      <c r="RL87" s="233"/>
      <c r="RM87" s="233"/>
      <c r="RN87" s="233"/>
      <c r="RO87" s="233"/>
      <c r="RP87" s="233"/>
      <c r="RQ87" s="233"/>
      <c r="RR87" s="233"/>
      <c r="RS87" s="233"/>
      <c r="RT87" s="233"/>
      <c r="RU87" s="233"/>
      <c r="RV87" s="233"/>
      <c r="RW87" s="233"/>
      <c r="RX87" s="233"/>
      <c r="RY87" s="233"/>
      <c r="RZ87" s="233"/>
      <c r="SA87" s="233"/>
      <c r="SB87" s="233"/>
      <c r="SC87" s="233"/>
      <c r="SD87" s="233"/>
      <c r="SE87" s="233"/>
      <c r="SF87" s="233"/>
      <c r="SG87" s="233"/>
      <c r="SH87" s="233"/>
      <c r="SI87" s="233"/>
      <c r="SJ87" s="233"/>
      <c r="SK87" s="233"/>
      <c r="SL87" s="233"/>
      <c r="SM87" s="233"/>
      <c r="SN87" s="233"/>
      <c r="SO87" s="233"/>
      <c r="SP87" s="233"/>
      <c r="SQ87" s="233"/>
      <c r="SR87" s="233"/>
      <c r="SS87" s="233"/>
      <c r="ST87" s="233"/>
      <c r="SU87" s="233"/>
      <c r="SV87" s="233"/>
      <c r="SW87" s="233"/>
      <c r="SX87" s="233"/>
      <c r="SY87" s="233"/>
      <c r="SZ87" s="233"/>
      <c r="TA87" s="233"/>
      <c r="TB87" s="233"/>
      <c r="TC87" s="233"/>
      <c r="TD87" s="233"/>
      <c r="TE87" s="233"/>
      <c r="TF87" s="233"/>
      <c r="TG87" s="233"/>
      <c r="TH87" s="233"/>
      <c r="TI87" s="233"/>
      <c r="TJ87" s="233"/>
      <c r="TK87" s="233"/>
      <c r="TL87" s="233"/>
      <c r="TM87" s="233"/>
      <c r="TN87" s="233"/>
      <c r="TO87" s="233"/>
      <c r="TP87" s="233"/>
      <c r="TQ87" s="233"/>
      <c r="TR87" s="233"/>
      <c r="TS87" s="233"/>
      <c r="TT87" s="233"/>
      <c r="TU87" s="233"/>
      <c r="TV87" s="233"/>
      <c r="TW87" s="233"/>
      <c r="TX87" s="233"/>
      <c r="TY87" s="233"/>
      <c r="TZ87" s="233"/>
      <c r="UA87" s="233"/>
      <c r="UB87" s="233"/>
      <c r="UC87" s="233"/>
      <c r="UD87" s="233"/>
      <c r="UE87" s="233"/>
      <c r="UF87" s="233"/>
      <c r="UG87" s="233"/>
      <c r="UH87" s="233"/>
      <c r="UI87" s="233"/>
      <c r="UJ87" s="233"/>
      <c r="UK87" s="233"/>
      <c r="UL87" s="233"/>
      <c r="UM87" s="233"/>
      <c r="UN87" s="233"/>
      <c r="UO87" s="233"/>
      <c r="UP87" s="233"/>
      <c r="UQ87" s="233"/>
      <c r="UR87" s="233"/>
      <c r="US87" s="233"/>
      <c r="UT87" s="233"/>
      <c r="UU87" s="233"/>
      <c r="UV87" s="233"/>
      <c r="UW87" s="233"/>
      <c r="UX87" s="233"/>
      <c r="UY87" s="233"/>
      <c r="UZ87" s="233"/>
      <c r="VA87" s="233"/>
      <c r="VB87" s="233"/>
      <c r="VC87" s="233"/>
      <c r="VD87" s="233"/>
      <c r="VE87" s="233"/>
      <c r="VF87" s="233"/>
      <c r="VG87" s="233"/>
      <c r="VH87" s="233"/>
      <c r="VI87" s="233"/>
      <c r="VJ87" s="233"/>
      <c r="VK87" s="233"/>
      <c r="VL87" s="233"/>
      <c r="VM87" s="233"/>
      <c r="VN87" s="233"/>
      <c r="VO87" s="233"/>
      <c r="VP87" s="233"/>
      <c r="VQ87" s="233"/>
      <c r="VR87" s="233"/>
      <c r="VS87" s="233"/>
      <c r="VT87" s="233"/>
      <c r="VU87" s="233"/>
      <c r="VV87" s="233"/>
      <c r="VW87" s="233"/>
      <c r="VX87" s="233"/>
      <c r="VY87" s="233"/>
      <c r="VZ87" s="233"/>
      <c r="WA87" s="233"/>
      <c r="WB87" s="233"/>
      <c r="WC87" s="233"/>
      <c r="WD87" s="233"/>
      <c r="WE87" s="233"/>
      <c r="WF87" s="233"/>
      <c r="WG87" s="233"/>
      <c r="WH87" s="233"/>
      <c r="WI87" s="233"/>
      <c r="WJ87" s="233"/>
      <c r="WK87" s="233"/>
      <c r="WL87" s="233"/>
      <c r="WM87" s="233"/>
      <c r="WN87" s="233"/>
      <c r="WO87" s="233"/>
      <c r="WP87" s="233"/>
      <c r="WQ87" s="233"/>
      <c r="WR87" s="233"/>
      <c r="WS87" s="233"/>
      <c r="WT87" s="233"/>
      <c r="WU87" s="233"/>
      <c r="WV87" s="233"/>
      <c r="WW87" s="233"/>
      <c r="WX87" s="233"/>
      <c r="WY87" s="233"/>
      <c r="WZ87" s="233"/>
      <c r="XA87" s="233"/>
      <c r="XB87" s="233"/>
      <c r="XC87" s="233"/>
      <c r="XD87" s="233"/>
      <c r="XE87" s="233"/>
      <c r="XF87" s="233"/>
      <c r="XG87" s="233"/>
      <c r="XH87" s="233"/>
      <c r="XI87" s="233"/>
      <c r="XJ87" s="233"/>
      <c r="XK87" s="233"/>
      <c r="XL87" s="233"/>
      <c r="XM87" s="233"/>
      <c r="XN87" s="233"/>
      <c r="XO87" s="233"/>
      <c r="XP87" s="233"/>
      <c r="XQ87" s="233"/>
      <c r="XR87" s="233"/>
      <c r="XS87" s="233"/>
      <c r="XT87" s="233"/>
      <c r="XU87" s="233"/>
      <c r="XV87" s="233"/>
      <c r="XW87" s="233"/>
      <c r="XX87" s="233"/>
      <c r="XY87" s="233"/>
      <c r="XZ87" s="233"/>
      <c r="YA87" s="233"/>
      <c r="YB87" s="233"/>
      <c r="YC87" s="233"/>
      <c r="YD87" s="233"/>
      <c r="YE87" s="233"/>
      <c r="YF87" s="233"/>
      <c r="YG87" s="233"/>
      <c r="YH87" s="233"/>
      <c r="YI87" s="233"/>
      <c r="YJ87" s="233"/>
      <c r="YK87" s="233"/>
      <c r="YL87" s="233"/>
      <c r="YM87" s="233"/>
      <c r="YN87" s="233"/>
      <c r="YO87" s="233"/>
      <c r="YP87" s="233"/>
      <c r="YQ87" s="233"/>
      <c r="YR87" s="233"/>
      <c r="YS87" s="233"/>
      <c r="YT87" s="233"/>
      <c r="YU87" s="233"/>
      <c r="YV87" s="233"/>
      <c r="YW87" s="233"/>
      <c r="YX87" s="233"/>
      <c r="YY87" s="233"/>
      <c r="YZ87" s="233"/>
      <c r="ZA87" s="233"/>
      <c r="ZB87" s="233"/>
      <c r="ZC87" s="233"/>
      <c r="ZD87" s="233"/>
      <c r="ZE87" s="233"/>
      <c r="ZF87" s="233"/>
      <c r="ZG87" s="233"/>
      <c r="ZH87" s="233"/>
      <c r="ZI87" s="233"/>
      <c r="ZJ87" s="233"/>
      <c r="ZK87" s="233"/>
      <c r="ZL87" s="233"/>
      <c r="ZM87" s="233"/>
      <c r="ZN87" s="233"/>
      <c r="ZO87" s="233"/>
      <c r="ZP87" s="233"/>
      <c r="ZQ87" s="233"/>
      <c r="ZR87" s="233"/>
      <c r="ZS87" s="233"/>
      <c r="ZT87" s="233"/>
      <c r="ZU87" s="233"/>
      <c r="ZV87" s="233"/>
      <c r="ZW87" s="233"/>
      <c r="ZX87" s="233"/>
      <c r="ZY87" s="233"/>
      <c r="ZZ87" s="233"/>
      <c r="AAA87" s="233"/>
      <c r="AAB87" s="233"/>
      <c r="AAC87" s="233"/>
      <c r="AAD87" s="233"/>
      <c r="AAE87" s="233"/>
      <c r="AAF87" s="233"/>
      <c r="AAG87" s="233"/>
      <c r="AAH87" s="233"/>
      <c r="AAI87" s="233"/>
      <c r="AAJ87" s="233"/>
      <c r="AAK87" s="233"/>
      <c r="AAL87" s="233"/>
      <c r="AAM87" s="233"/>
      <c r="AAN87" s="233"/>
      <c r="AAO87" s="233"/>
      <c r="AAP87" s="233"/>
      <c r="AAQ87" s="233"/>
      <c r="AAR87" s="233"/>
      <c r="AAS87" s="233"/>
      <c r="AAT87" s="233"/>
      <c r="AAU87" s="233"/>
      <c r="AAV87" s="233"/>
      <c r="AAW87" s="233"/>
      <c r="AAX87" s="233"/>
      <c r="AAY87" s="233"/>
      <c r="AAZ87" s="233"/>
      <c r="ABA87" s="233"/>
      <c r="ABB87" s="233"/>
      <c r="ABC87" s="233"/>
      <c r="ABD87" s="233"/>
      <c r="ABE87" s="233"/>
      <c r="ABF87" s="233"/>
      <c r="ABG87" s="233"/>
      <c r="ABH87" s="233"/>
      <c r="ABI87" s="233"/>
      <c r="ABJ87" s="233"/>
      <c r="ABK87" s="233"/>
      <c r="ABL87" s="233"/>
      <c r="ABM87" s="233"/>
      <c r="ABN87" s="233"/>
      <c r="ABO87" s="233"/>
      <c r="ABP87" s="233"/>
      <c r="ABQ87" s="233"/>
      <c r="ABR87" s="233"/>
      <c r="ABS87" s="233"/>
      <c r="ABT87" s="233"/>
      <c r="ABU87" s="233"/>
      <c r="ABV87" s="233"/>
      <c r="ABW87" s="233"/>
      <c r="ABX87" s="233"/>
      <c r="ABY87" s="233"/>
      <c r="ABZ87" s="233"/>
      <c r="ACA87" s="233"/>
      <c r="ACB87" s="233"/>
      <c r="ACC87" s="233"/>
      <c r="ACD87" s="233"/>
      <c r="ACE87" s="233"/>
      <c r="ACF87" s="233"/>
      <c r="ACG87" s="233"/>
      <c r="ACH87" s="233"/>
      <c r="ACI87" s="233"/>
      <c r="ACJ87" s="233"/>
      <c r="ACK87" s="233"/>
      <c r="ACL87" s="233"/>
      <c r="ACM87" s="233"/>
      <c r="ACN87" s="233"/>
      <c r="ACO87" s="233"/>
      <c r="ACP87" s="233"/>
      <c r="ACQ87" s="233"/>
      <c r="ACR87" s="233"/>
      <c r="ACS87" s="233"/>
      <c r="ACT87" s="233"/>
      <c r="ACU87" s="233"/>
      <c r="ACV87" s="233"/>
      <c r="ACW87" s="233"/>
      <c r="ACX87" s="233"/>
      <c r="ACY87" s="233"/>
      <c r="ACZ87" s="233"/>
      <c r="ADA87" s="233"/>
      <c r="ADB87" s="233"/>
      <c r="ADC87" s="233"/>
      <c r="ADD87" s="233"/>
      <c r="ADE87" s="233"/>
      <c r="ADF87" s="233"/>
      <c r="ADG87" s="233"/>
      <c r="ADH87" s="233"/>
      <c r="ADI87" s="233"/>
      <c r="ADJ87" s="233"/>
      <c r="ADK87" s="233"/>
      <c r="ADL87" s="233"/>
      <c r="ADM87" s="233"/>
      <c r="ADN87" s="233"/>
      <c r="ADO87" s="233"/>
      <c r="ADP87" s="233"/>
      <c r="ADQ87" s="233"/>
      <c r="ADR87" s="233"/>
      <c r="ADS87" s="233"/>
      <c r="ADT87" s="233"/>
      <c r="ADU87" s="233"/>
      <c r="ADV87" s="233"/>
      <c r="ADW87" s="233"/>
      <c r="ADX87" s="233"/>
      <c r="ADY87" s="233"/>
      <c r="ADZ87" s="233"/>
      <c r="AEA87" s="233"/>
      <c r="AEB87" s="233"/>
      <c r="AEC87" s="233"/>
      <c r="AED87" s="233"/>
      <c r="AEE87" s="233"/>
      <c r="AEF87" s="233"/>
      <c r="AEG87" s="233"/>
      <c r="AEH87" s="233"/>
      <c r="AEI87" s="233"/>
      <c r="AEJ87" s="233"/>
      <c r="AEK87" s="233"/>
      <c r="AEL87" s="233"/>
      <c r="AEM87" s="233"/>
      <c r="AEN87" s="233"/>
      <c r="AEO87" s="233"/>
      <c r="AEP87" s="233"/>
      <c r="AEQ87" s="233"/>
      <c r="AER87" s="233"/>
      <c r="AES87" s="233"/>
      <c r="AET87" s="233"/>
      <c r="AEU87" s="233"/>
      <c r="AEV87" s="233"/>
      <c r="AEW87" s="233"/>
      <c r="AEX87" s="233"/>
      <c r="AEY87" s="233"/>
      <c r="AEZ87" s="233"/>
      <c r="AFA87" s="233"/>
      <c r="AFB87" s="233"/>
      <c r="AFC87" s="233"/>
      <c r="AFD87" s="233"/>
      <c r="AFE87" s="233"/>
      <c r="AFF87" s="233"/>
      <c r="AFG87" s="233"/>
      <c r="AFH87" s="233"/>
      <c r="AFI87" s="233"/>
      <c r="AFJ87" s="233"/>
      <c r="AFK87" s="233"/>
      <c r="AFL87" s="233"/>
      <c r="AFM87" s="233"/>
      <c r="AFN87" s="233"/>
      <c r="AFO87" s="233"/>
      <c r="AFP87" s="233"/>
      <c r="AFQ87" s="233"/>
      <c r="AFR87" s="233"/>
      <c r="AFS87" s="233"/>
      <c r="AFT87" s="233"/>
      <c r="AFU87" s="233"/>
      <c r="AFV87" s="233"/>
      <c r="AFW87" s="233"/>
      <c r="AFX87" s="233"/>
      <c r="AFY87" s="233"/>
      <c r="AFZ87" s="233"/>
      <c r="AGA87" s="233"/>
      <c r="AGB87" s="233"/>
      <c r="AGC87" s="233"/>
      <c r="AGD87" s="233"/>
      <c r="AGE87" s="233"/>
      <c r="AGF87" s="233"/>
      <c r="AGG87" s="233"/>
      <c r="AGH87" s="233"/>
      <c r="AGI87" s="233"/>
      <c r="AGJ87" s="233"/>
      <c r="AGK87" s="233"/>
      <c r="AGL87" s="233"/>
      <c r="AGM87" s="233"/>
      <c r="AGN87" s="233"/>
      <c r="AGO87" s="233"/>
      <c r="AGP87" s="233"/>
      <c r="AGQ87" s="233"/>
      <c r="AGR87" s="233"/>
      <c r="AGS87" s="233"/>
      <c r="AGT87" s="233"/>
      <c r="AGU87" s="233"/>
      <c r="AGV87" s="233"/>
      <c r="AGW87" s="233"/>
      <c r="AGX87" s="233"/>
      <c r="AGY87" s="233"/>
      <c r="AGZ87" s="233"/>
      <c r="AHA87" s="233"/>
      <c r="AHB87" s="233"/>
      <c r="AHC87" s="233"/>
      <c r="AHD87" s="233"/>
      <c r="AHE87" s="233"/>
      <c r="AHF87" s="233"/>
      <c r="AHG87" s="233"/>
      <c r="AHH87" s="233"/>
      <c r="AHI87" s="233"/>
      <c r="AHJ87" s="233"/>
      <c r="AHK87" s="233"/>
      <c r="AHL87" s="233"/>
      <c r="AHM87" s="233"/>
      <c r="AHN87" s="233"/>
      <c r="AHO87" s="233"/>
      <c r="AHP87" s="233"/>
      <c r="AHQ87" s="233"/>
      <c r="AHR87" s="233"/>
      <c r="AHS87" s="233"/>
      <c r="AHT87" s="233"/>
      <c r="AHU87" s="233"/>
      <c r="AHV87" s="233"/>
      <c r="AHW87" s="233"/>
      <c r="AHX87" s="233"/>
      <c r="AHY87" s="233"/>
      <c r="AHZ87" s="233"/>
      <c r="AIA87" s="233"/>
      <c r="AIB87" s="233"/>
      <c r="AIC87" s="233"/>
      <c r="AID87" s="233"/>
      <c r="AIE87" s="233"/>
      <c r="AIF87" s="233"/>
      <c r="AIG87" s="233"/>
      <c r="AIH87" s="233"/>
      <c r="AII87" s="233"/>
      <c r="AIJ87" s="233"/>
      <c r="AIK87" s="233"/>
      <c r="AIL87" s="233"/>
      <c r="AIM87" s="233"/>
      <c r="AIN87" s="233"/>
      <c r="AIO87" s="233"/>
      <c r="AIP87" s="233"/>
      <c r="AIQ87" s="233"/>
      <c r="AIR87" s="233"/>
      <c r="AIS87" s="233"/>
      <c r="AIT87" s="233"/>
      <c r="AIU87" s="233"/>
      <c r="AIV87" s="233"/>
      <c r="AIW87" s="233"/>
      <c r="AIX87" s="233"/>
      <c r="AIY87" s="233"/>
      <c r="AIZ87" s="233"/>
      <c r="AJA87" s="233"/>
      <c r="AJB87" s="233"/>
      <c r="AJC87" s="233"/>
      <c r="AJD87" s="233"/>
      <c r="AJE87" s="233"/>
      <c r="AJF87" s="233"/>
      <c r="AJG87" s="233"/>
      <c r="AJH87" s="233"/>
      <c r="AJI87" s="233"/>
      <c r="AJJ87" s="233"/>
      <c r="AJK87" s="233"/>
      <c r="AJL87" s="233"/>
      <c r="AJM87" s="233"/>
      <c r="AJN87" s="233"/>
      <c r="AJO87" s="233"/>
      <c r="AJP87" s="233"/>
      <c r="AJQ87" s="233"/>
      <c r="AJR87" s="233"/>
      <c r="AJS87" s="233"/>
      <c r="AJT87" s="233"/>
      <c r="AJU87" s="233"/>
      <c r="AJV87" s="233"/>
      <c r="AJW87" s="233"/>
      <c r="AJX87" s="233"/>
      <c r="AJY87" s="233"/>
      <c r="AJZ87" s="233"/>
      <c r="AKA87" s="233"/>
      <c r="AKB87" s="233"/>
      <c r="AKC87" s="233"/>
      <c r="AKD87" s="233"/>
      <c r="AKE87" s="233"/>
      <c r="AKF87" s="233"/>
      <c r="AKG87" s="233"/>
      <c r="AKH87" s="233"/>
      <c r="AKI87" s="233"/>
      <c r="AKJ87" s="233"/>
      <c r="AKK87" s="233"/>
      <c r="AKL87" s="233"/>
      <c r="AKM87" s="233"/>
      <c r="AKN87" s="233"/>
      <c r="AKO87" s="233"/>
      <c r="AKP87" s="233"/>
      <c r="AKQ87" s="233"/>
      <c r="AKR87" s="233"/>
      <c r="AKS87" s="233"/>
      <c r="AKT87" s="233"/>
      <c r="AKU87" s="233"/>
      <c r="AKV87" s="233"/>
      <c r="AKW87" s="233"/>
      <c r="AKX87" s="233"/>
      <c r="AKY87" s="233"/>
      <c r="AKZ87" s="233"/>
      <c r="ALA87" s="233"/>
      <c r="ALB87" s="233"/>
      <c r="ALC87" s="233"/>
      <c r="ALD87" s="233"/>
      <c r="ALE87" s="233"/>
      <c r="ALF87" s="233"/>
      <c r="ALG87" s="233"/>
      <c r="ALH87" s="233"/>
      <c r="ALI87" s="233"/>
      <c r="ALJ87" s="233"/>
      <c r="ALK87" s="233"/>
      <c r="ALL87" s="233"/>
      <c r="ALM87" s="233"/>
      <c r="ALN87" s="233"/>
      <c r="ALO87" s="233"/>
      <c r="ALP87" s="233"/>
      <c r="ALQ87" s="233"/>
      <c r="ALR87" s="233"/>
      <c r="ALS87" s="233"/>
      <c r="ALT87" s="233"/>
      <c r="ALU87" s="233"/>
      <c r="ALV87" s="233"/>
      <c r="ALW87" s="233"/>
      <c r="ALX87" s="233"/>
      <c r="ALY87" s="233"/>
      <c r="ALZ87" s="233"/>
      <c r="AMA87" s="233"/>
      <c r="AMB87" s="233"/>
      <c r="AMC87" s="233"/>
      <c r="AMD87" s="233"/>
      <c r="AME87" s="233"/>
      <c r="AMF87" s="233"/>
      <c r="AMG87" s="233"/>
      <c r="AMH87" s="233"/>
      <c r="AMI87" s="233"/>
      <c r="AMJ87" s="233"/>
      <c r="AMK87" s="233"/>
      <c r="AML87" s="233"/>
      <c r="AMM87" s="233"/>
      <c r="AMN87" s="233"/>
      <c r="AMO87" s="233"/>
      <c r="AMP87" s="233"/>
      <c r="AMQ87" s="233"/>
      <c r="AMR87" s="233"/>
      <c r="AMS87" s="233"/>
      <c r="AMT87" s="233"/>
      <c r="AMU87" s="233"/>
      <c r="AMV87" s="233"/>
      <c r="AMW87" s="233"/>
      <c r="AMX87" s="233"/>
      <c r="AMY87" s="233"/>
      <c r="AMZ87" s="233"/>
      <c r="ANA87" s="233"/>
      <c r="ANB87" s="233"/>
      <c r="ANC87" s="233"/>
      <c r="AND87" s="233"/>
      <c r="ANE87" s="233"/>
      <c r="ANF87" s="233"/>
      <c r="ANG87" s="233"/>
      <c r="ANH87" s="233"/>
      <c r="ANI87" s="233"/>
      <c r="ANJ87" s="233"/>
      <c r="ANK87" s="233"/>
      <c r="ANL87" s="233"/>
      <c r="ANM87" s="233"/>
      <c r="ANN87" s="233"/>
      <c r="ANO87" s="233"/>
      <c r="ANP87" s="233"/>
      <c r="ANQ87" s="233"/>
      <c r="ANR87" s="233"/>
      <c r="ANS87" s="233"/>
      <c r="ANT87" s="233"/>
      <c r="ANU87" s="233"/>
      <c r="ANV87" s="233"/>
      <c r="ANW87" s="233"/>
      <c r="ANX87" s="233"/>
      <c r="ANY87" s="233"/>
      <c r="ANZ87" s="233"/>
      <c r="AOA87" s="233"/>
      <c r="AOB87" s="233"/>
      <c r="AOC87" s="233"/>
      <c r="AOD87" s="233"/>
      <c r="AOE87" s="233"/>
      <c r="AOF87" s="233"/>
      <c r="AOG87" s="233"/>
      <c r="AOH87" s="233"/>
      <c r="AOI87" s="233"/>
      <c r="AOJ87" s="233"/>
      <c r="AOK87" s="233"/>
      <c r="AOL87" s="233"/>
      <c r="AOM87" s="233"/>
      <c r="AON87" s="233"/>
      <c r="AOO87" s="233"/>
      <c r="AOP87" s="233"/>
      <c r="AOQ87" s="233"/>
      <c r="AOR87" s="233"/>
      <c r="AOS87" s="233"/>
      <c r="AOT87" s="233"/>
      <c r="AOU87" s="233"/>
      <c r="AOV87" s="233"/>
      <c r="AOW87" s="233"/>
      <c r="AOX87" s="233"/>
      <c r="AOY87" s="233"/>
      <c r="AOZ87" s="233"/>
      <c r="APA87" s="233"/>
      <c r="APB87" s="233"/>
      <c r="APC87" s="233"/>
      <c r="APD87" s="233"/>
      <c r="APE87" s="233"/>
      <c r="APF87" s="233"/>
      <c r="APG87" s="233"/>
      <c r="APH87" s="233"/>
      <c r="API87" s="233"/>
      <c r="APJ87" s="233"/>
      <c r="APK87" s="233"/>
      <c r="APL87" s="233"/>
      <c r="APM87" s="233"/>
      <c r="APN87" s="233"/>
      <c r="APO87" s="233"/>
      <c r="APP87" s="233"/>
      <c r="APQ87" s="233"/>
      <c r="APR87" s="233"/>
      <c r="APS87" s="233"/>
      <c r="APT87" s="233"/>
      <c r="APU87" s="233"/>
      <c r="APV87" s="233"/>
      <c r="APW87" s="233"/>
      <c r="APX87" s="233"/>
      <c r="APY87" s="233"/>
      <c r="APZ87" s="233"/>
      <c r="AQA87" s="233"/>
      <c r="AQB87" s="233"/>
      <c r="AQC87" s="233"/>
      <c r="AQD87" s="233"/>
      <c r="AQE87" s="233"/>
      <c r="AQF87" s="233"/>
      <c r="AQG87" s="233"/>
      <c r="AQH87" s="233"/>
      <c r="AQI87" s="233"/>
      <c r="AQJ87" s="233"/>
      <c r="AQK87" s="233"/>
      <c r="AQL87" s="233"/>
      <c r="AQM87" s="233"/>
      <c r="AQN87" s="233"/>
      <c r="AQO87" s="233"/>
      <c r="AQP87" s="233"/>
      <c r="AQQ87" s="233"/>
      <c r="AQR87" s="233"/>
      <c r="AQS87" s="233"/>
      <c r="AQT87" s="233"/>
      <c r="AQU87" s="233"/>
      <c r="AQV87" s="233"/>
      <c r="AQW87" s="233"/>
      <c r="AQX87" s="233"/>
      <c r="AQY87" s="233"/>
      <c r="AQZ87" s="233"/>
      <c r="ARA87" s="233"/>
      <c r="ARB87" s="233"/>
      <c r="ARC87" s="233"/>
      <c r="ARD87" s="233"/>
      <c r="ARE87" s="233"/>
      <c r="ARF87" s="233"/>
      <c r="ARG87" s="233"/>
      <c r="ARH87" s="233"/>
      <c r="ARI87" s="233"/>
      <c r="ARJ87" s="233"/>
      <c r="ARK87" s="233"/>
      <c r="ARL87" s="233"/>
      <c r="ARM87" s="233"/>
      <c r="ARN87" s="233"/>
      <c r="ARO87" s="233"/>
      <c r="ARP87" s="233"/>
      <c r="ARQ87" s="233"/>
      <c r="ARR87" s="233"/>
      <c r="ARS87" s="233"/>
      <c r="ART87" s="233"/>
      <c r="ARU87" s="233"/>
      <c r="ARV87" s="233"/>
      <c r="ARW87" s="233"/>
      <c r="ARX87" s="233"/>
      <c r="ARY87" s="233"/>
      <c r="ARZ87" s="233"/>
      <c r="ASA87" s="233"/>
      <c r="ASB87" s="233"/>
      <c r="ASC87" s="233"/>
      <c r="ASD87" s="233"/>
      <c r="ASE87" s="233"/>
      <c r="ASF87" s="233"/>
      <c r="ASG87" s="233"/>
      <c r="ASH87" s="233"/>
      <c r="ASI87" s="233"/>
      <c r="ASJ87" s="233"/>
      <c r="ASK87" s="233"/>
      <c r="ASL87" s="233"/>
      <c r="ASM87" s="233"/>
      <c r="ASN87" s="233"/>
      <c r="ASO87" s="233"/>
      <c r="ASP87" s="233"/>
      <c r="ASQ87" s="233"/>
      <c r="ASR87" s="233"/>
      <c r="ASS87" s="233"/>
      <c r="AST87" s="233"/>
      <c r="ASU87" s="233"/>
      <c r="ASV87" s="233"/>
      <c r="ASW87" s="233"/>
      <c r="ASX87" s="233"/>
      <c r="ASY87" s="233"/>
      <c r="ASZ87" s="233"/>
      <c r="ATA87" s="233"/>
      <c r="ATB87" s="233"/>
      <c r="ATC87" s="233"/>
      <c r="ATD87" s="233"/>
      <c r="ATE87" s="233"/>
      <c r="ATF87" s="233"/>
      <c r="ATG87" s="233"/>
      <c r="ATH87" s="233"/>
      <c r="ATI87" s="233"/>
      <c r="ATJ87" s="233"/>
      <c r="ATK87" s="233"/>
      <c r="ATL87" s="233"/>
      <c r="ATM87" s="233"/>
      <c r="ATN87" s="233"/>
      <c r="ATO87" s="233"/>
      <c r="ATP87" s="233"/>
      <c r="ATQ87" s="233"/>
      <c r="ATR87" s="233"/>
      <c r="ATS87" s="233"/>
      <c r="ATT87" s="233"/>
      <c r="ATU87" s="233"/>
      <c r="ATV87" s="233"/>
      <c r="ATW87" s="233"/>
      <c r="ATX87" s="233"/>
      <c r="ATY87" s="233"/>
      <c r="ATZ87" s="233"/>
      <c r="AUA87" s="233"/>
      <c r="AUB87" s="233"/>
      <c r="AUC87" s="233"/>
      <c r="AUD87" s="233"/>
      <c r="AUE87" s="233"/>
      <c r="AUF87" s="233"/>
      <c r="AUG87" s="233"/>
      <c r="AUH87" s="233"/>
      <c r="AUI87" s="233"/>
      <c r="AUJ87" s="233"/>
      <c r="AUK87" s="233"/>
      <c r="AUL87" s="233"/>
      <c r="AUM87" s="233"/>
      <c r="AUN87" s="233"/>
      <c r="AUO87" s="233"/>
      <c r="AUP87" s="233"/>
      <c r="AUQ87" s="233"/>
      <c r="AUR87" s="233"/>
      <c r="AUS87" s="233"/>
      <c r="AUT87" s="233"/>
      <c r="AUU87" s="233"/>
      <c r="AUV87" s="233"/>
      <c r="AUW87" s="233"/>
      <c r="AUX87" s="233"/>
      <c r="AUY87" s="233"/>
      <c r="AUZ87" s="233"/>
      <c r="AVA87" s="233"/>
      <c r="AVB87" s="233"/>
      <c r="AVC87" s="233"/>
      <c r="AVD87" s="233"/>
      <c r="AVE87" s="233"/>
      <c r="AVF87" s="233"/>
      <c r="AVG87" s="233"/>
      <c r="AVH87" s="233"/>
      <c r="AVI87" s="233"/>
      <c r="AVJ87" s="233"/>
      <c r="AVK87" s="233"/>
      <c r="AVL87" s="233"/>
      <c r="AVM87" s="233"/>
      <c r="AVN87" s="233"/>
      <c r="AVO87" s="233"/>
      <c r="AVP87" s="233"/>
      <c r="AVQ87" s="233"/>
      <c r="AVR87" s="233"/>
      <c r="AVS87" s="233"/>
      <c r="AVT87" s="233"/>
      <c r="AVU87" s="233"/>
      <c r="AVV87" s="233"/>
      <c r="AVW87" s="233"/>
      <c r="AVX87" s="233"/>
      <c r="AVY87" s="233"/>
      <c r="AVZ87" s="233"/>
      <c r="AWA87" s="233"/>
      <c r="AWB87" s="233"/>
      <c r="AWC87" s="233"/>
      <c r="AWD87" s="233"/>
      <c r="AWE87" s="233"/>
      <c r="AWF87" s="233"/>
      <c r="AWG87" s="233"/>
      <c r="AWH87" s="233"/>
      <c r="AWI87" s="233"/>
      <c r="AWJ87" s="233"/>
      <c r="AWK87" s="233"/>
      <c r="AWL87" s="233"/>
      <c r="AWM87" s="233"/>
      <c r="AWN87" s="233"/>
      <c r="AWO87" s="233"/>
      <c r="AWP87" s="233"/>
      <c r="AWQ87" s="233"/>
      <c r="AWR87" s="233"/>
      <c r="AWS87" s="233"/>
      <c r="AWT87" s="233"/>
      <c r="AWU87" s="233"/>
      <c r="AWV87" s="233"/>
      <c r="AWW87" s="233"/>
      <c r="AWX87" s="233"/>
      <c r="AWY87" s="233"/>
      <c r="AWZ87" s="233"/>
      <c r="AXA87" s="233"/>
      <c r="AXB87" s="233"/>
      <c r="AXC87" s="233"/>
      <c r="AXD87" s="233"/>
      <c r="AXE87" s="233"/>
      <c r="AXF87" s="233"/>
      <c r="AXG87" s="233"/>
      <c r="AXH87" s="233"/>
      <c r="AXI87" s="233"/>
      <c r="AXJ87" s="233"/>
      <c r="AXK87" s="233"/>
      <c r="AXL87" s="233"/>
      <c r="AXM87" s="233"/>
      <c r="AXN87" s="233"/>
      <c r="AXO87" s="233"/>
      <c r="AXP87" s="233"/>
      <c r="AXQ87" s="233"/>
      <c r="AXR87" s="233"/>
      <c r="AXS87" s="233"/>
      <c r="AXT87" s="233"/>
      <c r="AXU87" s="233"/>
      <c r="AXV87" s="233"/>
      <c r="AXW87" s="233"/>
      <c r="AXX87" s="233"/>
      <c r="AXY87" s="233"/>
      <c r="AXZ87" s="233"/>
      <c r="AYA87" s="233"/>
      <c r="AYB87" s="233"/>
      <c r="AYC87" s="233"/>
      <c r="AYD87" s="233"/>
      <c r="AYE87" s="233"/>
      <c r="AYF87" s="233"/>
      <c r="AYG87" s="233"/>
      <c r="AYH87" s="233"/>
      <c r="AYI87" s="233"/>
      <c r="AYJ87" s="233"/>
      <c r="AYK87" s="233"/>
      <c r="AYL87" s="233"/>
      <c r="AYM87" s="233"/>
      <c r="AYN87" s="233"/>
      <c r="AYO87" s="233"/>
      <c r="AYP87" s="233"/>
      <c r="AYQ87" s="233"/>
      <c r="AYR87" s="233"/>
      <c r="AYS87" s="233"/>
      <c r="AYT87" s="233"/>
      <c r="AYU87" s="233"/>
      <c r="AYV87" s="233"/>
      <c r="AYW87" s="233"/>
      <c r="AYX87" s="233"/>
      <c r="AYY87" s="233"/>
      <c r="AYZ87" s="233"/>
      <c r="AZA87" s="233"/>
      <c r="AZB87" s="233"/>
      <c r="AZC87" s="233"/>
      <c r="AZD87" s="233"/>
      <c r="AZE87" s="233"/>
      <c r="AZF87" s="233"/>
      <c r="AZG87" s="233"/>
      <c r="AZH87" s="233"/>
      <c r="AZI87" s="233"/>
      <c r="AZJ87" s="233"/>
      <c r="AZK87" s="233"/>
      <c r="AZL87" s="233"/>
      <c r="AZM87" s="233"/>
      <c r="AZN87" s="233"/>
      <c r="AZO87" s="233"/>
      <c r="AZP87" s="233"/>
      <c r="AZQ87" s="233"/>
      <c r="AZR87" s="233"/>
      <c r="AZS87" s="233"/>
      <c r="AZT87" s="233"/>
      <c r="AZU87" s="233"/>
      <c r="AZV87" s="233"/>
      <c r="AZW87" s="233"/>
      <c r="AZX87" s="233"/>
      <c r="AZY87" s="233"/>
      <c r="AZZ87" s="233"/>
      <c r="BAA87" s="233"/>
      <c r="BAB87" s="233"/>
      <c r="BAC87" s="233"/>
      <c r="BAD87" s="233"/>
      <c r="BAE87" s="233"/>
      <c r="BAF87" s="233"/>
      <c r="BAG87" s="233"/>
      <c r="BAH87" s="233"/>
      <c r="BAI87" s="233"/>
      <c r="BAJ87" s="233"/>
      <c r="BAK87" s="233"/>
      <c r="BAL87" s="233"/>
      <c r="BAM87" s="233"/>
      <c r="BAN87" s="233"/>
      <c r="BAO87" s="233"/>
      <c r="BAP87" s="233"/>
      <c r="BAQ87" s="233"/>
      <c r="BAR87" s="233"/>
      <c r="BAS87" s="233"/>
      <c r="BAT87" s="233"/>
      <c r="BAU87" s="233"/>
      <c r="BAV87" s="233"/>
      <c r="BAW87" s="233"/>
      <c r="BAX87" s="233"/>
      <c r="BAY87" s="233"/>
      <c r="BAZ87" s="233"/>
      <c r="BBA87" s="233"/>
      <c r="BBB87" s="233"/>
      <c r="BBC87" s="233"/>
      <c r="BBD87" s="233"/>
      <c r="BBE87" s="233"/>
      <c r="BBF87" s="233"/>
      <c r="BBG87" s="233"/>
      <c r="BBH87" s="233"/>
      <c r="BBI87" s="233"/>
      <c r="BBJ87" s="233"/>
      <c r="BBK87" s="233"/>
      <c r="BBL87" s="233"/>
      <c r="BBM87" s="233"/>
      <c r="BBN87" s="233"/>
      <c r="BBO87" s="233"/>
      <c r="BBP87" s="233"/>
      <c r="BBQ87" s="233"/>
      <c r="BBR87" s="233"/>
      <c r="BBS87" s="233"/>
      <c r="BBT87" s="233"/>
      <c r="BBU87" s="233"/>
      <c r="BBV87" s="233"/>
      <c r="BBW87" s="233"/>
      <c r="BBX87" s="233"/>
      <c r="BBY87" s="233"/>
      <c r="BBZ87" s="233"/>
      <c r="BCA87" s="233"/>
      <c r="BCB87" s="233"/>
      <c r="BCC87" s="233"/>
      <c r="BCD87" s="233"/>
      <c r="BCE87" s="233"/>
      <c r="BCF87" s="233"/>
      <c r="BCG87" s="233"/>
      <c r="BCH87" s="233"/>
      <c r="BCI87" s="233"/>
      <c r="BCJ87" s="233"/>
      <c r="BCK87" s="233"/>
      <c r="BCL87" s="233"/>
      <c r="BCM87" s="233"/>
      <c r="BCN87" s="233"/>
      <c r="BCO87" s="233"/>
      <c r="BCP87" s="233"/>
      <c r="BCQ87" s="233"/>
      <c r="BCR87" s="233"/>
      <c r="BCS87" s="233"/>
      <c r="BCT87" s="233"/>
      <c r="BCU87" s="233"/>
      <c r="BCV87" s="233"/>
      <c r="BCW87" s="233"/>
      <c r="BCX87" s="233"/>
      <c r="BCY87" s="233"/>
      <c r="BCZ87" s="233"/>
      <c r="BDA87" s="233"/>
      <c r="BDB87" s="233"/>
      <c r="BDC87" s="233"/>
      <c r="BDD87" s="233"/>
      <c r="BDE87" s="233"/>
      <c r="BDF87" s="233"/>
      <c r="BDG87" s="233"/>
      <c r="BDH87" s="233"/>
      <c r="BDI87" s="233"/>
      <c r="BDJ87" s="233"/>
      <c r="BDK87" s="233"/>
      <c r="BDL87" s="233"/>
      <c r="BDM87" s="233"/>
      <c r="BDN87" s="233"/>
      <c r="BDO87" s="233"/>
      <c r="BDP87" s="233"/>
      <c r="BDQ87" s="233"/>
      <c r="BDR87" s="233"/>
      <c r="BDS87" s="233"/>
      <c r="BDT87" s="233"/>
      <c r="BDU87" s="233"/>
    </row>
    <row r="88" spans="1:1477" s="7" customFormat="1" ht="24" customHeight="1" thickTop="1" thickBot="1">
      <c r="B88" s="291" t="s">
        <v>528</v>
      </c>
      <c r="C88" s="292"/>
      <c r="D88" s="293"/>
      <c r="E88" s="8"/>
      <c r="F88" s="9"/>
      <c r="G88" s="176">
        <f>IF(B84="","",ROWS(B84:B87)-1)</f>
        <v>3</v>
      </c>
      <c r="H88" s="10">
        <f>SUM(H84:H87)</f>
        <v>4</v>
      </c>
      <c r="I88" s="10">
        <f>SUM(I84:I87)</f>
        <v>1</v>
      </c>
      <c r="J88" s="10">
        <f>SUM(J84:J87)</f>
        <v>585</v>
      </c>
      <c r="K88" s="10">
        <f>SUM(K84:K87)</f>
        <v>631</v>
      </c>
      <c r="L88" s="10">
        <f>SUM(L84:L87)</f>
        <v>626</v>
      </c>
      <c r="M88" s="157">
        <f>IF(G88="",0,N88/G88)</f>
        <v>1</v>
      </c>
      <c r="N88" s="10">
        <f t="shared" ref="N88:AC88" si="70">SUM(N84:N87)</f>
        <v>3</v>
      </c>
      <c r="O88" s="10">
        <f t="shared" si="70"/>
        <v>5</v>
      </c>
      <c r="P88" s="10">
        <f t="shared" si="70"/>
        <v>0</v>
      </c>
      <c r="Q88" s="10">
        <f t="shared" si="70"/>
        <v>0</v>
      </c>
      <c r="R88" s="10">
        <f t="shared" si="70"/>
        <v>31</v>
      </c>
      <c r="S88" s="10">
        <f t="shared" si="70"/>
        <v>15</v>
      </c>
      <c r="T88" s="12">
        <f t="shared" si="70"/>
        <v>4365063</v>
      </c>
      <c r="U88" s="12">
        <f t="shared" si="70"/>
        <v>82000</v>
      </c>
      <c r="V88" s="12">
        <f t="shared" si="70"/>
        <v>4283063</v>
      </c>
      <c r="W88" s="12">
        <f t="shared" si="70"/>
        <v>4346259</v>
      </c>
      <c r="X88" s="12">
        <f t="shared" si="70"/>
        <v>4269107</v>
      </c>
      <c r="Y88" s="12">
        <f t="shared" si="70"/>
        <v>0</v>
      </c>
      <c r="Z88" s="12">
        <f t="shared" si="70"/>
        <v>0</v>
      </c>
      <c r="AA88" s="12">
        <f t="shared" si="70"/>
        <v>0</v>
      </c>
      <c r="AB88" s="12">
        <f t="shared" si="70"/>
        <v>4269107</v>
      </c>
      <c r="AC88" s="12">
        <f t="shared" si="70"/>
        <v>733522</v>
      </c>
      <c r="AD88" s="157">
        <f>IF(G88="",0,AE88/G88)</f>
        <v>1</v>
      </c>
      <c r="AE88" s="160">
        <f t="shared" ref="AE88:CM88" si="71">SUM(AE84:AE87)</f>
        <v>3</v>
      </c>
      <c r="AF88" s="12">
        <f t="shared" si="71"/>
        <v>-3535585</v>
      </c>
      <c r="AG88" s="12">
        <f t="shared" si="71"/>
        <v>-18805</v>
      </c>
      <c r="AH88" s="10">
        <f t="shared" si="71"/>
        <v>6</v>
      </c>
      <c r="AI88" s="10">
        <f t="shared" si="71"/>
        <v>25</v>
      </c>
      <c r="AJ88" s="10">
        <f t="shared" si="71"/>
        <v>0</v>
      </c>
      <c r="AK88" s="10">
        <f t="shared" si="71"/>
        <v>0</v>
      </c>
      <c r="AL88" s="12">
        <f t="shared" si="71"/>
        <v>2974</v>
      </c>
      <c r="AM88" s="12">
        <f t="shared" si="71"/>
        <v>0</v>
      </c>
      <c r="AN88" s="10">
        <f t="shared" si="71"/>
        <v>0</v>
      </c>
      <c r="AO88" s="10">
        <f t="shared" si="71"/>
        <v>15</v>
      </c>
      <c r="AP88" s="12">
        <f t="shared" si="71"/>
        <v>-15779</v>
      </c>
      <c r="AQ88" s="12">
        <f t="shared" si="71"/>
        <v>0</v>
      </c>
      <c r="AR88" s="10">
        <f t="shared" si="71"/>
        <v>0</v>
      </c>
      <c r="AS88" s="10">
        <f t="shared" si="71"/>
        <v>0</v>
      </c>
      <c r="AT88" s="12">
        <f t="shared" si="71"/>
        <v>0</v>
      </c>
      <c r="AU88" s="12">
        <f t="shared" si="71"/>
        <v>0</v>
      </c>
      <c r="AV88" s="10">
        <f t="shared" si="71"/>
        <v>0</v>
      </c>
      <c r="AW88" s="10">
        <f t="shared" si="71"/>
        <v>0</v>
      </c>
      <c r="AX88" s="12">
        <f t="shared" si="71"/>
        <v>0</v>
      </c>
      <c r="AY88" s="12">
        <f t="shared" si="71"/>
        <v>0</v>
      </c>
      <c r="AZ88" s="10">
        <f t="shared" si="71"/>
        <v>0</v>
      </c>
      <c r="BA88" s="10">
        <f t="shared" si="71"/>
        <v>0</v>
      </c>
      <c r="BB88" s="12">
        <f t="shared" si="71"/>
        <v>0</v>
      </c>
      <c r="BC88" s="12">
        <f t="shared" si="71"/>
        <v>0</v>
      </c>
      <c r="BD88" s="10">
        <f t="shared" si="71"/>
        <v>0</v>
      </c>
      <c r="BE88" s="10">
        <f t="shared" si="71"/>
        <v>0</v>
      </c>
      <c r="BF88" s="12">
        <f t="shared" si="71"/>
        <v>0</v>
      </c>
      <c r="BG88" s="12">
        <f t="shared" si="71"/>
        <v>0</v>
      </c>
      <c r="BH88" s="10">
        <f t="shared" si="71"/>
        <v>0</v>
      </c>
      <c r="BI88" s="10">
        <f t="shared" si="71"/>
        <v>0</v>
      </c>
      <c r="BJ88" s="12">
        <f t="shared" si="71"/>
        <v>0</v>
      </c>
      <c r="BK88" s="12">
        <f t="shared" si="71"/>
        <v>0</v>
      </c>
      <c r="BL88" s="10">
        <f t="shared" si="71"/>
        <v>0</v>
      </c>
      <c r="BM88" s="10">
        <f t="shared" si="71"/>
        <v>0</v>
      </c>
      <c r="BN88" s="12">
        <f t="shared" si="71"/>
        <v>0</v>
      </c>
      <c r="BO88" s="12">
        <f t="shared" si="71"/>
        <v>0</v>
      </c>
      <c r="BP88" s="10">
        <f t="shared" si="71"/>
        <v>0</v>
      </c>
      <c r="BQ88" s="10">
        <f t="shared" si="71"/>
        <v>0</v>
      </c>
      <c r="BR88" s="12">
        <f t="shared" si="71"/>
        <v>0</v>
      </c>
      <c r="BS88" s="12">
        <f t="shared" si="71"/>
        <v>0</v>
      </c>
      <c r="BT88" s="10">
        <f t="shared" si="71"/>
        <v>0</v>
      </c>
      <c r="BU88" s="10">
        <f t="shared" si="71"/>
        <v>0</v>
      </c>
      <c r="BV88" s="12">
        <f t="shared" si="71"/>
        <v>0</v>
      </c>
      <c r="BW88" s="12">
        <f t="shared" si="71"/>
        <v>0</v>
      </c>
      <c r="BX88" s="10">
        <f t="shared" si="71"/>
        <v>0</v>
      </c>
      <c r="BY88" s="10">
        <f t="shared" si="71"/>
        <v>0</v>
      </c>
      <c r="BZ88" s="12">
        <f t="shared" si="71"/>
        <v>0</v>
      </c>
      <c r="CA88" s="12">
        <f t="shared" si="71"/>
        <v>0</v>
      </c>
      <c r="CB88" s="10">
        <f t="shared" si="71"/>
        <v>0</v>
      </c>
      <c r="CC88" s="10">
        <f t="shared" si="71"/>
        <v>0</v>
      </c>
      <c r="CD88" s="12">
        <f t="shared" si="71"/>
        <v>0</v>
      </c>
      <c r="CE88" s="12">
        <f t="shared" si="71"/>
        <v>0</v>
      </c>
      <c r="CF88" s="10">
        <f t="shared" si="71"/>
        <v>0</v>
      </c>
      <c r="CG88" s="10">
        <f t="shared" si="71"/>
        <v>0</v>
      </c>
      <c r="CH88" s="12">
        <f t="shared" si="71"/>
        <v>0</v>
      </c>
      <c r="CI88" s="12">
        <f t="shared" si="71"/>
        <v>0</v>
      </c>
      <c r="CJ88" s="10">
        <f t="shared" si="71"/>
        <v>0</v>
      </c>
      <c r="CK88" s="10">
        <f t="shared" si="71"/>
        <v>15</v>
      </c>
      <c r="CL88" s="12">
        <f t="shared" si="71"/>
        <v>-12805</v>
      </c>
      <c r="CM88" s="12">
        <f t="shared" si="71"/>
        <v>0</v>
      </c>
      <c r="CN88" s="14"/>
      <c r="CO88" s="14"/>
      <c r="CP88" s="14"/>
      <c r="CQ88" s="14"/>
      <c r="CR88" s="14"/>
      <c r="CS88" s="14"/>
      <c r="CT88" s="8"/>
      <c r="CU88" s="9"/>
      <c r="CV88" s="9"/>
      <c r="CW88" s="8"/>
      <c r="CX88" s="8"/>
      <c r="CY88" s="9"/>
      <c r="CZ88" s="9"/>
      <c r="DA88" s="9"/>
      <c r="DB88" s="12"/>
      <c r="DC88" s="14"/>
      <c r="DD88" s="16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  <c r="IW88" s="118"/>
      <c r="IX88" s="118"/>
      <c r="IY88" s="118"/>
      <c r="IZ88" s="118"/>
      <c r="JA88" s="118"/>
      <c r="JB88" s="118"/>
      <c r="JC88" s="118"/>
      <c r="JD88" s="118"/>
      <c r="JE88" s="118"/>
      <c r="JF88" s="118"/>
      <c r="JG88" s="118"/>
      <c r="JH88" s="118"/>
      <c r="JI88" s="118"/>
      <c r="JJ88" s="118"/>
      <c r="JK88" s="118"/>
      <c r="JL88" s="118"/>
      <c r="JM88" s="118"/>
      <c r="JN88" s="118"/>
      <c r="JO88" s="118"/>
      <c r="JP88" s="118"/>
      <c r="JQ88" s="118"/>
      <c r="JR88" s="118"/>
      <c r="JS88" s="118"/>
      <c r="JT88" s="118"/>
      <c r="JU88" s="118"/>
      <c r="JV88" s="118"/>
      <c r="JW88" s="118"/>
      <c r="JX88" s="118"/>
      <c r="JY88" s="118"/>
      <c r="JZ88" s="118"/>
      <c r="KA88" s="118"/>
      <c r="KB88" s="118"/>
      <c r="KC88" s="118"/>
      <c r="KD88" s="118"/>
      <c r="KE88" s="118"/>
      <c r="KF88" s="118"/>
      <c r="KG88" s="118"/>
      <c r="KH88" s="118"/>
      <c r="KI88" s="118"/>
      <c r="KJ88" s="118"/>
      <c r="KK88" s="118"/>
      <c r="KL88" s="118"/>
      <c r="KM88" s="118"/>
      <c r="KN88" s="118"/>
      <c r="KO88" s="118"/>
      <c r="KP88" s="118"/>
      <c r="KQ88" s="118"/>
      <c r="KR88" s="118"/>
      <c r="KS88" s="118"/>
      <c r="KT88" s="118"/>
      <c r="KU88" s="118"/>
      <c r="KV88" s="118"/>
      <c r="KW88" s="118"/>
      <c r="KX88" s="118"/>
      <c r="KY88" s="118"/>
      <c r="KZ88" s="118"/>
      <c r="LA88" s="118"/>
      <c r="LB88" s="118"/>
      <c r="LC88" s="118"/>
      <c r="LD88" s="118"/>
      <c r="LE88" s="118"/>
      <c r="LF88" s="118"/>
      <c r="LG88" s="118"/>
      <c r="LH88" s="118"/>
      <c r="LI88" s="118"/>
      <c r="LJ88" s="118"/>
      <c r="LK88" s="118"/>
      <c r="LL88" s="118"/>
      <c r="LM88" s="118"/>
      <c r="LN88" s="118"/>
      <c r="LO88" s="118"/>
      <c r="LP88" s="118"/>
      <c r="LQ88" s="118"/>
      <c r="LR88" s="118"/>
      <c r="LS88" s="118"/>
      <c r="LT88" s="118"/>
      <c r="LU88" s="118"/>
      <c r="LV88" s="118"/>
      <c r="LW88" s="118"/>
      <c r="LX88" s="118"/>
      <c r="LY88" s="118"/>
      <c r="LZ88" s="118"/>
      <c r="MA88" s="118"/>
      <c r="MB88" s="118"/>
      <c r="MC88" s="118"/>
      <c r="MD88" s="118"/>
      <c r="ME88" s="118"/>
      <c r="MF88" s="118"/>
      <c r="MG88" s="118"/>
      <c r="MH88" s="118"/>
      <c r="MI88" s="118"/>
      <c r="MJ88" s="118"/>
      <c r="MK88" s="118"/>
      <c r="ML88" s="118"/>
      <c r="MM88" s="118"/>
      <c r="MN88" s="118"/>
      <c r="MO88" s="118"/>
      <c r="MP88" s="118"/>
      <c r="MQ88" s="118"/>
      <c r="MR88" s="118"/>
      <c r="MS88" s="118"/>
      <c r="MT88" s="118"/>
      <c r="MU88" s="118"/>
      <c r="MV88" s="118"/>
      <c r="MW88" s="118"/>
      <c r="MX88" s="118"/>
      <c r="MY88" s="118"/>
      <c r="MZ88" s="118"/>
      <c r="NA88" s="118"/>
      <c r="NB88" s="118"/>
      <c r="NC88" s="118"/>
      <c r="ND88" s="118"/>
      <c r="NE88" s="118"/>
      <c r="NF88" s="118"/>
      <c r="NG88" s="118"/>
      <c r="NH88" s="118"/>
      <c r="NI88" s="118"/>
      <c r="NJ88" s="118"/>
      <c r="NK88" s="118"/>
      <c r="NL88" s="118"/>
      <c r="NM88" s="118"/>
      <c r="NN88" s="118"/>
      <c r="NO88" s="118"/>
      <c r="NP88" s="118"/>
      <c r="NQ88" s="118"/>
      <c r="NR88" s="118"/>
      <c r="NS88" s="118"/>
      <c r="NT88" s="118"/>
      <c r="NU88" s="118"/>
      <c r="NV88" s="118"/>
      <c r="NW88" s="118"/>
      <c r="NX88" s="118"/>
      <c r="NY88" s="118"/>
      <c r="NZ88" s="118"/>
      <c r="OA88" s="118"/>
      <c r="OB88" s="118"/>
      <c r="OC88" s="118"/>
      <c r="OD88" s="118"/>
      <c r="OE88" s="118"/>
      <c r="OF88" s="118"/>
      <c r="OG88" s="118"/>
      <c r="OH88" s="118"/>
      <c r="OI88" s="118"/>
      <c r="OJ88" s="118"/>
      <c r="OK88" s="118"/>
      <c r="OL88" s="118"/>
      <c r="OM88" s="118"/>
      <c r="ON88" s="118"/>
      <c r="OO88" s="118"/>
      <c r="OP88" s="118"/>
      <c r="OQ88" s="118"/>
      <c r="OR88" s="118"/>
      <c r="OS88" s="118"/>
      <c r="OT88" s="118"/>
      <c r="OU88" s="118"/>
      <c r="OV88" s="118"/>
      <c r="OW88" s="118"/>
      <c r="OX88" s="118"/>
      <c r="OY88" s="118"/>
      <c r="OZ88" s="118"/>
      <c r="PA88" s="118"/>
      <c r="PB88" s="118"/>
      <c r="PC88" s="118"/>
      <c r="PD88" s="118"/>
      <c r="PE88" s="118"/>
      <c r="PF88" s="118"/>
      <c r="PG88" s="118"/>
      <c r="PH88" s="118"/>
      <c r="PI88" s="118"/>
      <c r="PJ88" s="118"/>
      <c r="PK88" s="118"/>
      <c r="PL88" s="118"/>
      <c r="PM88" s="118"/>
      <c r="PN88" s="118"/>
      <c r="PO88" s="118"/>
      <c r="PP88" s="118"/>
      <c r="PQ88" s="118"/>
      <c r="PR88" s="118"/>
      <c r="PS88" s="118"/>
      <c r="PT88" s="118"/>
      <c r="PU88" s="118"/>
      <c r="PV88" s="118"/>
      <c r="PW88" s="118"/>
      <c r="PX88" s="118"/>
      <c r="PY88" s="118"/>
      <c r="PZ88" s="118"/>
      <c r="QA88" s="118"/>
      <c r="QB88" s="118"/>
      <c r="QC88" s="118"/>
      <c r="QD88" s="118"/>
      <c r="QE88" s="118"/>
      <c r="QF88" s="118"/>
      <c r="QG88" s="118"/>
      <c r="QH88" s="118"/>
      <c r="QI88" s="118"/>
      <c r="QJ88" s="118"/>
      <c r="QK88" s="118"/>
      <c r="QL88" s="118"/>
      <c r="QM88" s="118"/>
      <c r="QN88" s="118"/>
      <c r="QO88" s="118"/>
      <c r="QP88" s="118"/>
      <c r="QQ88" s="118"/>
      <c r="QR88" s="118"/>
      <c r="QS88" s="118"/>
      <c r="QT88" s="118"/>
      <c r="QU88" s="118"/>
      <c r="QV88" s="118"/>
      <c r="QW88" s="118"/>
      <c r="QX88" s="118"/>
      <c r="QY88" s="118"/>
      <c r="QZ88" s="118"/>
      <c r="RA88" s="118"/>
      <c r="RB88" s="118"/>
      <c r="RC88" s="118"/>
      <c r="RD88" s="118"/>
      <c r="RE88" s="118"/>
      <c r="RF88" s="118"/>
      <c r="RG88" s="118"/>
      <c r="RH88" s="118"/>
      <c r="RI88" s="118"/>
      <c r="RJ88" s="118"/>
      <c r="RK88" s="118"/>
      <c r="RL88" s="118"/>
      <c r="RM88" s="118"/>
      <c r="RN88" s="118"/>
      <c r="RO88" s="118"/>
      <c r="RP88" s="118"/>
      <c r="RQ88" s="118"/>
      <c r="RR88" s="118"/>
      <c r="RS88" s="118"/>
      <c r="RT88" s="118"/>
      <c r="RU88" s="118"/>
      <c r="RV88" s="118"/>
      <c r="RW88" s="118"/>
      <c r="RX88" s="118"/>
      <c r="RY88" s="118"/>
      <c r="RZ88" s="118"/>
      <c r="SA88" s="118"/>
      <c r="SB88" s="118"/>
      <c r="SC88" s="118"/>
      <c r="SD88" s="118"/>
      <c r="SE88" s="118"/>
      <c r="SF88" s="118"/>
      <c r="SG88" s="118"/>
      <c r="SH88" s="118"/>
      <c r="SI88" s="118"/>
      <c r="SJ88" s="118"/>
      <c r="SK88" s="118"/>
      <c r="SL88" s="118"/>
      <c r="SM88" s="118"/>
      <c r="SN88" s="118"/>
      <c r="SO88" s="118"/>
      <c r="SP88" s="118"/>
      <c r="SQ88" s="118"/>
      <c r="SR88" s="118"/>
      <c r="SS88" s="118"/>
      <c r="ST88" s="118"/>
      <c r="SU88" s="118"/>
      <c r="SV88" s="118"/>
      <c r="SW88" s="118"/>
      <c r="SX88" s="118"/>
      <c r="SY88" s="118"/>
      <c r="SZ88" s="118"/>
      <c r="TA88" s="118"/>
      <c r="TB88" s="118"/>
      <c r="TC88" s="118"/>
      <c r="TD88" s="118"/>
      <c r="TE88" s="118"/>
      <c r="TF88" s="118"/>
      <c r="TG88" s="118"/>
      <c r="TH88" s="118"/>
      <c r="TI88" s="118"/>
      <c r="TJ88" s="118"/>
      <c r="TK88" s="118"/>
      <c r="TL88" s="118"/>
      <c r="TM88" s="118"/>
      <c r="TN88" s="118"/>
      <c r="TO88" s="118"/>
      <c r="TP88" s="118"/>
      <c r="TQ88" s="118"/>
      <c r="TR88" s="118"/>
      <c r="TS88" s="118"/>
      <c r="TT88" s="118"/>
      <c r="TU88" s="118"/>
      <c r="TV88" s="118"/>
      <c r="TW88" s="118"/>
      <c r="TX88" s="118"/>
      <c r="TY88" s="118"/>
      <c r="TZ88" s="118"/>
      <c r="UA88" s="118"/>
      <c r="UB88" s="118"/>
      <c r="UC88" s="118"/>
      <c r="UD88" s="118"/>
      <c r="UE88" s="118"/>
      <c r="UF88" s="118"/>
      <c r="UG88" s="118"/>
      <c r="UH88" s="118"/>
      <c r="UI88" s="118"/>
      <c r="UJ88" s="118"/>
      <c r="UK88" s="118"/>
      <c r="UL88" s="118"/>
      <c r="UM88" s="118"/>
      <c r="UN88" s="118"/>
      <c r="UO88" s="118"/>
      <c r="UP88" s="118"/>
      <c r="UQ88" s="118"/>
      <c r="UR88" s="118"/>
      <c r="US88" s="118"/>
      <c r="UT88" s="118"/>
      <c r="UU88" s="118"/>
      <c r="UV88" s="118"/>
      <c r="UW88" s="118"/>
      <c r="UX88" s="118"/>
      <c r="UY88" s="118"/>
      <c r="UZ88" s="118"/>
      <c r="VA88" s="118"/>
      <c r="VB88" s="118"/>
      <c r="VC88" s="118"/>
      <c r="VD88" s="118"/>
      <c r="VE88" s="118"/>
      <c r="VF88" s="118"/>
      <c r="VG88" s="118"/>
      <c r="VH88" s="118"/>
      <c r="VI88" s="118"/>
      <c r="VJ88" s="118"/>
      <c r="VK88" s="118"/>
      <c r="VL88" s="118"/>
      <c r="VM88" s="118"/>
      <c r="VN88" s="118"/>
      <c r="VO88" s="118"/>
      <c r="VP88" s="118"/>
      <c r="VQ88" s="118"/>
      <c r="VR88" s="118"/>
      <c r="VS88" s="118"/>
      <c r="VT88" s="118"/>
      <c r="VU88" s="118"/>
      <c r="VV88" s="118"/>
      <c r="VW88" s="118"/>
      <c r="VX88" s="118"/>
      <c r="VY88" s="118"/>
      <c r="VZ88" s="118"/>
      <c r="WA88" s="118"/>
      <c r="WB88" s="118"/>
      <c r="WC88" s="118"/>
      <c r="WD88" s="118"/>
      <c r="WE88" s="118"/>
      <c r="WF88" s="118"/>
      <c r="WG88" s="118"/>
      <c r="WH88" s="118"/>
      <c r="WI88" s="118"/>
      <c r="WJ88" s="118"/>
      <c r="WK88" s="118"/>
      <c r="WL88" s="118"/>
      <c r="WM88" s="118"/>
      <c r="WN88" s="118"/>
      <c r="WO88" s="118"/>
      <c r="WP88" s="118"/>
      <c r="WQ88" s="118"/>
      <c r="WR88" s="118"/>
      <c r="WS88" s="118"/>
      <c r="WT88" s="118"/>
      <c r="WU88" s="118"/>
      <c r="WV88" s="118"/>
      <c r="WW88" s="118"/>
      <c r="WX88" s="118"/>
      <c r="WY88" s="118"/>
      <c r="WZ88" s="118"/>
      <c r="XA88" s="118"/>
      <c r="XB88" s="118"/>
      <c r="XC88" s="118"/>
      <c r="XD88" s="118"/>
      <c r="XE88" s="118"/>
      <c r="XF88" s="118"/>
      <c r="XG88" s="118"/>
      <c r="XH88" s="118"/>
      <c r="XI88" s="118"/>
      <c r="XJ88" s="118"/>
      <c r="XK88" s="118"/>
      <c r="XL88" s="118"/>
      <c r="XM88" s="118"/>
      <c r="XN88" s="118"/>
      <c r="XO88" s="118"/>
      <c r="XP88" s="118"/>
      <c r="XQ88" s="118"/>
      <c r="XR88" s="118"/>
      <c r="XS88" s="118"/>
      <c r="XT88" s="118"/>
      <c r="XU88" s="118"/>
      <c r="XV88" s="118"/>
      <c r="XW88" s="118"/>
      <c r="XX88" s="118"/>
      <c r="XY88" s="118"/>
      <c r="XZ88" s="118"/>
      <c r="YA88" s="118"/>
      <c r="YB88" s="118"/>
      <c r="YC88" s="118"/>
      <c r="YD88" s="118"/>
      <c r="YE88" s="118"/>
      <c r="YF88" s="118"/>
      <c r="YG88" s="118"/>
      <c r="YH88" s="118"/>
      <c r="YI88" s="118"/>
      <c r="YJ88" s="118"/>
      <c r="YK88" s="118"/>
      <c r="YL88" s="118"/>
      <c r="YM88" s="118"/>
      <c r="YN88" s="118"/>
      <c r="YO88" s="118"/>
      <c r="YP88" s="118"/>
      <c r="YQ88" s="118"/>
      <c r="YR88" s="118"/>
      <c r="YS88" s="118"/>
      <c r="YT88" s="118"/>
      <c r="YU88" s="118"/>
      <c r="YV88" s="118"/>
      <c r="YW88" s="118"/>
      <c r="YX88" s="118"/>
      <c r="YY88" s="118"/>
      <c r="YZ88" s="118"/>
      <c r="ZA88" s="118"/>
      <c r="ZB88" s="118"/>
      <c r="ZC88" s="118"/>
      <c r="ZD88" s="118"/>
      <c r="ZE88" s="118"/>
      <c r="ZF88" s="118"/>
      <c r="ZG88" s="118"/>
      <c r="ZH88" s="118"/>
      <c r="ZI88" s="118"/>
      <c r="ZJ88" s="118"/>
      <c r="ZK88" s="118"/>
      <c r="ZL88" s="118"/>
      <c r="ZM88" s="118"/>
      <c r="ZN88" s="118"/>
      <c r="ZO88" s="118"/>
      <c r="ZP88" s="118"/>
      <c r="ZQ88" s="118"/>
      <c r="ZR88" s="118"/>
      <c r="ZS88" s="118"/>
      <c r="ZT88" s="118"/>
      <c r="ZU88" s="118"/>
      <c r="ZV88" s="118"/>
      <c r="ZW88" s="118"/>
      <c r="ZX88" s="118"/>
      <c r="ZY88" s="118"/>
      <c r="ZZ88" s="118"/>
      <c r="AAA88" s="118"/>
      <c r="AAB88" s="118"/>
      <c r="AAC88" s="118"/>
      <c r="AAD88" s="118"/>
      <c r="AAE88" s="118"/>
      <c r="AAF88" s="118"/>
      <c r="AAG88" s="118"/>
      <c r="AAH88" s="118"/>
      <c r="AAI88" s="118"/>
      <c r="AAJ88" s="118"/>
      <c r="AAK88" s="118"/>
      <c r="AAL88" s="118"/>
      <c r="AAM88" s="118"/>
      <c r="AAN88" s="118"/>
      <c r="AAO88" s="118"/>
      <c r="AAP88" s="118"/>
      <c r="AAQ88" s="118"/>
      <c r="AAR88" s="118"/>
      <c r="AAS88" s="118"/>
      <c r="AAT88" s="118"/>
      <c r="AAU88" s="118"/>
      <c r="AAV88" s="118"/>
      <c r="AAW88" s="118"/>
      <c r="AAX88" s="118"/>
      <c r="AAY88" s="118"/>
      <c r="AAZ88" s="118"/>
      <c r="ABA88" s="118"/>
      <c r="ABB88" s="118"/>
      <c r="ABC88" s="118"/>
      <c r="ABD88" s="118"/>
      <c r="ABE88" s="118"/>
      <c r="ABF88" s="118"/>
      <c r="ABG88" s="118"/>
      <c r="ABH88" s="118"/>
      <c r="ABI88" s="118"/>
      <c r="ABJ88" s="118"/>
      <c r="ABK88" s="118"/>
      <c r="ABL88" s="118"/>
      <c r="ABM88" s="118"/>
      <c r="ABN88" s="118"/>
      <c r="ABO88" s="118"/>
      <c r="ABP88" s="118"/>
      <c r="ABQ88" s="118"/>
      <c r="ABR88" s="118"/>
      <c r="ABS88" s="118"/>
      <c r="ABT88" s="118"/>
      <c r="ABU88" s="118"/>
      <c r="ABV88" s="118"/>
      <c r="ABW88" s="118"/>
      <c r="ABX88" s="118"/>
      <c r="ABY88" s="118"/>
      <c r="ABZ88" s="118"/>
      <c r="ACA88" s="118"/>
      <c r="ACB88" s="118"/>
      <c r="ACC88" s="118"/>
      <c r="ACD88" s="118"/>
      <c r="ACE88" s="118"/>
      <c r="ACF88" s="118"/>
      <c r="ACG88" s="118"/>
      <c r="ACH88" s="118"/>
      <c r="ACI88" s="118"/>
      <c r="ACJ88" s="118"/>
      <c r="ACK88" s="118"/>
      <c r="ACL88" s="118"/>
      <c r="ACM88" s="118"/>
      <c r="ACN88" s="118"/>
      <c r="ACO88" s="118"/>
      <c r="ACP88" s="118"/>
      <c r="ACQ88" s="118"/>
      <c r="ACR88" s="118"/>
      <c r="ACS88" s="118"/>
      <c r="ACT88" s="118"/>
      <c r="ACU88" s="118"/>
      <c r="ACV88" s="118"/>
      <c r="ACW88" s="118"/>
      <c r="ACX88" s="118"/>
      <c r="ACY88" s="118"/>
      <c r="ACZ88" s="118"/>
      <c r="ADA88" s="118"/>
      <c r="ADB88" s="118"/>
      <c r="ADC88" s="118"/>
      <c r="ADD88" s="118"/>
      <c r="ADE88" s="118"/>
      <c r="ADF88" s="118"/>
      <c r="ADG88" s="118"/>
      <c r="ADH88" s="118"/>
      <c r="ADI88" s="118"/>
      <c r="ADJ88" s="118"/>
      <c r="ADK88" s="118"/>
      <c r="ADL88" s="118"/>
      <c r="ADM88" s="118"/>
      <c r="ADN88" s="118"/>
      <c r="ADO88" s="118"/>
      <c r="ADP88" s="118"/>
      <c r="ADQ88" s="118"/>
      <c r="ADR88" s="118"/>
      <c r="ADS88" s="118"/>
      <c r="ADT88" s="118"/>
      <c r="ADU88" s="118"/>
      <c r="ADV88" s="118"/>
      <c r="ADW88" s="118"/>
      <c r="ADX88" s="118"/>
      <c r="ADY88" s="118"/>
      <c r="ADZ88" s="118"/>
      <c r="AEA88" s="118"/>
      <c r="AEB88" s="118"/>
      <c r="AEC88" s="118"/>
      <c r="AED88" s="118"/>
      <c r="AEE88" s="118"/>
      <c r="AEF88" s="118"/>
      <c r="AEG88" s="118"/>
      <c r="AEH88" s="118"/>
      <c r="AEI88" s="118"/>
      <c r="AEJ88" s="118"/>
      <c r="AEK88" s="118"/>
      <c r="AEL88" s="118"/>
      <c r="AEM88" s="118"/>
      <c r="AEN88" s="118"/>
      <c r="AEO88" s="118"/>
      <c r="AEP88" s="118"/>
      <c r="AEQ88" s="118"/>
      <c r="AER88" s="118"/>
      <c r="AES88" s="118"/>
      <c r="AET88" s="118"/>
      <c r="AEU88" s="118"/>
      <c r="AEV88" s="118"/>
      <c r="AEW88" s="118"/>
      <c r="AEX88" s="118"/>
      <c r="AEY88" s="118"/>
      <c r="AEZ88" s="118"/>
      <c r="AFA88" s="118"/>
      <c r="AFB88" s="118"/>
      <c r="AFC88" s="118"/>
      <c r="AFD88" s="118"/>
      <c r="AFE88" s="118"/>
      <c r="AFF88" s="118"/>
      <c r="AFG88" s="118"/>
      <c r="AFH88" s="118"/>
      <c r="AFI88" s="118"/>
      <c r="AFJ88" s="118"/>
      <c r="AFK88" s="118"/>
      <c r="AFL88" s="118"/>
      <c r="AFM88" s="118"/>
      <c r="AFN88" s="118"/>
      <c r="AFO88" s="118"/>
      <c r="AFP88" s="118"/>
      <c r="AFQ88" s="118"/>
      <c r="AFR88" s="118"/>
      <c r="AFS88" s="118"/>
      <c r="AFT88" s="118"/>
      <c r="AFU88" s="118"/>
      <c r="AFV88" s="118"/>
      <c r="AFW88" s="118"/>
      <c r="AFX88" s="118"/>
      <c r="AFY88" s="118"/>
      <c r="AFZ88" s="118"/>
      <c r="AGA88" s="118"/>
      <c r="AGB88" s="118"/>
      <c r="AGC88" s="118"/>
      <c r="AGD88" s="118"/>
      <c r="AGE88" s="118"/>
      <c r="AGF88" s="118"/>
      <c r="AGG88" s="118"/>
      <c r="AGH88" s="118"/>
      <c r="AGI88" s="118"/>
      <c r="AGJ88" s="118"/>
      <c r="AGK88" s="118"/>
      <c r="AGL88" s="118"/>
      <c r="AGM88" s="118"/>
      <c r="AGN88" s="118"/>
      <c r="AGO88" s="118"/>
      <c r="AGP88" s="118"/>
      <c r="AGQ88" s="118"/>
      <c r="AGR88" s="118"/>
      <c r="AGS88" s="118"/>
      <c r="AGT88" s="118"/>
      <c r="AGU88" s="118"/>
      <c r="AGV88" s="118"/>
      <c r="AGW88" s="118"/>
      <c r="AGX88" s="118"/>
      <c r="AGY88" s="118"/>
      <c r="AGZ88" s="118"/>
      <c r="AHA88" s="118"/>
      <c r="AHB88" s="118"/>
      <c r="AHC88" s="118"/>
      <c r="AHD88" s="118"/>
      <c r="AHE88" s="118"/>
      <c r="AHF88" s="118"/>
      <c r="AHG88" s="118"/>
      <c r="AHH88" s="118"/>
      <c r="AHI88" s="118"/>
      <c r="AHJ88" s="118"/>
      <c r="AHK88" s="118"/>
      <c r="AHL88" s="118"/>
      <c r="AHM88" s="118"/>
      <c r="AHN88" s="118"/>
      <c r="AHO88" s="118"/>
      <c r="AHP88" s="118"/>
      <c r="AHQ88" s="118"/>
      <c r="AHR88" s="118"/>
      <c r="AHS88" s="118"/>
      <c r="AHT88" s="118"/>
      <c r="AHU88" s="118"/>
      <c r="AHV88" s="118"/>
      <c r="AHW88" s="118"/>
      <c r="AHX88" s="118"/>
      <c r="AHY88" s="118"/>
      <c r="AHZ88" s="118"/>
      <c r="AIA88" s="118"/>
      <c r="AIB88" s="118"/>
      <c r="AIC88" s="118"/>
      <c r="AID88" s="118"/>
      <c r="AIE88" s="118"/>
      <c r="AIF88" s="118"/>
      <c r="AIG88" s="118"/>
      <c r="AIH88" s="118"/>
      <c r="AII88" s="118"/>
      <c r="AIJ88" s="118"/>
      <c r="AIK88" s="118"/>
      <c r="AIL88" s="118"/>
      <c r="AIM88" s="118"/>
      <c r="AIN88" s="118"/>
      <c r="AIO88" s="118"/>
      <c r="AIP88" s="118"/>
      <c r="AIQ88" s="118"/>
      <c r="AIR88" s="118"/>
      <c r="AIS88" s="118"/>
      <c r="AIT88" s="118"/>
      <c r="AIU88" s="118"/>
      <c r="AIV88" s="118"/>
      <c r="AIW88" s="118"/>
      <c r="AIX88" s="118"/>
      <c r="AIY88" s="118"/>
      <c r="AIZ88" s="118"/>
      <c r="AJA88" s="118"/>
      <c r="AJB88" s="118"/>
      <c r="AJC88" s="118"/>
      <c r="AJD88" s="118"/>
      <c r="AJE88" s="118"/>
      <c r="AJF88" s="118"/>
      <c r="AJG88" s="118"/>
      <c r="AJH88" s="118"/>
      <c r="AJI88" s="118"/>
      <c r="AJJ88" s="118"/>
      <c r="AJK88" s="118"/>
      <c r="AJL88" s="118"/>
      <c r="AJM88" s="118"/>
      <c r="AJN88" s="118"/>
      <c r="AJO88" s="118"/>
      <c r="AJP88" s="118"/>
      <c r="AJQ88" s="118"/>
      <c r="AJR88" s="118"/>
      <c r="AJS88" s="118"/>
      <c r="AJT88" s="118"/>
      <c r="AJU88" s="118"/>
      <c r="AJV88" s="118"/>
      <c r="AJW88" s="118"/>
      <c r="AJX88" s="118"/>
      <c r="AJY88" s="118"/>
      <c r="AJZ88" s="118"/>
      <c r="AKA88" s="118"/>
      <c r="AKB88" s="118"/>
      <c r="AKC88" s="118"/>
      <c r="AKD88" s="118"/>
      <c r="AKE88" s="118"/>
      <c r="AKF88" s="118"/>
      <c r="AKG88" s="118"/>
      <c r="AKH88" s="118"/>
      <c r="AKI88" s="118"/>
      <c r="AKJ88" s="118"/>
      <c r="AKK88" s="118"/>
      <c r="AKL88" s="118"/>
      <c r="AKM88" s="118"/>
      <c r="AKN88" s="118"/>
      <c r="AKO88" s="118"/>
      <c r="AKP88" s="118"/>
      <c r="AKQ88" s="118"/>
      <c r="AKR88" s="118"/>
      <c r="AKS88" s="118"/>
      <c r="AKT88" s="118"/>
      <c r="AKU88" s="118"/>
      <c r="AKV88" s="118"/>
      <c r="AKW88" s="118"/>
      <c r="AKX88" s="118"/>
      <c r="AKY88" s="118"/>
      <c r="AKZ88" s="118"/>
      <c r="ALA88" s="118"/>
      <c r="ALB88" s="118"/>
      <c r="ALC88" s="118"/>
      <c r="ALD88" s="118"/>
      <c r="ALE88" s="118"/>
      <c r="ALF88" s="118"/>
      <c r="ALG88" s="118"/>
      <c r="ALH88" s="118"/>
      <c r="ALI88" s="118"/>
      <c r="ALJ88" s="118"/>
      <c r="ALK88" s="118"/>
      <c r="ALL88" s="118"/>
      <c r="ALM88" s="118"/>
      <c r="ALN88" s="118"/>
      <c r="ALO88" s="118"/>
      <c r="ALP88" s="118"/>
      <c r="ALQ88" s="118"/>
      <c r="ALR88" s="118"/>
      <c r="ALS88" s="118"/>
      <c r="ALT88" s="118"/>
      <c r="ALU88" s="118"/>
      <c r="ALV88" s="118"/>
      <c r="ALW88" s="118"/>
      <c r="ALX88" s="118"/>
      <c r="ALY88" s="118"/>
      <c r="ALZ88" s="118"/>
      <c r="AMA88" s="118"/>
      <c r="AMB88" s="118"/>
      <c r="AMC88" s="118"/>
      <c r="AMD88" s="118"/>
      <c r="AME88" s="118"/>
      <c r="AMF88" s="118"/>
      <c r="AMG88" s="118"/>
      <c r="AMH88" s="118"/>
      <c r="AMI88" s="118"/>
      <c r="AMJ88" s="118"/>
      <c r="AMK88" s="118"/>
      <c r="AML88" s="118"/>
      <c r="AMM88" s="118"/>
      <c r="AMN88" s="118"/>
      <c r="AMO88" s="118"/>
      <c r="AMP88" s="118"/>
      <c r="AMQ88" s="118"/>
      <c r="AMR88" s="118"/>
      <c r="AMS88" s="118"/>
      <c r="AMT88" s="118"/>
      <c r="AMU88" s="118"/>
      <c r="AMV88" s="118"/>
      <c r="AMW88" s="118"/>
      <c r="AMX88" s="118"/>
      <c r="AMY88" s="118"/>
      <c r="AMZ88" s="118"/>
      <c r="ANA88" s="118"/>
      <c r="ANB88" s="118"/>
      <c r="ANC88" s="118"/>
      <c r="AND88" s="118"/>
      <c r="ANE88" s="118"/>
      <c r="ANF88" s="118"/>
      <c r="ANG88" s="118"/>
      <c r="ANH88" s="118"/>
      <c r="ANI88" s="118"/>
      <c r="ANJ88" s="118"/>
      <c r="ANK88" s="118"/>
      <c r="ANL88" s="118"/>
      <c r="ANM88" s="118"/>
      <c r="ANN88" s="118"/>
      <c r="ANO88" s="118"/>
      <c r="ANP88" s="118"/>
      <c r="ANQ88" s="118"/>
      <c r="ANR88" s="118"/>
      <c r="ANS88" s="118"/>
      <c r="ANT88" s="118"/>
      <c r="ANU88" s="118"/>
      <c r="ANV88" s="118"/>
      <c r="ANW88" s="118"/>
      <c r="ANX88" s="118"/>
      <c r="ANY88" s="118"/>
      <c r="ANZ88" s="118"/>
      <c r="AOA88" s="118"/>
      <c r="AOB88" s="118"/>
      <c r="AOC88" s="118"/>
      <c r="AOD88" s="118"/>
      <c r="AOE88" s="118"/>
      <c r="AOF88" s="118"/>
      <c r="AOG88" s="118"/>
      <c r="AOH88" s="118"/>
      <c r="AOI88" s="118"/>
      <c r="AOJ88" s="118"/>
      <c r="AOK88" s="118"/>
      <c r="AOL88" s="118"/>
      <c r="AOM88" s="118"/>
      <c r="AON88" s="118"/>
      <c r="AOO88" s="118"/>
      <c r="AOP88" s="118"/>
      <c r="AOQ88" s="118"/>
      <c r="AOR88" s="118"/>
      <c r="AOS88" s="118"/>
      <c r="AOT88" s="118"/>
      <c r="AOU88" s="118"/>
      <c r="AOV88" s="118"/>
      <c r="AOW88" s="118"/>
      <c r="AOX88" s="118"/>
      <c r="AOY88" s="118"/>
      <c r="AOZ88" s="118"/>
      <c r="APA88" s="118"/>
      <c r="APB88" s="118"/>
      <c r="APC88" s="118"/>
      <c r="APD88" s="118"/>
      <c r="APE88" s="118"/>
      <c r="APF88" s="118"/>
      <c r="APG88" s="118"/>
      <c r="APH88" s="118"/>
      <c r="API88" s="118"/>
      <c r="APJ88" s="118"/>
      <c r="APK88" s="118"/>
      <c r="APL88" s="118"/>
      <c r="APM88" s="118"/>
      <c r="APN88" s="118"/>
      <c r="APO88" s="118"/>
      <c r="APP88" s="118"/>
      <c r="APQ88" s="118"/>
      <c r="APR88" s="118"/>
      <c r="APS88" s="118"/>
      <c r="APT88" s="118"/>
      <c r="APU88" s="118"/>
      <c r="APV88" s="118"/>
      <c r="APW88" s="118"/>
      <c r="APX88" s="118"/>
      <c r="APY88" s="118"/>
      <c r="APZ88" s="118"/>
      <c r="AQA88" s="118"/>
      <c r="AQB88" s="118"/>
      <c r="AQC88" s="118"/>
      <c r="AQD88" s="118"/>
      <c r="AQE88" s="118"/>
      <c r="AQF88" s="118"/>
      <c r="AQG88" s="118"/>
      <c r="AQH88" s="118"/>
      <c r="AQI88" s="118"/>
      <c r="AQJ88" s="118"/>
      <c r="AQK88" s="118"/>
      <c r="AQL88" s="118"/>
      <c r="AQM88" s="118"/>
      <c r="AQN88" s="118"/>
      <c r="AQO88" s="118"/>
      <c r="AQP88" s="118"/>
      <c r="AQQ88" s="118"/>
      <c r="AQR88" s="118"/>
      <c r="AQS88" s="118"/>
      <c r="AQT88" s="118"/>
      <c r="AQU88" s="118"/>
      <c r="AQV88" s="118"/>
      <c r="AQW88" s="118"/>
      <c r="AQX88" s="118"/>
      <c r="AQY88" s="118"/>
      <c r="AQZ88" s="118"/>
      <c r="ARA88" s="118"/>
      <c r="ARB88" s="118"/>
      <c r="ARC88" s="118"/>
      <c r="ARD88" s="118"/>
      <c r="ARE88" s="118"/>
      <c r="ARF88" s="118"/>
      <c r="ARG88" s="118"/>
      <c r="ARH88" s="118"/>
      <c r="ARI88" s="118"/>
      <c r="ARJ88" s="118"/>
      <c r="ARK88" s="118"/>
      <c r="ARL88" s="118"/>
      <c r="ARM88" s="118"/>
      <c r="ARN88" s="118"/>
      <c r="ARO88" s="118"/>
      <c r="ARP88" s="118"/>
      <c r="ARQ88" s="118"/>
      <c r="ARR88" s="118"/>
      <c r="ARS88" s="118"/>
      <c r="ART88" s="118"/>
      <c r="ARU88" s="118"/>
      <c r="ARV88" s="118"/>
      <c r="ARW88" s="118"/>
      <c r="ARX88" s="118"/>
      <c r="ARY88" s="118"/>
      <c r="ARZ88" s="118"/>
      <c r="ASA88" s="118"/>
      <c r="ASB88" s="118"/>
      <c r="ASC88" s="118"/>
      <c r="ASD88" s="118"/>
      <c r="ASE88" s="118"/>
      <c r="ASF88" s="118"/>
      <c r="ASG88" s="118"/>
      <c r="ASH88" s="118"/>
      <c r="ASI88" s="118"/>
      <c r="ASJ88" s="118"/>
      <c r="ASK88" s="118"/>
      <c r="ASL88" s="118"/>
      <c r="ASM88" s="118"/>
      <c r="ASN88" s="118"/>
      <c r="ASO88" s="118"/>
      <c r="ASP88" s="118"/>
      <c r="ASQ88" s="118"/>
      <c r="ASR88" s="118"/>
      <c r="ASS88" s="118"/>
      <c r="AST88" s="118"/>
      <c r="ASU88" s="118"/>
      <c r="ASV88" s="118"/>
      <c r="ASW88" s="118"/>
      <c r="ASX88" s="118"/>
      <c r="ASY88" s="118"/>
      <c r="ASZ88" s="118"/>
      <c r="ATA88" s="118"/>
      <c r="ATB88" s="118"/>
      <c r="ATC88" s="118"/>
      <c r="ATD88" s="118"/>
      <c r="ATE88" s="118"/>
      <c r="ATF88" s="118"/>
      <c r="ATG88" s="118"/>
      <c r="ATH88" s="118"/>
      <c r="ATI88" s="118"/>
      <c r="ATJ88" s="118"/>
      <c r="ATK88" s="118"/>
      <c r="ATL88" s="118"/>
      <c r="ATM88" s="118"/>
      <c r="ATN88" s="118"/>
      <c r="ATO88" s="118"/>
      <c r="ATP88" s="118"/>
      <c r="ATQ88" s="118"/>
      <c r="ATR88" s="118"/>
      <c r="ATS88" s="118"/>
      <c r="ATT88" s="118"/>
      <c r="ATU88" s="118"/>
      <c r="ATV88" s="118"/>
      <c r="ATW88" s="118"/>
      <c r="ATX88" s="118"/>
      <c r="ATY88" s="118"/>
      <c r="ATZ88" s="118"/>
      <c r="AUA88" s="118"/>
      <c r="AUB88" s="118"/>
      <c r="AUC88" s="118"/>
      <c r="AUD88" s="118"/>
      <c r="AUE88" s="118"/>
      <c r="AUF88" s="118"/>
      <c r="AUG88" s="118"/>
      <c r="AUH88" s="118"/>
      <c r="AUI88" s="118"/>
      <c r="AUJ88" s="118"/>
      <c r="AUK88" s="118"/>
      <c r="AUL88" s="118"/>
      <c r="AUM88" s="118"/>
      <c r="AUN88" s="118"/>
      <c r="AUO88" s="118"/>
      <c r="AUP88" s="118"/>
      <c r="AUQ88" s="118"/>
      <c r="AUR88" s="118"/>
      <c r="AUS88" s="118"/>
      <c r="AUT88" s="118"/>
      <c r="AUU88" s="118"/>
      <c r="AUV88" s="118"/>
      <c r="AUW88" s="118"/>
      <c r="AUX88" s="118"/>
      <c r="AUY88" s="118"/>
      <c r="AUZ88" s="118"/>
      <c r="AVA88" s="118"/>
      <c r="AVB88" s="118"/>
      <c r="AVC88" s="118"/>
      <c r="AVD88" s="118"/>
      <c r="AVE88" s="118"/>
      <c r="AVF88" s="118"/>
      <c r="AVG88" s="118"/>
      <c r="AVH88" s="118"/>
      <c r="AVI88" s="118"/>
      <c r="AVJ88" s="118"/>
      <c r="AVK88" s="118"/>
      <c r="AVL88" s="118"/>
      <c r="AVM88" s="118"/>
      <c r="AVN88" s="118"/>
      <c r="AVO88" s="118"/>
      <c r="AVP88" s="118"/>
      <c r="AVQ88" s="118"/>
      <c r="AVR88" s="118"/>
      <c r="AVS88" s="118"/>
      <c r="AVT88" s="118"/>
      <c r="AVU88" s="118"/>
      <c r="AVV88" s="118"/>
      <c r="AVW88" s="118"/>
      <c r="AVX88" s="118"/>
      <c r="AVY88" s="118"/>
      <c r="AVZ88" s="118"/>
      <c r="AWA88" s="118"/>
      <c r="AWB88" s="118"/>
      <c r="AWC88" s="118"/>
      <c r="AWD88" s="118"/>
      <c r="AWE88" s="118"/>
      <c r="AWF88" s="118"/>
      <c r="AWG88" s="118"/>
      <c r="AWH88" s="118"/>
      <c r="AWI88" s="118"/>
      <c r="AWJ88" s="118"/>
      <c r="AWK88" s="118"/>
      <c r="AWL88" s="118"/>
      <c r="AWM88" s="118"/>
      <c r="AWN88" s="118"/>
      <c r="AWO88" s="118"/>
      <c r="AWP88" s="118"/>
      <c r="AWQ88" s="118"/>
      <c r="AWR88" s="118"/>
      <c r="AWS88" s="118"/>
      <c r="AWT88" s="118"/>
      <c r="AWU88" s="118"/>
      <c r="AWV88" s="118"/>
      <c r="AWW88" s="118"/>
      <c r="AWX88" s="118"/>
      <c r="AWY88" s="118"/>
      <c r="AWZ88" s="118"/>
      <c r="AXA88" s="118"/>
      <c r="AXB88" s="118"/>
      <c r="AXC88" s="118"/>
      <c r="AXD88" s="118"/>
      <c r="AXE88" s="118"/>
      <c r="AXF88" s="118"/>
      <c r="AXG88" s="118"/>
      <c r="AXH88" s="118"/>
      <c r="AXI88" s="118"/>
      <c r="AXJ88" s="118"/>
      <c r="AXK88" s="118"/>
      <c r="AXL88" s="118"/>
      <c r="AXM88" s="118"/>
      <c r="AXN88" s="118"/>
      <c r="AXO88" s="118"/>
      <c r="AXP88" s="118"/>
      <c r="AXQ88" s="118"/>
      <c r="AXR88" s="118"/>
      <c r="AXS88" s="118"/>
      <c r="AXT88" s="118"/>
      <c r="AXU88" s="118"/>
      <c r="AXV88" s="118"/>
      <c r="AXW88" s="118"/>
      <c r="AXX88" s="118"/>
      <c r="AXY88" s="118"/>
      <c r="AXZ88" s="118"/>
      <c r="AYA88" s="118"/>
      <c r="AYB88" s="118"/>
      <c r="AYC88" s="118"/>
      <c r="AYD88" s="118"/>
      <c r="AYE88" s="118"/>
      <c r="AYF88" s="118"/>
      <c r="AYG88" s="118"/>
      <c r="AYH88" s="118"/>
      <c r="AYI88" s="118"/>
      <c r="AYJ88" s="118"/>
      <c r="AYK88" s="118"/>
      <c r="AYL88" s="118"/>
      <c r="AYM88" s="118"/>
      <c r="AYN88" s="118"/>
      <c r="AYO88" s="118"/>
      <c r="AYP88" s="118"/>
      <c r="AYQ88" s="118"/>
      <c r="AYR88" s="118"/>
      <c r="AYS88" s="118"/>
      <c r="AYT88" s="118"/>
      <c r="AYU88" s="118"/>
      <c r="AYV88" s="118"/>
      <c r="AYW88" s="118"/>
      <c r="AYX88" s="118"/>
      <c r="AYY88" s="118"/>
      <c r="AYZ88" s="118"/>
      <c r="AZA88" s="118"/>
      <c r="AZB88" s="118"/>
      <c r="AZC88" s="118"/>
      <c r="AZD88" s="118"/>
      <c r="AZE88" s="118"/>
      <c r="AZF88" s="118"/>
      <c r="AZG88" s="118"/>
      <c r="AZH88" s="118"/>
      <c r="AZI88" s="118"/>
      <c r="AZJ88" s="118"/>
      <c r="AZK88" s="118"/>
      <c r="AZL88" s="118"/>
      <c r="AZM88" s="118"/>
      <c r="AZN88" s="118"/>
      <c r="AZO88" s="118"/>
      <c r="AZP88" s="118"/>
      <c r="AZQ88" s="118"/>
      <c r="AZR88" s="118"/>
      <c r="AZS88" s="118"/>
      <c r="AZT88" s="118"/>
      <c r="AZU88" s="118"/>
      <c r="AZV88" s="118"/>
      <c r="AZW88" s="118"/>
      <c r="AZX88" s="118"/>
      <c r="AZY88" s="118"/>
      <c r="AZZ88" s="118"/>
      <c r="BAA88" s="118"/>
      <c r="BAB88" s="118"/>
      <c r="BAC88" s="118"/>
      <c r="BAD88" s="118"/>
      <c r="BAE88" s="118"/>
      <c r="BAF88" s="118"/>
      <c r="BAG88" s="118"/>
      <c r="BAH88" s="118"/>
      <c r="BAI88" s="118"/>
      <c r="BAJ88" s="118"/>
      <c r="BAK88" s="118"/>
      <c r="BAL88" s="118"/>
      <c r="BAM88" s="118"/>
      <c r="BAN88" s="118"/>
      <c r="BAO88" s="118"/>
      <c r="BAP88" s="118"/>
      <c r="BAQ88" s="118"/>
      <c r="BAR88" s="118"/>
      <c r="BAS88" s="118"/>
      <c r="BAT88" s="118"/>
      <c r="BAU88" s="118"/>
      <c r="BAV88" s="118"/>
      <c r="BAW88" s="118"/>
      <c r="BAX88" s="118"/>
      <c r="BAY88" s="118"/>
      <c r="BAZ88" s="118"/>
      <c r="BBA88" s="118"/>
      <c r="BBB88" s="118"/>
      <c r="BBC88" s="118"/>
      <c r="BBD88" s="118"/>
      <c r="BBE88" s="118"/>
      <c r="BBF88" s="118"/>
      <c r="BBG88" s="118"/>
      <c r="BBH88" s="118"/>
      <c r="BBI88" s="118"/>
      <c r="BBJ88" s="118"/>
      <c r="BBK88" s="118"/>
      <c r="BBL88" s="118"/>
      <c r="BBM88" s="118"/>
      <c r="BBN88" s="118"/>
      <c r="BBO88" s="118"/>
      <c r="BBP88" s="118"/>
      <c r="BBQ88" s="118"/>
      <c r="BBR88" s="118"/>
      <c r="BBS88" s="118"/>
      <c r="BBT88" s="118"/>
      <c r="BBU88" s="118"/>
      <c r="BBV88" s="118"/>
      <c r="BBW88" s="118"/>
      <c r="BBX88" s="118"/>
      <c r="BBY88" s="118"/>
      <c r="BBZ88" s="118"/>
      <c r="BCA88" s="118"/>
      <c r="BCB88" s="118"/>
      <c r="BCC88" s="118"/>
      <c r="BCD88" s="118"/>
      <c r="BCE88" s="118"/>
      <c r="BCF88" s="118"/>
      <c r="BCG88" s="118"/>
      <c r="BCH88" s="118"/>
      <c r="BCI88" s="118"/>
      <c r="BCJ88" s="118"/>
      <c r="BCK88" s="118"/>
      <c r="BCL88" s="118"/>
      <c r="BCM88" s="118"/>
      <c r="BCN88" s="118"/>
      <c r="BCO88" s="118"/>
      <c r="BCP88" s="118"/>
      <c r="BCQ88" s="118"/>
      <c r="BCR88" s="118"/>
      <c r="BCS88" s="118"/>
      <c r="BCT88" s="118"/>
      <c r="BCU88" s="118"/>
      <c r="BCV88" s="118"/>
      <c r="BCW88" s="118"/>
      <c r="BCX88" s="118"/>
      <c r="BCY88" s="118"/>
      <c r="BCZ88" s="118"/>
      <c r="BDA88" s="118"/>
      <c r="BDB88" s="118"/>
      <c r="BDC88" s="118"/>
      <c r="BDD88" s="118"/>
      <c r="BDE88" s="118"/>
      <c r="BDF88" s="118"/>
      <c r="BDG88" s="118"/>
      <c r="BDH88" s="118"/>
      <c r="BDI88" s="118"/>
      <c r="BDJ88" s="118"/>
      <c r="BDK88" s="118"/>
      <c r="BDL88" s="118"/>
      <c r="BDM88" s="118"/>
      <c r="BDN88" s="118"/>
      <c r="BDO88" s="118"/>
      <c r="BDP88" s="118"/>
      <c r="BDQ88" s="118"/>
      <c r="BDR88" s="118"/>
      <c r="BDS88" s="118"/>
      <c r="BDT88" s="118"/>
      <c r="BDU88" s="118"/>
    </row>
    <row r="89" spans="1:1477" s="110" customFormat="1" ht="24" customHeight="1" thickTop="1" thickBot="1">
      <c r="A89" s="144"/>
      <c r="B89" s="306" t="s">
        <v>36</v>
      </c>
      <c r="C89" s="307"/>
      <c r="D89" s="308"/>
      <c r="E89" s="119"/>
      <c r="F89" s="120"/>
      <c r="G89" s="121">
        <f t="shared" ref="G89:L89" si="72">SUM(G83,G88)</f>
        <v>12</v>
      </c>
      <c r="H89" s="121">
        <f t="shared" si="72"/>
        <v>24</v>
      </c>
      <c r="I89" s="121">
        <f t="shared" si="72"/>
        <v>29</v>
      </c>
      <c r="J89" s="121">
        <f t="shared" si="72"/>
        <v>3243</v>
      </c>
      <c r="K89" s="121">
        <f t="shared" si="72"/>
        <v>4366</v>
      </c>
      <c r="L89" s="121">
        <f t="shared" si="72"/>
        <v>4569</v>
      </c>
      <c r="M89" s="157">
        <f>IF(G89=0,0,N89/G89)</f>
        <v>0.91666666666666663</v>
      </c>
      <c r="N89" s="121">
        <f t="shared" ref="N89:AC89" si="73">SUM(N83,N88)</f>
        <v>11</v>
      </c>
      <c r="O89" s="121">
        <f t="shared" si="73"/>
        <v>-203</v>
      </c>
      <c r="P89" s="122">
        <f t="shared" si="73"/>
        <v>256</v>
      </c>
      <c r="Q89" s="122">
        <f t="shared" si="73"/>
        <v>0</v>
      </c>
      <c r="R89" s="121">
        <f t="shared" si="73"/>
        <v>707</v>
      </c>
      <c r="S89" s="121">
        <f t="shared" si="73"/>
        <v>416</v>
      </c>
      <c r="T89" s="123">
        <f t="shared" si="73"/>
        <v>66413647</v>
      </c>
      <c r="U89" s="123">
        <f t="shared" si="73"/>
        <v>649000</v>
      </c>
      <c r="V89" s="123">
        <f t="shared" si="73"/>
        <v>65764647</v>
      </c>
      <c r="W89" s="123">
        <f t="shared" si="73"/>
        <v>68859387</v>
      </c>
      <c r="X89" s="123">
        <f t="shared" si="73"/>
        <v>68405743</v>
      </c>
      <c r="Y89" s="123">
        <f t="shared" si="73"/>
        <v>-11100</v>
      </c>
      <c r="Z89" s="123">
        <f t="shared" si="73"/>
        <v>0</v>
      </c>
      <c r="AA89" s="123">
        <f t="shared" si="73"/>
        <v>-11100</v>
      </c>
      <c r="AB89" s="123">
        <f t="shared" si="73"/>
        <v>68394643</v>
      </c>
      <c r="AC89" s="123">
        <f t="shared" si="73"/>
        <v>64305438</v>
      </c>
      <c r="AD89" s="157">
        <f>IF(G89=0,0,AE89/G89)</f>
        <v>1</v>
      </c>
      <c r="AE89" s="159">
        <f t="shared" ref="AE89:CM89" si="74">SUM(AE83,AE88)</f>
        <v>12</v>
      </c>
      <c r="AF89" s="123">
        <f t="shared" si="74"/>
        <v>-4089204</v>
      </c>
      <c r="AG89" s="123">
        <f t="shared" si="74"/>
        <v>2445739</v>
      </c>
      <c r="AH89" s="124">
        <f t="shared" si="74"/>
        <v>470</v>
      </c>
      <c r="AI89" s="124">
        <f t="shared" si="74"/>
        <v>209</v>
      </c>
      <c r="AJ89" s="124">
        <f t="shared" si="74"/>
        <v>0</v>
      </c>
      <c r="AK89" s="124">
        <f t="shared" si="74"/>
        <v>36</v>
      </c>
      <c r="AL89" s="123">
        <f t="shared" si="74"/>
        <v>737274</v>
      </c>
      <c r="AM89" s="123">
        <f t="shared" si="74"/>
        <v>18392</v>
      </c>
      <c r="AN89" s="124">
        <f t="shared" si="74"/>
        <v>0</v>
      </c>
      <c r="AO89" s="124">
        <f t="shared" si="74"/>
        <v>115</v>
      </c>
      <c r="AP89" s="123">
        <f t="shared" si="74"/>
        <v>655796</v>
      </c>
      <c r="AQ89" s="123">
        <f t="shared" si="74"/>
        <v>17371</v>
      </c>
      <c r="AR89" s="124">
        <f t="shared" si="74"/>
        <v>0</v>
      </c>
      <c r="AS89" s="124">
        <f t="shared" si="74"/>
        <v>0</v>
      </c>
      <c r="AT89" s="123">
        <f t="shared" si="74"/>
        <v>0</v>
      </c>
      <c r="AU89" s="123">
        <f t="shared" si="74"/>
        <v>0</v>
      </c>
      <c r="AV89" s="124">
        <f t="shared" si="74"/>
        <v>0</v>
      </c>
      <c r="AW89" s="124">
        <f t="shared" si="74"/>
        <v>0</v>
      </c>
      <c r="AX89" s="123">
        <f t="shared" si="74"/>
        <v>0</v>
      </c>
      <c r="AY89" s="123">
        <f t="shared" si="74"/>
        <v>0</v>
      </c>
      <c r="AZ89" s="124">
        <f t="shared" si="74"/>
        <v>0</v>
      </c>
      <c r="BA89" s="124">
        <f t="shared" si="74"/>
        <v>0</v>
      </c>
      <c r="BB89" s="123">
        <f t="shared" si="74"/>
        <v>0</v>
      </c>
      <c r="BC89" s="123">
        <f t="shared" si="74"/>
        <v>0</v>
      </c>
      <c r="BD89" s="124">
        <f t="shared" si="74"/>
        <v>0</v>
      </c>
      <c r="BE89" s="124">
        <f t="shared" si="74"/>
        <v>265</v>
      </c>
      <c r="BF89" s="123">
        <f t="shared" si="74"/>
        <v>1396192</v>
      </c>
      <c r="BG89" s="123">
        <f t="shared" si="74"/>
        <v>169381</v>
      </c>
      <c r="BH89" s="124">
        <f t="shared" si="74"/>
        <v>0</v>
      </c>
      <c r="BI89" s="124">
        <f t="shared" si="74"/>
        <v>0</v>
      </c>
      <c r="BJ89" s="123">
        <f t="shared" si="74"/>
        <v>0</v>
      </c>
      <c r="BK89" s="123">
        <f t="shared" si="74"/>
        <v>0</v>
      </c>
      <c r="BL89" s="124">
        <f t="shared" si="74"/>
        <v>0</v>
      </c>
      <c r="BM89" s="124">
        <f t="shared" si="74"/>
        <v>0</v>
      </c>
      <c r="BN89" s="123">
        <f t="shared" si="74"/>
        <v>0</v>
      </c>
      <c r="BO89" s="123">
        <f t="shared" si="74"/>
        <v>0</v>
      </c>
      <c r="BP89" s="124">
        <f t="shared" si="74"/>
        <v>0</v>
      </c>
      <c r="BQ89" s="124">
        <f t="shared" si="74"/>
        <v>0</v>
      </c>
      <c r="BR89" s="123">
        <f t="shared" si="74"/>
        <v>0</v>
      </c>
      <c r="BS89" s="123">
        <f t="shared" si="74"/>
        <v>0</v>
      </c>
      <c r="BT89" s="124">
        <f t="shared" si="74"/>
        <v>0</v>
      </c>
      <c r="BU89" s="124">
        <f t="shared" si="74"/>
        <v>0</v>
      </c>
      <c r="BV89" s="123">
        <f t="shared" si="74"/>
        <v>0</v>
      </c>
      <c r="BW89" s="123">
        <f t="shared" si="74"/>
        <v>0</v>
      </c>
      <c r="BX89" s="124">
        <f t="shared" si="74"/>
        <v>0</v>
      </c>
      <c r="BY89" s="124">
        <f t="shared" si="74"/>
        <v>0</v>
      </c>
      <c r="BZ89" s="123">
        <f t="shared" si="74"/>
        <v>0</v>
      </c>
      <c r="CA89" s="123">
        <f t="shared" si="74"/>
        <v>0</v>
      </c>
      <c r="CB89" s="124">
        <f t="shared" si="74"/>
        <v>0</v>
      </c>
      <c r="CC89" s="124">
        <f t="shared" si="74"/>
        <v>0</v>
      </c>
      <c r="CD89" s="123">
        <f t="shared" si="74"/>
        <v>0</v>
      </c>
      <c r="CE89" s="123">
        <f t="shared" si="74"/>
        <v>0</v>
      </c>
      <c r="CF89" s="124">
        <f t="shared" si="74"/>
        <v>0</v>
      </c>
      <c r="CG89" s="124">
        <f t="shared" si="74"/>
        <v>0</v>
      </c>
      <c r="CH89" s="123">
        <f t="shared" si="74"/>
        <v>0</v>
      </c>
      <c r="CI89" s="123">
        <f t="shared" si="74"/>
        <v>0</v>
      </c>
      <c r="CJ89" s="124">
        <f t="shared" si="74"/>
        <v>0</v>
      </c>
      <c r="CK89" s="124">
        <f t="shared" si="74"/>
        <v>416</v>
      </c>
      <c r="CL89" s="123">
        <f t="shared" si="74"/>
        <v>2789260</v>
      </c>
      <c r="CM89" s="123">
        <f t="shared" si="74"/>
        <v>205143</v>
      </c>
      <c r="CN89" s="125"/>
      <c r="CO89" s="125"/>
      <c r="CP89" s="125"/>
      <c r="CQ89" s="125"/>
      <c r="CR89" s="125"/>
      <c r="CS89" s="125"/>
      <c r="CT89" s="119"/>
      <c r="CU89" s="120"/>
      <c r="CV89" s="120"/>
      <c r="CW89" s="119"/>
      <c r="CX89" s="119"/>
      <c r="CY89" s="120"/>
      <c r="CZ89" s="120"/>
      <c r="DA89" s="120"/>
      <c r="DB89" s="123"/>
      <c r="DC89" s="125"/>
      <c r="DD89" s="125"/>
      <c r="DE89" s="118"/>
      <c r="DF89" s="118"/>
      <c r="DG89" s="118"/>
      <c r="DH89" s="118"/>
      <c r="DI89" s="118"/>
      <c r="DJ89" s="118"/>
      <c r="DK89" s="118"/>
      <c r="DL89" s="118"/>
      <c r="DM89" s="118"/>
      <c r="DN89" s="118"/>
      <c r="DO89" s="118"/>
      <c r="DP89" s="118"/>
      <c r="DQ89" s="118"/>
      <c r="DR89" s="118"/>
      <c r="DS89" s="118"/>
      <c r="DT89" s="118"/>
      <c r="DU89" s="118"/>
      <c r="DV89" s="118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8"/>
      <c r="FX89" s="118"/>
      <c r="FY89" s="118"/>
      <c r="FZ89" s="118"/>
      <c r="GA89" s="118"/>
      <c r="GB89" s="118"/>
      <c r="GC89" s="118"/>
      <c r="GD89" s="118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18"/>
      <c r="JI89" s="118"/>
      <c r="JJ89" s="118"/>
      <c r="JK89" s="118"/>
      <c r="JL89" s="118"/>
      <c r="JM89" s="118"/>
      <c r="JN89" s="118"/>
      <c r="JO89" s="118"/>
      <c r="JP89" s="118"/>
      <c r="JQ89" s="118"/>
      <c r="JR89" s="118"/>
      <c r="JS89" s="118"/>
      <c r="JT89" s="118"/>
      <c r="JU89" s="118"/>
      <c r="JV89" s="118"/>
      <c r="JW89" s="118"/>
      <c r="JX89" s="118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18"/>
      <c r="KS89" s="118"/>
      <c r="KT89" s="118"/>
      <c r="KU89" s="118"/>
      <c r="KV89" s="118"/>
      <c r="KW89" s="118"/>
      <c r="KX89" s="118"/>
      <c r="KY89" s="118"/>
      <c r="KZ89" s="118"/>
      <c r="LA89" s="118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118"/>
      <c r="LW89" s="118"/>
      <c r="LX89" s="118"/>
      <c r="LY89" s="118"/>
      <c r="LZ89" s="118"/>
      <c r="MA89" s="118"/>
      <c r="MB89" s="118"/>
      <c r="MC89" s="118"/>
      <c r="MD89" s="118"/>
      <c r="ME89" s="118"/>
      <c r="MF89" s="118"/>
      <c r="MG89" s="118"/>
      <c r="MH89" s="118"/>
      <c r="MI89" s="118"/>
      <c r="MJ89" s="118"/>
      <c r="MK89" s="118"/>
      <c r="ML89" s="118"/>
      <c r="MM89" s="118"/>
      <c r="MN89" s="118"/>
      <c r="MO89" s="118"/>
      <c r="MP89" s="118"/>
      <c r="MQ89" s="118"/>
      <c r="MR89" s="118"/>
      <c r="MS89" s="118"/>
      <c r="MT89" s="118"/>
      <c r="MU89" s="118"/>
      <c r="MV89" s="118"/>
      <c r="MW89" s="118"/>
      <c r="MX89" s="118"/>
      <c r="MY89" s="118"/>
      <c r="MZ89" s="118"/>
      <c r="NA89" s="118"/>
      <c r="NB89" s="118"/>
      <c r="NC89" s="118"/>
      <c r="ND89" s="118"/>
      <c r="NE89" s="118"/>
      <c r="NF89" s="118"/>
      <c r="NG89" s="118"/>
      <c r="NH89" s="118"/>
      <c r="NI89" s="118"/>
      <c r="NJ89" s="118"/>
      <c r="NK89" s="118"/>
      <c r="NL89" s="118"/>
      <c r="NM89" s="118"/>
      <c r="NN89" s="118"/>
      <c r="NO89" s="118"/>
      <c r="NP89" s="118"/>
      <c r="NQ89" s="118"/>
      <c r="NR89" s="118"/>
      <c r="NS89" s="118"/>
      <c r="NT89" s="118"/>
      <c r="NU89" s="118"/>
      <c r="NV89" s="118"/>
      <c r="NW89" s="118"/>
      <c r="NX89" s="118"/>
      <c r="NY89" s="118"/>
      <c r="NZ89" s="118"/>
      <c r="OA89" s="118"/>
      <c r="OB89" s="118"/>
      <c r="OC89" s="118"/>
      <c r="OD89" s="118"/>
      <c r="OE89" s="118"/>
      <c r="OF89" s="118"/>
      <c r="OG89" s="118"/>
      <c r="OH89" s="118"/>
      <c r="OI89" s="118"/>
      <c r="OJ89" s="118"/>
      <c r="OK89" s="118"/>
      <c r="OL89" s="118"/>
      <c r="OM89" s="118"/>
      <c r="ON89" s="118"/>
      <c r="OO89" s="118"/>
      <c r="OP89" s="118"/>
      <c r="OQ89" s="118"/>
      <c r="OR89" s="118"/>
      <c r="OS89" s="118"/>
      <c r="OT89" s="118"/>
      <c r="OU89" s="118"/>
      <c r="OV89" s="118"/>
      <c r="OW89" s="118"/>
      <c r="OX89" s="118"/>
      <c r="OY89" s="118"/>
      <c r="OZ89" s="118"/>
      <c r="PA89" s="118"/>
      <c r="PB89" s="118"/>
      <c r="PC89" s="118"/>
      <c r="PD89" s="118"/>
      <c r="PE89" s="118"/>
      <c r="PF89" s="118"/>
      <c r="PG89" s="118"/>
      <c r="PH89" s="118"/>
      <c r="PI89" s="118"/>
      <c r="PJ89" s="118"/>
      <c r="PK89" s="118"/>
      <c r="PL89" s="118"/>
      <c r="PM89" s="118"/>
      <c r="PN89" s="118"/>
      <c r="PO89" s="118"/>
      <c r="PP89" s="118"/>
      <c r="PQ89" s="118"/>
      <c r="PR89" s="118"/>
      <c r="PS89" s="118"/>
      <c r="PT89" s="118"/>
      <c r="PU89" s="118"/>
      <c r="PV89" s="118"/>
      <c r="PW89" s="118"/>
      <c r="PX89" s="118"/>
      <c r="PY89" s="118"/>
      <c r="PZ89" s="118"/>
      <c r="QA89" s="118"/>
      <c r="QB89" s="118"/>
      <c r="QC89" s="118"/>
      <c r="QD89" s="118"/>
      <c r="QE89" s="118"/>
      <c r="QF89" s="118"/>
      <c r="QG89" s="118"/>
      <c r="QH89" s="118"/>
      <c r="QI89" s="118"/>
      <c r="QJ89" s="118"/>
      <c r="QK89" s="118"/>
      <c r="QL89" s="118"/>
      <c r="QM89" s="118"/>
      <c r="QN89" s="118"/>
      <c r="QO89" s="118"/>
      <c r="QP89" s="118"/>
      <c r="QQ89" s="118"/>
      <c r="QR89" s="118"/>
      <c r="QS89" s="118"/>
      <c r="QT89" s="118"/>
      <c r="QU89" s="118"/>
      <c r="QV89" s="118"/>
      <c r="QW89" s="118"/>
      <c r="QX89" s="118"/>
      <c r="QY89" s="118"/>
      <c r="QZ89" s="118"/>
      <c r="RA89" s="118"/>
      <c r="RB89" s="118"/>
      <c r="RC89" s="118"/>
      <c r="RD89" s="118"/>
      <c r="RE89" s="118"/>
      <c r="RF89" s="118"/>
      <c r="RG89" s="118"/>
      <c r="RH89" s="118"/>
      <c r="RI89" s="118"/>
      <c r="RJ89" s="118"/>
      <c r="RK89" s="118"/>
      <c r="RL89" s="118"/>
      <c r="RM89" s="118"/>
      <c r="RN89" s="118"/>
      <c r="RO89" s="118"/>
      <c r="RP89" s="118"/>
      <c r="RQ89" s="118"/>
      <c r="RR89" s="118"/>
      <c r="RS89" s="118"/>
      <c r="RT89" s="118"/>
      <c r="RU89" s="118"/>
      <c r="RV89" s="118"/>
      <c r="RW89" s="118"/>
      <c r="RX89" s="118"/>
      <c r="RY89" s="118"/>
      <c r="RZ89" s="118"/>
      <c r="SA89" s="118"/>
      <c r="SB89" s="118"/>
      <c r="SC89" s="118"/>
      <c r="SD89" s="118"/>
      <c r="SE89" s="118"/>
      <c r="SF89" s="118"/>
      <c r="SG89" s="118"/>
      <c r="SH89" s="118"/>
      <c r="SI89" s="118"/>
      <c r="SJ89" s="118"/>
      <c r="SK89" s="118"/>
      <c r="SL89" s="118"/>
      <c r="SM89" s="118"/>
      <c r="SN89" s="118"/>
      <c r="SO89" s="118"/>
      <c r="SP89" s="118"/>
      <c r="SQ89" s="118"/>
      <c r="SR89" s="118"/>
      <c r="SS89" s="118"/>
      <c r="ST89" s="118"/>
      <c r="SU89" s="118"/>
      <c r="SV89" s="118"/>
      <c r="SW89" s="118"/>
      <c r="SX89" s="118"/>
      <c r="SY89" s="118"/>
      <c r="SZ89" s="118"/>
      <c r="TA89" s="118"/>
      <c r="TB89" s="118"/>
      <c r="TC89" s="118"/>
      <c r="TD89" s="118"/>
      <c r="TE89" s="118"/>
      <c r="TF89" s="118"/>
      <c r="TG89" s="118"/>
      <c r="TH89" s="118"/>
      <c r="TI89" s="118"/>
      <c r="TJ89" s="118"/>
      <c r="TK89" s="118"/>
      <c r="TL89" s="118"/>
      <c r="TM89" s="118"/>
      <c r="TN89" s="118"/>
      <c r="TO89" s="118"/>
      <c r="TP89" s="118"/>
      <c r="TQ89" s="118"/>
      <c r="TR89" s="118"/>
      <c r="TS89" s="118"/>
      <c r="TT89" s="118"/>
      <c r="TU89" s="118"/>
      <c r="TV89" s="118"/>
      <c r="TW89" s="118"/>
      <c r="TX89" s="118"/>
      <c r="TY89" s="118"/>
      <c r="TZ89" s="118"/>
      <c r="UA89" s="118"/>
      <c r="UB89" s="118"/>
      <c r="UC89" s="118"/>
      <c r="UD89" s="118"/>
      <c r="UE89" s="118"/>
      <c r="UF89" s="118"/>
      <c r="UG89" s="118"/>
      <c r="UH89" s="118"/>
      <c r="UI89" s="118"/>
      <c r="UJ89" s="118"/>
      <c r="UK89" s="118"/>
      <c r="UL89" s="118"/>
      <c r="UM89" s="118"/>
      <c r="UN89" s="118"/>
      <c r="UO89" s="118"/>
      <c r="UP89" s="118"/>
      <c r="UQ89" s="118"/>
      <c r="UR89" s="118"/>
      <c r="US89" s="118"/>
      <c r="UT89" s="118"/>
      <c r="UU89" s="118"/>
      <c r="UV89" s="118"/>
      <c r="UW89" s="118"/>
      <c r="UX89" s="118"/>
      <c r="UY89" s="118"/>
      <c r="UZ89" s="118"/>
      <c r="VA89" s="118"/>
      <c r="VB89" s="118"/>
      <c r="VC89" s="118"/>
      <c r="VD89" s="118"/>
      <c r="VE89" s="118"/>
      <c r="VF89" s="118"/>
      <c r="VG89" s="118"/>
      <c r="VH89" s="118"/>
      <c r="VI89" s="118"/>
      <c r="VJ89" s="118"/>
      <c r="VK89" s="118"/>
      <c r="VL89" s="118"/>
      <c r="VM89" s="118"/>
      <c r="VN89" s="118"/>
      <c r="VO89" s="118"/>
      <c r="VP89" s="118"/>
      <c r="VQ89" s="118"/>
      <c r="VR89" s="118"/>
      <c r="VS89" s="118"/>
      <c r="VT89" s="118"/>
      <c r="VU89" s="118"/>
      <c r="VV89" s="118"/>
      <c r="VW89" s="118"/>
      <c r="VX89" s="118"/>
      <c r="VY89" s="118"/>
      <c r="VZ89" s="118"/>
      <c r="WA89" s="118"/>
      <c r="WB89" s="118"/>
      <c r="WC89" s="118"/>
      <c r="WD89" s="118"/>
      <c r="WE89" s="118"/>
      <c r="WF89" s="118"/>
      <c r="WG89" s="118"/>
      <c r="WH89" s="118"/>
      <c r="WI89" s="118"/>
      <c r="WJ89" s="118"/>
      <c r="WK89" s="118"/>
      <c r="WL89" s="118"/>
      <c r="WM89" s="118"/>
      <c r="WN89" s="118"/>
      <c r="WO89" s="118"/>
      <c r="WP89" s="118"/>
      <c r="WQ89" s="118"/>
      <c r="WR89" s="118"/>
      <c r="WS89" s="118"/>
      <c r="WT89" s="118"/>
      <c r="WU89" s="118"/>
      <c r="WV89" s="118"/>
      <c r="WW89" s="118"/>
      <c r="WX89" s="118"/>
      <c r="WY89" s="118"/>
      <c r="WZ89" s="118"/>
      <c r="XA89" s="118"/>
      <c r="XB89" s="118"/>
      <c r="XC89" s="118"/>
      <c r="XD89" s="118"/>
      <c r="XE89" s="118"/>
      <c r="XF89" s="118"/>
      <c r="XG89" s="118"/>
      <c r="XH89" s="118"/>
      <c r="XI89" s="118"/>
      <c r="XJ89" s="118"/>
      <c r="XK89" s="118"/>
      <c r="XL89" s="118"/>
      <c r="XM89" s="118"/>
      <c r="XN89" s="118"/>
      <c r="XO89" s="118"/>
      <c r="XP89" s="118"/>
      <c r="XQ89" s="118"/>
      <c r="XR89" s="118"/>
      <c r="XS89" s="118"/>
      <c r="XT89" s="118"/>
      <c r="XU89" s="118"/>
      <c r="XV89" s="118"/>
      <c r="XW89" s="118"/>
      <c r="XX89" s="118"/>
      <c r="XY89" s="118"/>
      <c r="XZ89" s="118"/>
      <c r="YA89" s="118"/>
      <c r="YB89" s="118"/>
      <c r="YC89" s="118"/>
      <c r="YD89" s="118"/>
      <c r="YE89" s="118"/>
      <c r="YF89" s="118"/>
      <c r="YG89" s="118"/>
      <c r="YH89" s="118"/>
      <c r="YI89" s="118"/>
      <c r="YJ89" s="118"/>
      <c r="YK89" s="118"/>
      <c r="YL89" s="118"/>
      <c r="YM89" s="118"/>
      <c r="YN89" s="118"/>
      <c r="YO89" s="118"/>
      <c r="YP89" s="118"/>
      <c r="YQ89" s="118"/>
      <c r="YR89" s="118"/>
      <c r="YS89" s="118"/>
      <c r="YT89" s="118"/>
      <c r="YU89" s="118"/>
      <c r="YV89" s="118"/>
      <c r="YW89" s="118"/>
      <c r="YX89" s="118"/>
      <c r="YY89" s="118"/>
      <c r="YZ89" s="118"/>
      <c r="ZA89" s="118"/>
      <c r="ZB89" s="118"/>
      <c r="ZC89" s="118"/>
      <c r="ZD89" s="118"/>
      <c r="ZE89" s="118"/>
      <c r="ZF89" s="118"/>
      <c r="ZG89" s="118"/>
      <c r="ZH89" s="118"/>
      <c r="ZI89" s="118"/>
      <c r="ZJ89" s="118"/>
      <c r="ZK89" s="118"/>
      <c r="ZL89" s="118"/>
      <c r="ZM89" s="118"/>
      <c r="ZN89" s="118"/>
      <c r="ZO89" s="118"/>
      <c r="ZP89" s="118"/>
      <c r="ZQ89" s="118"/>
      <c r="ZR89" s="118"/>
      <c r="ZS89" s="118"/>
      <c r="ZT89" s="118"/>
      <c r="ZU89" s="118"/>
      <c r="ZV89" s="118"/>
      <c r="ZW89" s="118"/>
      <c r="ZX89" s="118"/>
      <c r="ZY89" s="118"/>
      <c r="ZZ89" s="118"/>
      <c r="AAA89" s="118"/>
      <c r="AAB89" s="118"/>
      <c r="AAC89" s="118"/>
      <c r="AAD89" s="118"/>
      <c r="AAE89" s="118"/>
      <c r="AAF89" s="118"/>
      <c r="AAG89" s="118"/>
      <c r="AAH89" s="118"/>
      <c r="AAI89" s="118"/>
      <c r="AAJ89" s="118"/>
      <c r="AAK89" s="118"/>
      <c r="AAL89" s="118"/>
      <c r="AAM89" s="118"/>
      <c r="AAN89" s="118"/>
      <c r="AAO89" s="118"/>
      <c r="AAP89" s="118"/>
      <c r="AAQ89" s="118"/>
      <c r="AAR89" s="118"/>
      <c r="AAS89" s="118"/>
      <c r="AAT89" s="118"/>
      <c r="AAU89" s="118"/>
      <c r="AAV89" s="118"/>
      <c r="AAW89" s="118"/>
      <c r="AAX89" s="118"/>
      <c r="AAY89" s="118"/>
      <c r="AAZ89" s="118"/>
      <c r="ABA89" s="118"/>
      <c r="ABB89" s="118"/>
      <c r="ABC89" s="118"/>
      <c r="ABD89" s="118"/>
      <c r="ABE89" s="118"/>
      <c r="ABF89" s="118"/>
      <c r="ABG89" s="118"/>
      <c r="ABH89" s="118"/>
      <c r="ABI89" s="118"/>
      <c r="ABJ89" s="118"/>
      <c r="ABK89" s="118"/>
      <c r="ABL89" s="118"/>
      <c r="ABM89" s="118"/>
      <c r="ABN89" s="118"/>
      <c r="ABO89" s="118"/>
      <c r="ABP89" s="118"/>
      <c r="ABQ89" s="118"/>
      <c r="ABR89" s="118"/>
      <c r="ABS89" s="118"/>
      <c r="ABT89" s="118"/>
      <c r="ABU89" s="118"/>
      <c r="ABV89" s="118"/>
      <c r="ABW89" s="118"/>
      <c r="ABX89" s="118"/>
      <c r="ABY89" s="118"/>
      <c r="ABZ89" s="118"/>
      <c r="ACA89" s="118"/>
      <c r="ACB89" s="118"/>
      <c r="ACC89" s="118"/>
      <c r="ACD89" s="118"/>
      <c r="ACE89" s="118"/>
      <c r="ACF89" s="118"/>
      <c r="ACG89" s="118"/>
      <c r="ACH89" s="118"/>
      <c r="ACI89" s="118"/>
      <c r="ACJ89" s="118"/>
      <c r="ACK89" s="118"/>
      <c r="ACL89" s="118"/>
      <c r="ACM89" s="118"/>
      <c r="ACN89" s="118"/>
      <c r="ACO89" s="118"/>
      <c r="ACP89" s="118"/>
      <c r="ACQ89" s="118"/>
      <c r="ACR89" s="118"/>
      <c r="ACS89" s="118"/>
      <c r="ACT89" s="118"/>
      <c r="ACU89" s="118"/>
      <c r="ACV89" s="118"/>
      <c r="ACW89" s="118"/>
      <c r="ACX89" s="118"/>
      <c r="ACY89" s="118"/>
      <c r="ACZ89" s="118"/>
      <c r="ADA89" s="118"/>
      <c r="ADB89" s="118"/>
      <c r="ADC89" s="118"/>
      <c r="ADD89" s="118"/>
      <c r="ADE89" s="118"/>
      <c r="ADF89" s="118"/>
      <c r="ADG89" s="118"/>
      <c r="ADH89" s="118"/>
      <c r="ADI89" s="118"/>
      <c r="ADJ89" s="118"/>
      <c r="ADK89" s="118"/>
      <c r="ADL89" s="118"/>
      <c r="ADM89" s="118"/>
      <c r="ADN89" s="118"/>
      <c r="ADO89" s="118"/>
      <c r="ADP89" s="118"/>
      <c r="ADQ89" s="118"/>
      <c r="ADR89" s="118"/>
      <c r="ADS89" s="118"/>
      <c r="ADT89" s="118"/>
      <c r="ADU89" s="118"/>
      <c r="ADV89" s="118"/>
      <c r="ADW89" s="118"/>
      <c r="ADX89" s="118"/>
      <c r="ADY89" s="118"/>
      <c r="ADZ89" s="118"/>
      <c r="AEA89" s="118"/>
      <c r="AEB89" s="118"/>
      <c r="AEC89" s="118"/>
      <c r="AED89" s="118"/>
      <c r="AEE89" s="118"/>
      <c r="AEF89" s="118"/>
      <c r="AEG89" s="118"/>
      <c r="AEH89" s="118"/>
      <c r="AEI89" s="118"/>
      <c r="AEJ89" s="118"/>
      <c r="AEK89" s="118"/>
      <c r="AEL89" s="118"/>
      <c r="AEM89" s="118"/>
      <c r="AEN89" s="118"/>
      <c r="AEO89" s="118"/>
      <c r="AEP89" s="118"/>
      <c r="AEQ89" s="118"/>
      <c r="AER89" s="118"/>
      <c r="AES89" s="118"/>
      <c r="AET89" s="118"/>
      <c r="AEU89" s="118"/>
      <c r="AEV89" s="118"/>
      <c r="AEW89" s="118"/>
      <c r="AEX89" s="118"/>
      <c r="AEY89" s="118"/>
      <c r="AEZ89" s="118"/>
      <c r="AFA89" s="118"/>
      <c r="AFB89" s="118"/>
      <c r="AFC89" s="118"/>
      <c r="AFD89" s="118"/>
      <c r="AFE89" s="118"/>
      <c r="AFF89" s="118"/>
      <c r="AFG89" s="118"/>
      <c r="AFH89" s="118"/>
      <c r="AFI89" s="118"/>
      <c r="AFJ89" s="118"/>
      <c r="AFK89" s="118"/>
      <c r="AFL89" s="118"/>
      <c r="AFM89" s="118"/>
      <c r="AFN89" s="118"/>
      <c r="AFO89" s="118"/>
      <c r="AFP89" s="118"/>
      <c r="AFQ89" s="118"/>
      <c r="AFR89" s="118"/>
      <c r="AFS89" s="118"/>
      <c r="AFT89" s="118"/>
      <c r="AFU89" s="118"/>
      <c r="AFV89" s="118"/>
      <c r="AFW89" s="118"/>
      <c r="AFX89" s="118"/>
      <c r="AFY89" s="118"/>
      <c r="AFZ89" s="118"/>
      <c r="AGA89" s="118"/>
      <c r="AGB89" s="118"/>
      <c r="AGC89" s="118"/>
      <c r="AGD89" s="118"/>
      <c r="AGE89" s="118"/>
      <c r="AGF89" s="118"/>
      <c r="AGG89" s="118"/>
      <c r="AGH89" s="118"/>
      <c r="AGI89" s="118"/>
      <c r="AGJ89" s="118"/>
      <c r="AGK89" s="118"/>
      <c r="AGL89" s="118"/>
      <c r="AGM89" s="118"/>
      <c r="AGN89" s="118"/>
      <c r="AGO89" s="118"/>
      <c r="AGP89" s="118"/>
      <c r="AGQ89" s="118"/>
      <c r="AGR89" s="118"/>
      <c r="AGS89" s="118"/>
      <c r="AGT89" s="118"/>
      <c r="AGU89" s="118"/>
      <c r="AGV89" s="118"/>
      <c r="AGW89" s="118"/>
      <c r="AGX89" s="118"/>
      <c r="AGY89" s="118"/>
      <c r="AGZ89" s="118"/>
      <c r="AHA89" s="118"/>
      <c r="AHB89" s="118"/>
      <c r="AHC89" s="118"/>
      <c r="AHD89" s="118"/>
      <c r="AHE89" s="118"/>
      <c r="AHF89" s="118"/>
      <c r="AHG89" s="118"/>
      <c r="AHH89" s="118"/>
      <c r="AHI89" s="118"/>
      <c r="AHJ89" s="118"/>
      <c r="AHK89" s="118"/>
      <c r="AHL89" s="118"/>
      <c r="AHM89" s="118"/>
      <c r="AHN89" s="118"/>
      <c r="AHO89" s="118"/>
      <c r="AHP89" s="118"/>
      <c r="AHQ89" s="118"/>
      <c r="AHR89" s="118"/>
      <c r="AHS89" s="118"/>
      <c r="AHT89" s="118"/>
      <c r="AHU89" s="118"/>
      <c r="AHV89" s="118"/>
      <c r="AHW89" s="118"/>
      <c r="AHX89" s="118"/>
      <c r="AHY89" s="118"/>
      <c r="AHZ89" s="118"/>
      <c r="AIA89" s="118"/>
      <c r="AIB89" s="118"/>
      <c r="AIC89" s="118"/>
      <c r="AID89" s="118"/>
      <c r="AIE89" s="118"/>
      <c r="AIF89" s="118"/>
      <c r="AIG89" s="118"/>
      <c r="AIH89" s="118"/>
      <c r="AII89" s="118"/>
      <c r="AIJ89" s="118"/>
      <c r="AIK89" s="118"/>
      <c r="AIL89" s="118"/>
      <c r="AIM89" s="118"/>
      <c r="AIN89" s="118"/>
      <c r="AIO89" s="118"/>
      <c r="AIP89" s="118"/>
      <c r="AIQ89" s="118"/>
      <c r="AIR89" s="118"/>
      <c r="AIS89" s="118"/>
      <c r="AIT89" s="118"/>
      <c r="AIU89" s="118"/>
      <c r="AIV89" s="118"/>
      <c r="AIW89" s="118"/>
      <c r="AIX89" s="118"/>
      <c r="AIY89" s="118"/>
      <c r="AIZ89" s="118"/>
      <c r="AJA89" s="118"/>
      <c r="AJB89" s="118"/>
      <c r="AJC89" s="118"/>
      <c r="AJD89" s="118"/>
      <c r="AJE89" s="118"/>
      <c r="AJF89" s="118"/>
      <c r="AJG89" s="118"/>
      <c r="AJH89" s="118"/>
      <c r="AJI89" s="118"/>
      <c r="AJJ89" s="118"/>
      <c r="AJK89" s="118"/>
      <c r="AJL89" s="118"/>
      <c r="AJM89" s="118"/>
      <c r="AJN89" s="118"/>
      <c r="AJO89" s="118"/>
      <c r="AJP89" s="118"/>
      <c r="AJQ89" s="118"/>
      <c r="AJR89" s="118"/>
      <c r="AJS89" s="118"/>
      <c r="AJT89" s="118"/>
      <c r="AJU89" s="118"/>
      <c r="AJV89" s="118"/>
      <c r="AJW89" s="118"/>
      <c r="AJX89" s="118"/>
      <c r="AJY89" s="118"/>
      <c r="AJZ89" s="118"/>
      <c r="AKA89" s="118"/>
      <c r="AKB89" s="118"/>
      <c r="AKC89" s="118"/>
      <c r="AKD89" s="118"/>
      <c r="AKE89" s="118"/>
      <c r="AKF89" s="118"/>
      <c r="AKG89" s="118"/>
      <c r="AKH89" s="118"/>
      <c r="AKI89" s="118"/>
      <c r="AKJ89" s="118"/>
      <c r="AKK89" s="118"/>
      <c r="AKL89" s="118"/>
      <c r="AKM89" s="118"/>
      <c r="AKN89" s="118"/>
      <c r="AKO89" s="118"/>
      <c r="AKP89" s="118"/>
      <c r="AKQ89" s="118"/>
      <c r="AKR89" s="118"/>
      <c r="AKS89" s="118"/>
      <c r="AKT89" s="118"/>
      <c r="AKU89" s="118"/>
      <c r="AKV89" s="118"/>
      <c r="AKW89" s="118"/>
      <c r="AKX89" s="118"/>
      <c r="AKY89" s="118"/>
      <c r="AKZ89" s="118"/>
      <c r="ALA89" s="118"/>
      <c r="ALB89" s="118"/>
      <c r="ALC89" s="118"/>
      <c r="ALD89" s="118"/>
      <c r="ALE89" s="118"/>
      <c r="ALF89" s="118"/>
      <c r="ALG89" s="118"/>
      <c r="ALH89" s="118"/>
      <c r="ALI89" s="118"/>
      <c r="ALJ89" s="118"/>
      <c r="ALK89" s="118"/>
      <c r="ALL89" s="118"/>
      <c r="ALM89" s="118"/>
      <c r="ALN89" s="118"/>
      <c r="ALO89" s="118"/>
      <c r="ALP89" s="118"/>
      <c r="ALQ89" s="118"/>
      <c r="ALR89" s="118"/>
      <c r="ALS89" s="118"/>
      <c r="ALT89" s="118"/>
      <c r="ALU89" s="118"/>
      <c r="ALV89" s="118"/>
      <c r="ALW89" s="118"/>
      <c r="ALX89" s="118"/>
      <c r="ALY89" s="118"/>
      <c r="ALZ89" s="118"/>
      <c r="AMA89" s="118"/>
      <c r="AMB89" s="118"/>
      <c r="AMC89" s="118"/>
      <c r="AMD89" s="118"/>
      <c r="AME89" s="118"/>
      <c r="AMF89" s="118"/>
      <c r="AMG89" s="118"/>
      <c r="AMH89" s="118"/>
      <c r="AMI89" s="118"/>
      <c r="AMJ89" s="118"/>
      <c r="AMK89" s="118"/>
      <c r="AML89" s="118"/>
      <c r="AMM89" s="118"/>
      <c r="AMN89" s="118"/>
      <c r="AMO89" s="118"/>
      <c r="AMP89" s="118"/>
      <c r="AMQ89" s="118"/>
      <c r="AMR89" s="118"/>
      <c r="AMS89" s="118"/>
      <c r="AMT89" s="118"/>
      <c r="AMU89" s="118"/>
      <c r="AMV89" s="118"/>
      <c r="AMW89" s="118"/>
      <c r="AMX89" s="118"/>
      <c r="AMY89" s="118"/>
      <c r="AMZ89" s="118"/>
      <c r="ANA89" s="118"/>
      <c r="ANB89" s="118"/>
      <c r="ANC89" s="118"/>
      <c r="AND89" s="118"/>
      <c r="ANE89" s="118"/>
      <c r="ANF89" s="118"/>
      <c r="ANG89" s="118"/>
      <c r="ANH89" s="118"/>
      <c r="ANI89" s="118"/>
      <c r="ANJ89" s="118"/>
      <c r="ANK89" s="118"/>
      <c r="ANL89" s="118"/>
      <c r="ANM89" s="118"/>
      <c r="ANN89" s="118"/>
      <c r="ANO89" s="118"/>
      <c r="ANP89" s="118"/>
      <c r="ANQ89" s="118"/>
      <c r="ANR89" s="118"/>
      <c r="ANS89" s="118"/>
      <c r="ANT89" s="118"/>
      <c r="ANU89" s="118"/>
      <c r="ANV89" s="118"/>
      <c r="ANW89" s="118"/>
      <c r="ANX89" s="118"/>
      <c r="ANY89" s="118"/>
      <c r="ANZ89" s="118"/>
      <c r="AOA89" s="118"/>
      <c r="AOB89" s="118"/>
      <c r="AOC89" s="118"/>
      <c r="AOD89" s="118"/>
      <c r="AOE89" s="118"/>
      <c r="AOF89" s="118"/>
      <c r="AOG89" s="118"/>
      <c r="AOH89" s="118"/>
      <c r="AOI89" s="118"/>
      <c r="AOJ89" s="118"/>
      <c r="AOK89" s="118"/>
      <c r="AOL89" s="118"/>
      <c r="AOM89" s="118"/>
      <c r="AON89" s="118"/>
      <c r="AOO89" s="118"/>
      <c r="AOP89" s="118"/>
      <c r="AOQ89" s="118"/>
      <c r="AOR89" s="118"/>
      <c r="AOS89" s="118"/>
      <c r="AOT89" s="118"/>
      <c r="AOU89" s="118"/>
      <c r="AOV89" s="118"/>
      <c r="AOW89" s="118"/>
      <c r="AOX89" s="118"/>
      <c r="AOY89" s="118"/>
      <c r="AOZ89" s="118"/>
      <c r="APA89" s="118"/>
      <c r="APB89" s="118"/>
      <c r="APC89" s="118"/>
      <c r="APD89" s="118"/>
      <c r="APE89" s="118"/>
      <c r="APF89" s="118"/>
      <c r="APG89" s="118"/>
      <c r="APH89" s="118"/>
      <c r="API89" s="118"/>
      <c r="APJ89" s="118"/>
      <c r="APK89" s="118"/>
      <c r="APL89" s="118"/>
      <c r="APM89" s="118"/>
      <c r="APN89" s="118"/>
      <c r="APO89" s="118"/>
      <c r="APP89" s="118"/>
      <c r="APQ89" s="118"/>
      <c r="APR89" s="118"/>
      <c r="APS89" s="118"/>
      <c r="APT89" s="118"/>
      <c r="APU89" s="118"/>
      <c r="APV89" s="118"/>
      <c r="APW89" s="118"/>
      <c r="APX89" s="118"/>
      <c r="APY89" s="118"/>
      <c r="APZ89" s="118"/>
      <c r="AQA89" s="118"/>
      <c r="AQB89" s="118"/>
      <c r="AQC89" s="118"/>
      <c r="AQD89" s="118"/>
      <c r="AQE89" s="118"/>
      <c r="AQF89" s="118"/>
      <c r="AQG89" s="118"/>
      <c r="AQH89" s="118"/>
      <c r="AQI89" s="118"/>
      <c r="AQJ89" s="118"/>
      <c r="AQK89" s="118"/>
      <c r="AQL89" s="118"/>
      <c r="AQM89" s="118"/>
      <c r="AQN89" s="118"/>
      <c r="AQO89" s="118"/>
      <c r="AQP89" s="118"/>
      <c r="AQQ89" s="118"/>
      <c r="AQR89" s="118"/>
      <c r="AQS89" s="118"/>
      <c r="AQT89" s="118"/>
      <c r="AQU89" s="118"/>
      <c r="AQV89" s="118"/>
      <c r="AQW89" s="118"/>
      <c r="AQX89" s="118"/>
      <c r="AQY89" s="118"/>
      <c r="AQZ89" s="118"/>
      <c r="ARA89" s="118"/>
      <c r="ARB89" s="118"/>
      <c r="ARC89" s="118"/>
      <c r="ARD89" s="118"/>
      <c r="ARE89" s="118"/>
      <c r="ARF89" s="118"/>
      <c r="ARG89" s="118"/>
      <c r="ARH89" s="118"/>
      <c r="ARI89" s="118"/>
      <c r="ARJ89" s="118"/>
      <c r="ARK89" s="118"/>
      <c r="ARL89" s="118"/>
      <c r="ARM89" s="118"/>
      <c r="ARN89" s="118"/>
      <c r="ARO89" s="118"/>
      <c r="ARP89" s="118"/>
      <c r="ARQ89" s="118"/>
      <c r="ARR89" s="118"/>
      <c r="ARS89" s="118"/>
      <c r="ART89" s="118"/>
      <c r="ARU89" s="118"/>
      <c r="ARV89" s="118"/>
      <c r="ARW89" s="118"/>
      <c r="ARX89" s="118"/>
      <c r="ARY89" s="118"/>
      <c r="ARZ89" s="118"/>
      <c r="ASA89" s="118"/>
      <c r="ASB89" s="118"/>
      <c r="ASC89" s="118"/>
      <c r="ASD89" s="118"/>
      <c r="ASE89" s="118"/>
      <c r="ASF89" s="118"/>
      <c r="ASG89" s="118"/>
      <c r="ASH89" s="118"/>
      <c r="ASI89" s="118"/>
      <c r="ASJ89" s="118"/>
      <c r="ASK89" s="118"/>
      <c r="ASL89" s="118"/>
      <c r="ASM89" s="118"/>
      <c r="ASN89" s="118"/>
      <c r="ASO89" s="118"/>
      <c r="ASP89" s="118"/>
      <c r="ASQ89" s="118"/>
      <c r="ASR89" s="118"/>
      <c r="ASS89" s="118"/>
      <c r="AST89" s="118"/>
      <c r="ASU89" s="118"/>
      <c r="ASV89" s="118"/>
      <c r="ASW89" s="118"/>
      <c r="ASX89" s="118"/>
      <c r="ASY89" s="118"/>
      <c r="ASZ89" s="118"/>
      <c r="ATA89" s="118"/>
      <c r="ATB89" s="118"/>
      <c r="ATC89" s="118"/>
      <c r="ATD89" s="118"/>
      <c r="ATE89" s="118"/>
      <c r="ATF89" s="118"/>
      <c r="ATG89" s="118"/>
      <c r="ATH89" s="118"/>
      <c r="ATI89" s="118"/>
      <c r="ATJ89" s="118"/>
      <c r="ATK89" s="118"/>
      <c r="ATL89" s="118"/>
      <c r="ATM89" s="118"/>
      <c r="ATN89" s="118"/>
      <c r="ATO89" s="118"/>
      <c r="ATP89" s="118"/>
      <c r="ATQ89" s="118"/>
      <c r="ATR89" s="118"/>
      <c r="ATS89" s="118"/>
      <c r="ATT89" s="118"/>
      <c r="ATU89" s="118"/>
      <c r="ATV89" s="118"/>
      <c r="ATW89" s="118"/>
      <c r="ATX89" s="118"/>
      <c r="ATY89" s="118"/>
      <c r="ATZ89" s="118"/>
      <c r="AUA89" s="118"/>
      <c r="AUB89" s="118"/>
      <c r="AUC89" s="118"/>
      <c r="AUD89" s="118"/>
      <c r="AUE89" s="118"/>
      <c r="AUF89" s="118"/>
      <c r="AUG89" s="118"/>
      <c r="AUH89" s="118"/>
      <c r="AUI89" s="118"/>
      <c r="AUJ89" s="118"/>
      <c r="AUK89" s="118"/>
      <c r="AUL89" s="118"/>
      <c r="AUM89" s="118"/>
      <c r="AUN89" s="118"/>
      <c r="AUO89" s="118"/>
      <c r="AUP89" s="118"/>
      <c r="AUQ89" s="118"/>
      <c r="AUR89" s="118"/>
      <c r="AUS89" s="118"/>
      <c r="AUT89" s="118"/>
      <c r="AUU89" s="118"/>
      <c r="AUV89" s="118"/>
      <c r="AUW89" s="118"/>
      <c r="AUX89" s="118"/>
      <c r="AUY89" s="118"/>
      <c r="AUZ89" s="118"/>
      <c r="AVA89" s="118"/>
      <c r="AVB89" s="118"/>
      <c r="AVC89" s="118"/>
      <c r="AVD89" s="118"/>
      <c r="AVE89" s="118"/>
      <c r="AVF89" s="118"/>
      <c r="AVG89" s="118"/>
      <c r="AVH89" s="118"/>
      <c r="AVI89" s="118"/>
      <c r="AVJ89" s="118"/>
      <c r="AVK89" s="118"/>
      <c r="AVL89" s="118"/>
      <c r="AVM89" s="118"/>
      <c r="AVN89" s="118"/>
      <c r="AVO89" s="118"/>
      <c r="AVP89" s="118"/>
      <c r="AVQ89" s="118"/>
      <c r="AVR89" s="118"/>
      <c r="AVS89" s="118"/>
      <c r="AVT89" s="118"/>
      <c r="AVU89" s="118"/>
      <c r="AVV89" s="118"/>
      <c r="AVW89" s="118"/>
      <c r="AVX89" s="118"/>
      <c r="AVY89" s="118"/>
      <c r="AVZ89" s="118"/>
      <c r="AWA89" s="118"/>
      <c r="AWB89" s="118"/>
      <c r="AWC89" s="118"/>
      <c r="AWD89" s="118"/>
      <c r="AWE89" s="118"/>
      <c r="AWF89" s="118"/>
      <c r="AWG89" s="118"/>
      <c r="AWH89" s="118"/>
      <c r="AWI89" s="118"/>
      <c r="AWJ89" s="118"/>
      <c r="AWK89" s="118"/>
      <c r="AWL89" s="118"/>
      <c r="AWM89" s="118"/>
      <c r="AWN89" s="118"/>
      <c r="AWO89" s="118"/>
      <c r="AWP89" s="118"/>
      <c r="AWQ89" s="118"/>
      <c r="AWR89" s="118"/>
      <c r="AWS89" s="118"/>
      <c r="AWT89" s="118"/>
      <c r="AWU89" s="118"/>
      <c r="AWV89" s="118"/>
      <c r="AWW89" s="118"/>
      <c r="AWX89" s="118"/>
      <c r="AWY89" s="118"/>
      <c r="AWZ89" s="118"/>
      <c r="AXA89" s="118"/>
      <c r="AXB89" s="118"/>
      <c r="AXC89" s="118"/>
      <c r="AXD89" s="118"/>
      <c r="AXE89" s="118"/>
      <c r="AXF89" s="118"/>
      <c r="AXG89" s="118"/>
      <c r="AXH89" s="118"/>
      <c r="AXI89" s="118"/>
      <c r="AXJ89" s="118"/>
      <c r="AXK89" s="118"/>
      <c r="AXL89" s="118"/>
      <c r="AXM89" s="118"/>
      <c r="AXN89" s="118"/>
      <c r="AXO89" s="118"/>
      <c r="AXP89" s="118"/>
      <c r="AXQ89" s="118"/>
      <c r="AXR89" s="118"/>
      <c r="AXS89" s="118"/>
      <c r="AXT89" s="118"/>
      <c r="AXU89" s="118"/>
      <c r="AXV89" s="118"/>
      <c r="AXW89" s="118"/>
      <c r="AXX89" s="118"/>
      <c r="AXY89" s="118"/>
      <c r="AXZ89" s="118"/>
      <c r="AYA89" s="118"/>
      <c r="AYB89" s="118"/>
      <c r="AYC89" s="118"/>
      <c r="AYD89" s="118"/>
      <c r="AYE89" s="118"/>
      <c r="AYF89" s="118"/>
      <c r="AYG89" s="118"/>
      <c r="AYH89" s="118"/>
      <c r="AYI89" s="118"/>
      <c r="AYJ89" s="118"/>
      <c r="AYK89" s="118"/>
      <c r="AYL89" s="118"/>
      <c r="AYM89" s="118"/>
      <c r="AYN89" s="118"/>
      <c r="AYO89" s="118"/>
      <c r="AYP89" s="118"/>
      <c r="AYQ89" s="118"/>
      <c r="AYR89" s="118"/>
      <c r="AYS89" s="118"/>
      <c r="AYT89" s="118"/>
      <c r="AYU89" s="118"/>
      <c r="AYV89" s="118"/>
      <c r="AYW89" s="118"/>
      <c r="AYX89" s="118"/>
      <c r="AYY89" s="118"/>
      <c r="AYZ89" s="118"/>
      <c r="AZA89" s="118"/>
      <c r="AZB89" s="118"/>
      <c r="AZC89" s="118"/>
      <c r="AZD89" s="118"/>
      <c r="AZE89" s="118"/>
      <c r="AZF89" s="118"/>
      <c r="AZG89" s="118"/>
      <c r="AZH89" s="118"/>
      <c r="AZI89" s="118"/>
      <c r="AZJ89" s="118"/>
      <c r="AZK89" s="118"/>
      <c r="AZL89" s="118"/>
      <c r="AZM89" s="118"/>
      <c r="AZN89" s="118"/>
      <c r="AZO89" s="118"/>
      <c r="AZP89" s="118"/>
      <c r="AZQ89" s="118"/>
      <c r="AZR89" s="118"/>
      <c r="AZS89" s="118"/>
      <c r="AZT89" s="118"/>
      <c r="AZU89" s="118"/>
      <c r="AZV89" s="118"/>
      <c r="AZW89" s="118"/>
      <c r="AZX89" s="118"/>
      <c r="AZY89" s="118"/>
      <c r="AZZ89" s="118"/>
      <c r="BAA89" s="118"/>
      <c r="BAB89" s="118"/>
      <c r="BAC89" s="118"/>
      <c r="BAD89" s="118"/>
      <c r="BAE89" s="118"/>
      <c r="BAF89" s="118"/>
      <c r="BAG89" s="118"/>
      <c r="BAH89" s="118"/>
      <c r="BAI89" s="118"/>
      <c r="BAJ89" s="118"/>
      <c r="BAK89" s="118"/>
      <c r="BAL89" s="118"/>
      <c r="BAM89" s="118"/>
      <c r="BAN89" s="118"/>
      <c r="BAO89" s="118"/>
      <c r="BAP89" s="118"/>
      <c r="BAQ89" s="118"/>
      <c r="BAR89" s="118"/>
      <c r="BAS89" s="118"/>
      <c r="BAT89" s="118"/>
      <c r="BAU89" s="118"/>
      <c r="BAV89" s="118"/>
      <c r="BAW89" s="118"/>
      <c r="BAX89" s="118"/>
      <c r="BAY89" s="118"/>
      <c r="BAZ89" s="118"/>
      <c r="BBA89" s="118"/>
      <c r="BBB89" s="118"/>
      <c r="BBC89" s="118"/>
      <c r="BBD89" s="118"/>
      <c r="BBE89" s="118"/>
      <c r="BBF89" s="118"/>
      <c r="BBG89" s="118"/>
      <c r="BBH89" s="118"/>
      <c r="BBI89" s="118"/>
      <c r="BBJ89" s="118"/>
      <c r="BBK89" s="118"/>
      <c r="BBL89" s="118"/>
      <c r="BBM89" s="118"/>
      <c r="BBN89" s="118"/>
      <c r="BBO89" s="118"/>
      <c r="BBP89" s="118"/>
      <c r="BBQ89" s="118"/>
      <c r="BBR89" s="118"/>
      <c r="BBS89" s="118"/>
      <c r="BBT89" s="118"/>
      <c r="BBU89" s="118"/>
      <c r="BBV89" s="118"/>
      <c r="BBW89" s="118"/>
      <c r="BBX89" s="118"/>
      <c r="BBY89" s="118"/>
      <c r="BBZ89" s="118"/>
      <c r="BCA89" s="118"/>
      <c r="BCB89" s="118"/>
      <c r="BCC89" s="118"/>
      <c r="BCD89" s="118"/>
      <c r="BCE89" s="118"/>
      <c r="BCF89" s="118"/>
      <c r="BCG89" s="118"/>
      <c r="BCH89" s="118"/>
      <c r="BCI89" s="118"/>
      <c r="BCJ89" s="118"/>
      <c r="BCK89" s="118"/>
      <c r="BCL89" s="118"/>
      <c r="BCM89" s="118"/>
      <c r="BCN89" s="118"/>
      <c r="BCO89" s="118"/>
      <c r="BCP89" s="118"/>
      <c r="BCQ89" s="118"/>
      <c r="BCR89" s="118"/>
      <c r="BCS89" s="118"/>
      <c r="BCT89" s="118"/>
      <c r="BCU89" s="118"/>
      <c r="BCV89" s="118"/>
      <c r="BCW89" s="118"/>
      <c r="BCX89" s="118"/>
      <c r="BCY89" s="118"/>
      <c r="BCZ89" s="118"/>
      <c r="BDA89" s="118"/>
      <c r="BDB89" s="118"/>
      <c r="BDC89" s="118"/>
      <c r="BDD89" s="118"/>
      <c r="BDE89" s="118"/>
      <c r="BDF89" s="118"/>
      <c r="BDG89" s="118"/>
      <c r="BDH89" s="118"/>
      <c r="BDI89" s="118"/>
      <c r="BDJ89" s="118"/>
      <c r="BDK89" s="118"/>
      <c r="BDL89" s="118"/>
      <c r="BDM89" s="118"/>
      <c r="BDN89" s="118"/>
      <c r="BDO89" s="118"/>
      <c r="BDP89" s="118"/>
      <c r="BDQ89" s="118"/>
      <c r="BDR89" s="118"/>
      <c r="BDS89" s="118"/>
      <c r="BDT89" s="118"/>
      <c r="BDU89" s="118"/>
    </row>
    <row r="90" spans="1:1477" s="73" customFormat="1" ht="12.75" thickTop="1">
      <c r="A90" s="143"/>
      <c r="B90" s="71" t="s">
        <v>5</v>
      </c>
      <c r="C90" s="71" t="s">
        <v>233</v>
      </c>
      <c r="D90" s="71" t="s">
        <v>234</v>
      </c>
      <c r="E90" s="72">
        <v>41416</v>
      </c>
      <c r="F90" s="71" t="s">
        <v>475</v>
      </c>
      <c r="G90" s="71" t="s">
        <v>476</v>
      </c>
      <c r="H90" s="208">
        <v>3</v>
      </c>
      <c r="I90" s="73">
        <v>5</v>
      </c>
      <c r="J90" s="73">
        <v>280</v>
      </c>
      <c r="K90" s="73">
        <v>396</v>
      </c>
      <c r="L90" s="73">
        <v>396</v>
      </c>
      <c r="M90" s="206">
        <f>IF(J90 = 0,0,(L90-AH90-AI90)/J90)</f>
        <v>1.1857142857142857</v>
      </c>
      <c r="N90" s="73">
        <f>IF(G90&lt;&gt;"",IF(M90&lt;=1.2,1,0),0)</f>
        <v>1</v>
      </c>
      <c r="O90" s="73">
        <v>0</v>
      </c>
      <c r="P90" s="73">
        <v>0</v>
      </c>
      <c r="Q90" s="73">
        <v>0</v>
      </c>
      <c r="R90" s="73">
        <v>74</v>
      </c>
      <c r="S90" s="73">
        <v>42</v>
      </c>
      <c r="T90" s="212">
        <v>6954601</v>
      </c>
      <c r="U90" s="212">
        <v>80000</v>
      </c>
      <c r="V90" s="212">
        <v>6874601</v>
      </c>
      <c r="W90" s="212">
        <v>7631613</v>
      </c>
      <c r="X90" s="212">
        <v>7814383</v>
      </c>
      <c r="Y90" s="212">
        <v>0</v>
      </c>
      <c r="Z90" s="212">
        <v>0</v>
      </c>
      <c r="AA90" s="212">
        <v>0</v>
      </c>
      <c r="AB90" s="212">
        <v>7814383</v>
      </c>
      <c r="AC90" s="212">
        <v>7814501</v>
      </c>
      <c r="AD90" s="206">
        <f>IF(V90=0,0,AC90/V90)</f>
        <v>1.1367206620427861</v>
      </c>
      <c r="AE90" s="73">
        <f>IF(AD90 &lt;=1.1,1,0)</f>
        <v>0</v>
      </c>
      <c r="AF90" s="212">
        <v>117</v>
      </c>
      <c r="AG90" s="212">
        <v>677012</v>
      </c>
      <c r="AH90" s="73">
        <v>49</v>
      </c>
      <c r="AI90" s="73">
        <v>15</v>
      </c>
      <c r="AJ90" s="73">
        <v>10</v>
      </c>
      <c r="AK90" s="73">
        <v>0</v>
      </c>
      <c r="AL90" s="85">
        <v>192852</v>
      </c>
      <c r="AM90" s="85">
        <v>0</v>
      </c>
      <c r="AN90" s="73">
        <v>0</v>
      </c>
      <c r="AO90" s="73">
        <v>42</v>
      </c>
      <c r="AP90" s="85">
        <v>499242</v>
      </c>
      <c r="AQ90" s="85">
        <v>19532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0</v>
      </c>
      <c r="BF90" s="85">
        <v>0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0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0</v>
      </c>
      <c r="CI90" s="85">
        <v>0</v>
      </c>
      <c r="CJ90" s="73">
        <v>10</v>
      </c>
      <c r="CK90" s="73">
        <v>42</v>
      </c>
      <c r="CL90" s="85">
        <v>692093</v>
      </c>
      <c r="CM90" s="85">
        <v>19532</v>
      </c>
      <c r="CN90" s="71" t="s">
        <v>447</v>
      </c>
      <c r="CO90" s="71" t="s">
        <v>448</v>
      </c>
      <c r="CP90" s="71" t="s">
        <v>321</v>
      </c>
      <c r="CQ90" s="71" t="s">
        <v>321</v>
      </c>
      <c r="CR90" s="71" t="s">
        <v>321</v>
      </c>
      <c r="CS90" s="71" t="s">
        <v>321</v>
      </c>
      <c r="CT90" s="72">
        <v>42222</v>
      </c>
      <c r="CU90" s="71" t="s">
        <v>473</v>
      </c>
      <c r="CV90" s="71" t="s">
        <v>474</v>
      </c>
      <c r="CW90" s="72" t="s">
        <v>168</v>
      </c>
      <c r="CX90" s="72">
        <v>42061</v>
      </c>
      <c r="CY90" s="71" t="s">
        <v>471</v>
      </c>
      <c r="CZ90" s="71" t="s">
        <v>478</v>
      </c>
      <c r="DA90" s="71" t="s">
        <v>509</v>
      </c>
      <c r="DB90" s="86">
        <v>8225852.0499999998</v>
      </c>
      <c r="DC90" s="71"/>
      <c r="DD90" s="71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  <c r="IX90" s="205"/>
      <c r="IY90" s="205"/>
      <c r="IZ90" s="205"/>
      <c r="JA90" s="205"/>
      <c r="JB90" s="205"/>
      <c r="JC90" s="205"/>
      <c r="JD90" s="205"/>
      <c r="JE90" s="205"/>
      <c r="JF90" s="205"/>
      <c r="JG90" s="205"/>
      <c r="JH90" s="205"/>
      <c r="JI90" s="205"/>
      <c r="JJ90" s="205"/>
      <c r="JK90" s="205"/>
      <c r="JL90" s="205"/>
      <c r="JM90" s="205"/>
      <c r="JN90" s="205"/>
      <c r="JO90" s="205"/>
      <c r="JP90" s="205"/>
      <c r="JQ90" s="205"/>
      <c r="JR90" s="205"/>
      <c r="JS90" s="205"/>
      <c r="JT90" s="205"/>
      <c r="JU90" s="205"/>
      <c r="JV90" s="205"/>
      <c r="JW90" s="205"/>
      <c r="JX90" s="205"/>
      <c r="JY90" s="205"/>
      <c r="JZ90" s="205"/>
      <c r="KA90" s="205"/>
      <c r="KB90" s="205"/>
      <c r="KC90" s="205"/>
      <c r="KD90" s="205"/>
      <c r="KE90" s="205"/>
      <c r="KF90" s="205"/>
      <c r="KG90" s="205"/>
      <c r="KH90" s="205"/>
      <c r="KI90" s="205"/>
      <c r="KJ90" s="205"/>
      <c r="KK90" s="205"/>
      <c r="KL90" s="205"/>
      <c r="KM90" s="205"/>
      <c r="KN90" s="205"/>
      <c r="KO90" s="205"/>
      <c r="KP90" s="205"/>
      <c r="KQ90" s="205"/>
      <c r="KR90" s="205"/>
      <c r="KS90" s="205"/>
      <c r="KT90" s="205"/>
      <c r="KU90" s="205"/>
      <c r="KV90" s="205"/>
      <c r="KW90" s="205"/>
      <c r="KX90" s="205"/>
      <c r="KY90" s="205"/>
      <c r="KZ90" s="205"/>
      <c r="LA90" s="205"/>
      <c r="LB90" s="205"/>
      <c r="LC90" s="205"/>
      <c r="LD90" s="205"/>
      <c r="LE90" s="205"/>
      <c r="LF90" s="205"/>
      <c r="LG90" s="205"/>
      <c r="LH90" s="205"/>
      <c r="LI90" s="205"/>
      <c r="LJ90" s="205"/>
      <c r="LK90" s="205"/>
      <c r="LL90" s="205"/>
      <c r="LM90" s="205"/>
      <c r="LN90" s="205"/>
      <c r="LO90" s="205"/>
      <c r="LP90" s="205"/>
      <c r="LQ90" s="205"/>
      <c r="LR90" s="205"/>
      <c r="LS90" s="205"/>
      <c r="LT90" s="205"/>
      <c r="LU90" s="205"/>
      <c r="LV90" s="205"/>
      <c r="LW90" s="205"/>
      <c r="LX90" s="205"/>
      <c r="LY90" s="205"/>
      <c r="LZ90" s="205"/>
      <c r="MA90" s="205"/>
      <c r="MB90" s="205"/>
      <c r="MC90" s="205"/>
      <c r="MD90" s="205"/>
      <c r="ME90" s="205"/>
      <c r="MF90" s="205"/>
      <c r="MG90" s="205"/>
      <c r="MH90" s="205"/>
      <c r="MI90" s="205"/>
      <c r="MJ90" s="205"/>
      <c r="MK90" s="205"/>
      <c r="ML90" s="205"/>
      <c r="MM90" s="205"/>
      <c r="MN90" s="205"/>
      <c r="MO90" s="205"/>
      <c r="MP90" s="205"/>
      <c r="MQ90" s="205"/>
      <c r="MR90" s="205"/>
      <c r="MS90" s="205"/>
      <c r="MT90" s="205"/>
      <c r="MU90" s="205"/>
      <c r="MV90" s="205"/>
      <c r="MW90" s="205"/>
      <c r="MX90" s="205"/>
      <c r="MY90" s="205"/>
      <c r="MZ90" s="205"/>
      <c r="NA90" s="205"/>
      <c r="NB90" s="205"/>
      <c r="NC90" s="205"/>
      <c r="ND90" s="205"/>
      <c r="NE90" s="205"/>
      <c r="NF90" s="205"/>
      <c r="NG90" s="205"/>
      <c r="NH90" s="205"/>
      <c r="NI90" s="205"/>
      <c r="NJ90" s="205"/>
      <c r="NK90" s="205"/>
      <c r="NL90" s="205"/>
      <c r="NM90" s="205"/>
      <c r="NN90" s="205"/>
      <c r="NO90" s="205"/>
      <c r="NP90" s="205"/>
      <c r="NQ90" s="205"/>
      <c r="NR90" s="205"/>
      <c r="NS90" s="205"/>
      <c r="NT90" s="205"/>
      <c r="NU90" s="205"/>
      <c r="NV90" s="205"/>
      <c r="NW90" s="205"/>
      <c r="NX90" s="205"/>
      <c r="NY90" s="205"/>
      <c r="NZ90" s="205"/>
      <c r="OA90" s="205"/>
      <c r="OB90" s="205"/>
      <c r="OC90" s="205"/>
      <c r="OD90" s="205"/>
      <c r="OE90" s="205"/>
      <c r="OF90" s="205"/>
      <c r="OG90" s="205"/>
      <c r="OH90" s="205"/>
      <c r="OI90" s="205"/>
      <c r="OJ90" s="205"/>
      <c r="OK90" s="205"/>
      <c r="OL90" s="205"/>
      <c r="OM90" s="205"/>
      <c r="ON90" s="205"/>
      <c r="OO90" s="205"/>
      <c r="OP90" s="205"/>
      <c r="OQ90" s="205"/>
      <c r="OR90" s="205"/>
      <c r="OS90" s="205"/>
      <c r="OT90" s="205"/>
      <c r="OU90" s="205"/>
      <c r="OV90" s="205"/>
      <c r="OW90" s="205"/>
      <c r="OX90" s="205"/>
      <c r="OY90" s="205"/>
      <c r="OZ90" s="205"/>
      <c r="PA90" s="205"/>
      <c r="PB90" s="205"/>
      <c r="PC90" s="205"/>
      <c r="PD90" s="205"/>
      <c r="PE90" s="205"/>
      <c r="PF90" s="205"/>
      <c r="PG90" s="205"/>
      <c r="PH90" s="205"/>
      <c r="PI90" s="205"/>
      <c r="PJ90" s="205"/>
      <c r="PK90" s="205"/>
      <c r="PL90" s="205"/>
      <c r="PM90" s="205"/>
      <c r="PN90" s="205"/>
      <c r="PO90" s="205"/>
      <c r="PP90" s="205"/>
      <c r="PQ90" s="205"/>
      <c r="PR90" s="205"/>
      <c r="PS90" s="205"/>
      <c r="PT90" s="205"/>
      <c r="PU90" s="205"/>
      <c r="PV90" s="205"/>
      <c r="PW90" s="205"/>
      <c r="PX90" s="205"/>
      <c r="PY90" s="205"/>
      <c r="PZ90" s="205"/>
      <c r="QA90" s="205"/>
      <c r="QB90" s="205"/>
      <c r="QC90" s="205"/>
      <c r="QD90" s="205"/>
      <c r="QE90" s="205"/>
      <c r="QF90" s="205"/>
      <c r="QG90" s="205"/>
      <c r="QH90" s="205"/>
      <c r="QI90" s="205"/>
      <c r="QJ90" s="205"/>
      <c r="QK90" s="205"/>
      <c r="QL90" s="205"/>
      <c r="QM90" s="205"/>
      <c r="QN90" s="205"/>
      <c r="QO90" s="205"/>
      <c r="QP90" s="205"/>
      <c r="QQ90" s="205"/>
      <c r="QR90" s="205"/>
      <c r="QS90" s="205"/>
      <c r="QT90" s="205"/>
      <c r="QU90" s="205"/>
      <c r="QV90" s="205"/>
      <c r="QW90" s="205"/>
      <c r="QX90" s="205"/>
      <c r="QY90" s="205"/>
      <c r="QZ90" s="205"/>
      <c r="RA90" s="205"/>
      <c r="RB90" s="205"/>
      <c r="RC90" s="205"/>
      <c r="RD90" s="205"/>
      <c r="RE90" s="205"/>
      <c r="RF90" s="205"/>
      <c r="RG90" s="205"/>
      <c r="RH90" s="205"/>
      <c r="RI90" s="205"/>
      <c r="RJ90" s="205"/>
      <c r="RK90" s="205"/>
      <c r="RL90" s="205"/>
      <c r="RM90" s="205"/>
      <c r="RN90" s="205"/>
      <c r="RO90" s="205"/>
      <c r="RP90" s="205"/>
      <c r="RQ90" s="205"/>
      <c r="RR90" s="205"/>
      <c r="RS90" s="205"/>
      <c r="RT90" s="205"/>
      <c r="RU90" s="205"/>
      <c r="RV90" s="205"/>
      <c r="RW90" s="205"/>
      <c r="RX90" s="205"/>
      <c r="RY90" s="205"/>
      <c r="RZ90" s="205"/>
      <c r="SA90" s="205"/>
      <c r="SB90" s="205"/>
      <c r="SC90" s="205"/>
      <c r="SD90" s="205"/>
      <c r="SE90" s="205"/>
      <c r="SF90" s="205"/>
      <c r="SG90" s="205"/>
      <c r="SH90" s="205"/>
      <c r="SI90" s="205"/>
      <c r="SJ90" s="205"/>
      <c r="SK90" s="205"/>
      <c r="SL90" s="205"/>
      <c r="SM90" s="205"/>
      <c r="SN90" s="205"/>
      <c r="SO90" s="205"/>
      <c r="SP90" s="205"/>
      <c r="SQ90" s="205"/>
      <c r="SR90" s="205"/>
      <c r="SS90" s="205"/>
      <c r="ST90" s="205"/>
      <c r="SU90" s="205"/>
      <c r="SV90" s="205"/>
      <c r="SW90" s="205"/>
      <c r="SX90" s="205"/>
      <c r="SY90" s="205"/>
      <c r="SZ90" s="205"/>
      <c r="TA90" s="205"/>
      <c r="TB90" s="205"/>
      <c r="TC90" s="205"/>
      <c r="TD90" s="205"/>
      <c r="TE90" s="205"/>
      <c r="TF90" s="205"/>
      <c r="TG90" s="205"/>
      <c r="TH90" s="205"/>
      <c r="TI90" s="205"/>
      <c r="TJ90" s="205"/>
      <c r="TK90" s="205"/>
      <c r="TL90" s="205"/>
      <c r="TM90" s="205"/>
      <c r="TN90" s="205"/>
      <c r="TO90" s="205"/>
      <c r="TP90" s="205"/>
      <c r="TQ90" s="205"/>
      <c r="TR90" s="205"/>
      <c r="TS90" s="205"/>
      <c r="TT90" s="205"/>
      <c r="TU90" s="205"/>
      <c r="TV90" s="205"/>
      <c r="TW90" s="205"/>
      <c r="TX90" s="205"/>
      <c r="TY90" s="205"/>
      <c r="TZ90" s="205"/>
      <c r="UA90" s="205"/>
      <c r="UB90" s="205"/>
      <c r="UC90" s="205"/>
      <c r="UD90" s="205"/>
      <c r="UE90" s="205"/>
      <c r="UF90" s="205"/>
      <c r="UG90" s="205"/>
      <c r="UH90" s="205"/>
      <c r="UI90" s="205"/>
      <c r="UJ90" s="205"/>
      <c r="UK90" s="205"/>
      <c r="UL90" s="205"/>
      <c r="UM90" s="205"/>
      <c r="UN90" s="205"/>
      <c r="UO90" s="205"/>
      <c r="UP90" s="205"/>
      <c r="UQ90" s="205"/>
      <c r="UR90" s="205"/>
      <c r="US90" s="205"/>
      <c r="UT90" s="205"/>
      <c r="UU90" s="205"/>
      <c r="UV90" s="205"/>
      <c r="UW90" s="205"/>
      <c r="UX90" s="205"/>
      <c r="UY90" s="205"/>
      <c r="UZ90" s="205"/>
      <c r="VA90" s="205"/>
      <c r="VB90" s="205"/>
      <c r="VC90" s="205"/>
      <c r="VD90" s="205"/>
      <c r="VE90" s="205"/>
      <c r="VF90" s="205"/>
      <c r="VG90" s="205"/>
      <c r="VH90" s="205"/>
      <c r="VI90" s="205"/>
      <c r="VJ90" s="205"/>
      <c r="VK90" s="205"/>
      <c r="VL90" s="205"/>
      <c r="VM90" s="205"/>
      <c r="VN90" s="205"/>
      <c r="VO90" s="205"/>
      <c r="VP90" s="205"/>
      <c r="VQ90" s="205"/>
      <c r="VR90" s="205"/>
      <c r="VS90" s="205"/>
      <c r="VT90" s="205"/>
      <c r="VU90" s="205"/>
      <c r="VV90" s="205"/>
      <c r="VW90" s="205"/>
      <c r="VX90" s="205"/>
      <c r="VY90" s="205"/>
      <c r="VZ90" s="205"/>
      <c r="WA90" s="205"/>
      <c r="WB90" s="205"/>
      <c r="WC90" s="205"/>
      <c r="WD90" s="205"/>
      <c r="WE90" s="205"/>
      <c r="WF90" s="205"/>
      <c r="WG90" s="205"/>
      <c r="WH90" s="205"/>
      <c r="WI90" s="205"/>
      <c r="WJ90" s="205"/>
      <c r="WK90" s="205"/>
      <c r="WL90" s="205"/>
      <c r="WM90" s="205"/>
      <c r="WN90" s="205"/>
      <c r="WO90" s="205"/>
      <c r="WP90" s="205"/>
      <c r="WQ90" s="205"/>
      <c r="WR90" s="205"/>
      <c r="WS90" s="205"/>
      <c r="WT90" s="205"/>
      <c r="WU90" s="205"/>
      <c r="WV90" s="205"/>
      <c r="WW90" s="205"/>
      <c r="WX90" s="205"/>
      <c r="WY90" s="205"/>
      <c r="WZ90" s="205"/>
      <c r="XA90" s="205"/>
      <c r="XB90" s="205"/>
      <c r="XC90" s="205"/>
      <c r="XD90" s="205"/>
      <c r="XE90" s="205"/>
      <c r="XF90" s="205"/>
      <c r="XG90" s="205"/>
      <c r="XH90" s="205"/>
      <c r="XI90" s="205"/>
      <c r="XJ90" s="205"/>
      <c r="XK90" s="205"/>
      <c r="XL90" s="205"/>
      <c r="XM90" s="205"/>
      <c r="XN90" s="205"/>
      <c r="XO90" s="205"/>
      <c r="XP90" s="205"/>
      <c r="XQ90" s="205"/>
      <c r="XR90" s="205"/>
      <c r="XS90" s="205"/>
      <c r="XT90" s="205"/>
      <c r="XU90" s="205"/>
      <c r="XV90" s="205"/>
      <c r="XW90" s="205"/>
      <c r="XX90" s="205"/>
      <c r="XY90" s="205"/>
      <c r="XZ90" s="205"/>
      <c r="YA90" s="205"/>
      <c r="YB90" s="205"/>
      <c r="YC90" s="205"/>
      <c r="YD90" s="205"/>
      <c r="YE90" s="205"/>
      <c r="YF90" s="205"/>
      <c r="YG90" s="205"/>
      <c r="YH90" s="205"/>
      <c r="YI90" s="205"/>
      <c r="YJ90" s="205"/>
      <c r="YK90" s="205"/>
      <c r="YL90" s="205"/>
      <c r="YM90" s="205"/>
      <c r="YN90" s="205"/>
      <c r="YO90" s="205"/>
      <c r="YP90" s="205"/>
      <c r="YQ90" s="205"/>
      <c r="YR90" s="205"/>
      <c r="YS90" s="205"/>
      <c r="YT90" s="205"/>
      <c r="YU90" s="205"/>
      <c r="YV90" s="205"/>
      <c r="YW90" s="205"/>
      <c r="YX90" s="205"/>
      <c r="YY90" s="205"/>
      <c r="YZ90" s="205"/>
      <c r="ZA90" s="205"/>
      <c r="ZB90" s="205"/>
      <c r="ZC90" s="205"/>
      <c r="ZD90" s="205"/>
      <c r="ZE90" s="205"/>
      <c r="ZF90" s="205"/>
      <c r="ZG90" s="205"/>
      <c r="ZH90" s="205"/>
      <c r="ZI90" s="205"/>
      <c r="ZJ90" s="205"/>
      <c r="ZK90" s="205"/>
      <c r="ZL90" s="205"/>
      <c r="ZM90" s="205"/>
      <c r="ZN90" s="205"/>
      <c r="ZO90" s="205"/>
      <c r="ZP90" s="205"/>
      <c r="ZQ90" s="205"/>
      <c r="ZR90" s="205"/>
      <c r="ZS90" s="205"/>
      <c r="ZT90" s="205"/>
      <c r="ZU90" s="205"/>
      <c r="ZV90" s="205"/>
      <c r="ZW90" s="205"/>
      <c r="ZX90" s="205"/>
      <c r="ZY90" s="205"/>
      <c r="ZZ90" s="205"/>
      <c r="AAA90" s="205"/>
      <c r="AAB90" s="205"/>
      <c r="AAC90" s="205"/>
      <c r="AAD90" s="205"/>
      <c r="AAE90" s="205"/>
      <c r="AAF90" s="205"/>
      <c r="AAG90" s="205"/>
      <c r="AAH90" s="205"/>
      <c r="AAI90" s="205"/>
      <c r="AAJ90" s="205"/>
      <c r="AAK90" s="205"/>
      <c r="AAL90" s="205"/>
      <c r="AAM90" s="205"/>
      <c r="AAN90" s="205"/>
      <c r="AAO90" s="205"/>
      <c r="AAP90" s="205"/>
      <c r="AAQ90" s="205"/>
      <c r="AAR90" s="205"/>
      <c r="AAS90" s="205"/>
      <c r="AAT90" s="205"/>
      <c r="AAU90" s="205"/>
      <c r="AAV90" s="205"/>
      <c r="AAW90" s="205"/>
      <c r="AAX90" s="205"/>
      <c r="AAY90" s="205"/>
      <c r="AAZ90" s="205"/>
      <c r="ABA90" s="205"/>
      <c r="ABB90" s="205"/>
      <c r="ABC90" s="205"/>
      <c r="ABD90" s="205"/>
      <c r="ABE90" s="205"/>
      <c r="ABF90" s="205"/>
      <c r="ABG90" s="205"/>
      <c r="ABH90" s="205"/>
      <c r="ABI90" s="205"/>
      <c r="ABJ90" s="205"/>
      <c r="ABK90" s="205"/>
      <c r="ABL90" s="205"/>
      <c r="ABM90" s="205"/>
      <c r="ABN90" s="205"/>
      <c r="ABO90" s="205"/>
      <c r="ABP90" s="205"/>
      <c r="ABQ90" s="205"/>
      <c r="ABR90" s="205"/>
      <c r="ABS90" s="205"/>
      <c r="ABT90" s="205"/>
      <c r="ABU90" s="205"/>
      <c r="ABV90" s="205"/>
      <c r="ABW90" s="205"/>
      <c r="ABX90" s="205"/>
      <c r="ABY90" s="205"/>
      <c r="ABZ90" s="205"/>
      <c r="ACA90" s="205"/>
      <c r="ACB90" s="205"/>
      <c r="ACC90" s="205"/>
      <c r="ACD90" s="205"/>
      <c r="ACE90" s="205"/>
      <c r="ACF90" s="205"/>
      <c r="ACG90" s="205"/>
      <c r="ACH90" s="205"/>
      <c r="ACI90" s="205"/>
      <c r="ACJ90" s="205"/>
      <c r="ACK90" s="205"/>
      <c r="ACL90" s="205"/>
      <c r="ACM90" s="205"/>
      <c r="ACN90" s="205"/>
      <c r="ACO90" s="205"/>
      <c r="ACP90" s="205"/>
      <c r="ACQ90" s="205"/>
      <c r="ACR90" s="205"/>
      <c r="ACS90" s="205"/>
      <c r="ACT90" s="205"/>
      <c r="ACU90" s="205"/>
      <c r="ACV90" s="205"/>
      <c r="ACW90" s="205"/>
      <c r="ACX90" s="205"/>
      <c r="ACY90" s="205"/>
      <c r="ACZ90" s="205"/>
      <c r="ADA90" s="205"/>
      <c r="ADB90" s="205"/>
      <c r="ADC90" s="205"/>
      <c r="ADD90" s="205"/>
      <c r="ADE90" s="205"/>
      <c r="ADF90" s="205"/>
      <c r="ADG90" s="205"/>
      <c r="ADH90" s="205"/>
      <c r="ADI90" s="205"/>
      <c r="ADJ90" s="205"/>
      <c r="ADK90" s="205"/>
      <c r="ADL90" s="205"/>
      <c r="ADM90" s="205"/>
      <c r="ADN90" s="205"/>
      <c r="ADO90" s="205"/>
      <c r="ADP90" s="205"/>
      <c r="ADQ90" s="205"/>
      <c r="ADR90" s="205"/>
      <c r="ADS90" s="205"/>
      <c r="ADT90" s="205"/>
      <c r="ADU90" s="205"/>
      <c r="ADV90" s="205"/>
      <c r="ADW90" s="205"/>
      <c r="ADX90" s="205"/>
      <c r="ADY90" s="205"/>
      <c r="ADZ90" s="205"/>
      <c r="AEA90" s="205"/>
      <c r="AEB90" s="205"/>
      <c r="AEC90" s="205"/>
      <c r="AED90" s="205"/>
      <c r="AEE90" s="205"/>
      <c r="AEF90" s="205"/>
      <c r="AEG90" s="205"/>
      <c r="AEH90" s="205"/>
      <c r="AEI90" s="205"/>
      <c r="AEJ90" s="205"/>
      <c r="AEK90" s="205"/>
      <c r="AEL90" s="205"/>
      <c r="AEM90" s="205"/>
      <c r="AEN90" s="205"/>
      <c r="AEO90" s="205"/>
      <c r="AEP90" s="205"/>
      <c r="AEQ90" s="205"/>
      <c r="AER90" s="205"/>
      <c r="AES90" s="205"/>
      <c r="AET90" s="205"/>
      <c r="AEU90" s="205"/>
      <c r="AEV90" s="205"/>
      <c r="AEW90" s="205"/>
      <c r="AEX90" s="205"/>
      <c r="AEY90" s="205"/>
      <c r="AEZ90" s="205"/>
      <c r="AFA90" s="205"/>
      <c r="AFB90" s="205"/>
      <c r="AFC90" s="205"/>
      <c r="AFD90" s="205"/>
      <c r="AFE90" s="205"/>
      <c r="AFF90" s="205"/>
      <c r="AFG90" s="205"/>
      <c r="AFH90" s="205"/>
      <c r="AFI90" s="205"/>
      <c r="AFJ90" s="205"/>
      <c r="AFK90" s="205"/>
      <c r="AFL90" s="205"/>
      <c r="AFM90" s="205"/>
      <c r="AFN90" s="205"/>
      <c r="AFO90" s="205"/>
      <c r="AFP90" s="205"/>
      <c r="AFQ90" s="205"/>
      <c r="AFR90" s="205"/>
      <c r="AFS90" s="205"/>
      <c r="AFT90" s="205"/>
      <c r="AFU90" s="205"/>
      <c r="AFV90" s="205"/>
      <c r="AFW90" s="205"/>
      <c r="AFX90" s="205"/>
      <c r="AFY90" s="205"/>
      <c r="AFZ90" s="205"/>
      <c r="AGA90" s="205"/>
      <c r="AGB90" s="205"/>
      <c r="AGC90" s="205"/>
      <c r="AGD90" s="205"/>
      <c r="AGE90" s="205"/>
      <c r="AGF90" s="205"/>
      <c r="AGG90" s="205"/>
      <c r="AGH90" s="205"/>
      <c r="AGI90" s="205"/>
      <c r="AGJ90" s="205"/>
      <c r="AGK90" s="205"/>
      <c r="AGL90" s="205"/>
      <c r="AGM90" s="205"/>
      <c r="AGN90" s="205"/>
      <c r="AGO90" s="205"/>
      <c r="AGP90" s="205"/>
      <c r="AGQ90" s="205"/>
      <c r="AGR90" s="205"/>
      <c r="AGS90" s="205"/>
      <c r="AGT90" s="205"/>
      <c r="AGU90" s="205"/>
      <c r="AGV90" s="205"/>
      <c r="AGW90" s="205"/>
      <c r="AGX90" s="205"/>
      <c r="AGY90" s="205"/>
      <c r="AGZ90" s="205"/>
      <c r="AHA90" s="205"/>
      <c r="AHB90" s="205"/>
      <c r="AHC90" s="205"/>
      <c r="AHD90" s="205"/>
      <c r="AHE90" s="205"/>
      <c r="AHF90" s="205"/>
      <c r="AHG90" s="205"/>
      <c r="AHH90" s="205"/>
      <c r="AHI90" s="205"/>
      <c r="AHJ90" s="205"/>
      <c r="AHK90" s="205"/>
      <c r="AHL90" s="205"/>
      <c r="AHM90" s="205"/>
      <c r="AHN90" s="205"/>
      <c r="AHO90" s="205"/>
      <c r="AHP90" s="205"/>
      <c r="AHQ90" s="205"/>
      <c r="AHR90" s="205"/>
      <c r="AHS90" s="205"/>
      <c r="AHT90" s="205"/>
      <c r="AHU90" s="205"/>
      <c r="AHV90" s="205"/>
      <c r="AHW90" s="205"/>
      <c r="AHX90" s="205"/>
      <c r="AHY90" s="205"/>
      <c r="AHZ90" s="205"/>
      <c r="AIA90" s="205"/>
      <c r="AIB90" s="205"/>
      <c r="AIC90" s="205"/>
      <c r="AID90" s="205"/>
      <c r="AIE90" s="205"/>
      <c r="AIF90" s="205"/>
      <c r="AIG90" s="205"/>
      <c r="AIH90" s="205"/>
      <c r="AII90" s="205"/>
      <c r="AIJ90" s="205"/>
      <c r="AIK90" s="205"/>
      <c r="AIL90" s="205"/>
      <c r="AIM90" s="205"/>
      <c r="AIN90" s="205"/>
      <c r="AIO90" s="205"/>
      <c r="AIP90" s="205"/>
      <c r="AIQ90" s="205"/>
      <c r="AIR90" s="205"/>
      <c r="AIS90" s="205"/>
      <c r="AIT90" s="205"/>
      <c r="AIU90" s="205"/>
      <c r="AIV90" s="205"/>
      <c r="AIW90" s="205"/>
      <c r="AIX90" s="205"/>
      <c r="AIY90" s="205"/>
      <c r="AIZ90" s="205"/>
      <c r="AJA90" s="205"/>
      <c r="AJB90" s="205"/>
      <c r="AJC90" s="205"/>
      <c r="AJD90" s="205"/>
      <c r="AJE90" s="205"/>
      <c r="AJF90" s="205"/>
      <c r="AJG90" s="205"/>
      <c r="AJH90" s="205"/>
      <c r="AJI90" s="205"/>
      <c r="AJJ90" s="205"/>
      <c r="AJK90" s="205"/>
      <c r="AJL90" s="205"/>
      <c r="AJM90" s="205"/>
      <c r="AJN90" s="205"/>
      <c r="AJO90" s="205"/>
      <c r="AJP90" s="205"/>
      <c r="AJQ90" s="205"/>
      <c r="AJR90" s="205"/>
      <c r="AJS90" s="205"/>
      <c r="AJT90" s="205"/>
      <c r="AJU90" s="205"/>
      <c r="AJV90" s="205"/>
      <c r="AJW90" s="205"/>
      <c r="AJX90" s="205"/>
      <c r="AJY90" s="205"/>
      <c r="AJZ90" s="205"/>
      <c r="AKA90" s="205"/>
      <c r="AKB90" s="205"/>
      <c r="AKC90" s="205"/>
      <c r="AKD90" s="205"/>
      <c r="AKE90" s="205"/>
      <c r="AKF90" s="205"/>
      <c r="AKG90" s="205"/>
      <c r="AKH90" s="205"/>
      <c r="AKI90" s="205"/>
      <c r="AKJ90" s="205"/>
      <c r="AKK90" s="205"/>
      <c r="AKL90" s="205"/>
      <c r="AKM90" s="205"/>
      <c r="AKN90" s="205"/>
      <c r="AKO90" s="205"/>
      <c r="AKP90" s="205"/>
      <c r="AKQ90" s="205"/>
      <c r="AKR90" s="205"/>
      <c r="AKS90" s="205"/>
      <c r="AKT90" s="205"/>
      <c r="AKU90" s="205"/>
      <c r="AKV90" s="205"/>
      <c r="AKW90" s="205"/>
      <c r="AKX90" s="205"/>
      <c r="AKY90" s="205"/>
      <c r="AKZ90" s="205"/>
      <c r="ALA90" s="205"/>
      <c r="ALB90" s="205"/>
      <c r="ALC90" s="205"/>
      <c r="ALD90" s="205"/>
      <c r="ALE90" s="205"/>
      <c r="ALF90" s="205"/>
      <c r="ALG90" s="205"/>
      <c r="ALH90" s="205"/>
      <c r="ALI90" s="205"/>
      <c r="ALJ90" s="205"/>
      <c r="ALK90" s="205"/>
      <c r="ALL90" s="205"/>
      <c r="ALM90" s="205"/>
      <c r="ALN90" s="205"/>
      <c r="ALO90" s="205"/>
      <c r="ALP90" s="205"/>
      <c r="ALQ90" s="205"/>
      <c r="ALR90" s="205"/>
      <c r="ALS90" s="205"/>
      <c r="ALT90" s="205"/>
      <c r="ALU90" s="205"/>
      <c r="ALV90" s="205"/>
      <c r="ALW90" s="205"/>
      <c r="ALX90" s="205"/>
      <c r="ALY90" s="205"/>
      <c r="ALZ90" s="205"/>
      <c r="AMA90" s="205"/>
      <c r="AMB90" s="205"/>
      <c r="AMC90" s="205"/>
      <c r="AMD90" s="205"/>
      <c r="AME90" s="205"/>
      <c r="AMF90" s="205"/>
      <c r="AMG90" s="205"/>
      <c r="AMH90" s="205"/>
      <c r="AMI90" s="205"/>
      <c r="AMJ90" s="205"/>
      <c r="AMK90" s="205"/>
      <c r="AML90" s="205"/>
      <c r="AMM90" s="205"/>
      <c r="AMN90" s="205"/>
      <c r="AMO90" s="205"/>
      <c r="AMP90" s="205"/>
      <c r="AMQ90" s="205"/>
      <c r="AMR90" s="205"/>
      <c r="AMS90" s="205"/>
      <c r="AMT90" s="205"/>
      <c r="AMU90" s="205"/>
      <c r="AMV90" s="205"/>
      <c r="AMW90" s="205"/>
      <c r="AMX90" s="205"/>
      <c r="AMY90" s="205"/>
      <c r="AMZ90" s="205"/>
      <c r="ANA90" s="205"/>
      <c r="ANB90" s="205"/>
      <c r="ANC90" s="205"/>
      <c r="AND90" s="205"/>
      <c r="ANE90" s="205"/>
      <c r="ANF90" s="205"/>
      <c r="ANG90" s="205"/>
      <c r="ANH90" s="205"/>
      <c r="ANI90" s="205"/>
      <c r="ANJ90" s="205"/>
      <c r="ANK90" s="205"/>
      <c r="ANL90" s="205"/>
      <c r="ANM90" s="205"/>
      <c r="ANN90" s="205"/>
      <c r="ANO90" s="205"/>
      <c r="ANP90" s="205"/>
      <c r="ANQ90" s="205"/>
      <c r="ANR90" s="205"/>
      <c r="ANS90" s="205"/>
      <c r="ANT90" s="205"/>
      <c r="ANU90" s="205"/>
      <c r="ANV90" s="205"/>
      <c r="ANW90" s="205"/>
      <c r="ANX90" s="205"/>
      <c r="ANY90" s="205"/>
      <c r="ANZ90" s="205"/>
      <c r="AOA90" s="205"/>
      <c r="AOB90" s="205"/>
      <c r="AOC90" s="205"/>
      <c r="AOD90" s="205"/>
      <c r="AOE90" s="205"/>
      <c r="AOF90" s="205"/>
      <c r="AOG90" s="205"/>
      <c r="AOH90" s="205"/>
      <c r="AOI90" s="205"/>
      <c r="AOJ90" s="205"/>
      <c r="AOK90" s="205"/>
      <c r="AOL90" s="205"/>
      <c r="AOM90" s="205"/>
      <c r="AON90" s="205"/>
      <c r="AOO90" s="205"/>
      <c r="AOP90" s="205"/>
      <c r="AOQ90" s="205"/>
      <c r="AOR90" s="205"/>
      <c r="AOS90" s="205"/>
      <c r="AOT90" s="205"/>
      <c r="AOU90" s="205"/>
      <c r="AOV90" s="205"/>
      <c r="AOW90" s="205"/>
      <c r="AOX90" s="205"/>
      <c r="AOY90" s="205"/>
      <c r="AOZ90" s="205"/>
      <c r="APA90" s="205"/>
      <c r="APB90" s="205"/>
      <c r="APC90" s="205"/>
      <c r="APD90" s="205"/>
      <c r="APE90" s="205"/>
      <c r="APF90" s="205"/>
      <c r="APG90" s="205"/>
      <c r="APH90" s="205"/>
      <c r="API90" s="205"/>
      <c r="APJ90" s="205"/>
      <c r="APK90" s="205"/>
      <c r="APL90" s="205"/>
      <c r="APM90" s="205"/>
      <c r="APN90" s="205"/>
      <c r="APO90" s="205"/>
      <c r="APP90" s="205"/>
      <c r="APQ90" s="205"/>
      <c r="APR90" s="205"/>
      <c r="APS90" s="205"/>
      <c r="APT90" s="205"/>
      <c r="APU90" s="205"/>
      <c r="APV90" s="205"/>
      <c r="APW90" s="205"/>
      <c r="APX90" s="205"/>
      <c r="APY90" s="205"/>
      <c r="APZ90" s="205"/>
      <c r="AQA90" s="205"/>
      <c r="AQB90" s="205"/>
      <c r="AQC90" s="205"/>
      <c r="AQD90" s="205"/>
      <c r="AQE90" s="205"/>
      <c r="AQF90" s="205"/>
      <c r="AQG90" s="205"/>
      <c r="AQH90" s="205"/>
      <c r="AQI90" s="205"/>
      <c r="AQJ90" s="205"/>
      <c r="AQK90" s="205"/>
      <c r="AQL90" s="205"/>
      <c r="AQM90" s="205"/>
      <c r="AQN90" s="205"/>
      <c r="AQO90" s="205"/>
      <c r="AQP90" s="205"/>
      <c r="AQQ90" s="205"/>
      <c r="AQR90" s="205"/>
      <c r="AQS90" s="205"/>
      <c r="AQT90" s="205"/>
      <c r="AQU90" s="205"/>
      <c r="AQV90" s="205"/>
      <c r="AQW90" s="205"/>
      <c r="AQX90" s="205"/>
      <c r="AQY90" s="205"/>
      <c r="AQZ90" s="205"/>
      <c r="ARA90" s="205"/>
      <c r="ARB90" s="205"/>
      <c r="ARC90" s="205"/>
      <c r="ARD90" s="205"/>
      <c r="ARE90" s="205"/>
      <c r="ARF90" s="205"/>
      <c r="ARG90" s="205"/>
      <c r="ARH90" s="205"/>
      <c r="ARI90" s="205"/>
      <c r="ARJ90" s="205"/>
      <c r="ARK90" s="205"/>
      <c r="ARL90" s="205"/>
      <c r="ARM90" s="205"/>
      <c r="ARN90" s="205"/>
      <c r="ARO90" s="205"/>
      <c r="ARP90" s="205"/>
      <c r="ARQ90" s="205"/>
      <c r="ARR90" s="205"/>
      <c r="ARS90" s="205"/>
      <c r="ART90" s="205"/>
      <c r="ARU90" s="205"/>
      <c r="ARV90" s="205"/>
      <c r="ARW90" s="205"/>
      <c r="ARX90" s="205"/>
      <c r="ARY90" s="205"/>
      <c r="ARZ90" s="205"/>
      <c r="ASA90" s="205"/>
      <c r="ASB90" s="205"/>
      <c r="ASC90" s="205"/>
      <c r="ASD90" s="205"/>
      <c r="ASE90" s="205"/>
      <c r="ASF90" s="205"/>
      <c r="ASG90" s="205"/>
      <c r="ASH90" s="205"/>
      <c r="ASI90" s="205"/>
      <c r="ASJ90" s="205"/>
      <c r="ASK90" s="205"/>
      <c r="ASL90" s="205"/>
      <c r="ASM90" s="205"/>
      <c r="ASN90" s="205"/>
      <c r="ASO90" s="205"/>
      <c r="ASP90" s="205"/>
      <c r="ASQ90" s="205"/>
      <c r="ASR90" s="205"/>
      <c r="ASS90" s="205"/>
      <c r="AST90" s="205"/>
      <c r="ASU90" s="205"/>
      <c r="ASV90" s="205"/>
      <c r="ASW90" s="205"/>
      <c r="ASX90" s="205"/>
      <c r="ASY90" s="205"/>
      <c r="ASZ90" s="205"/>
      <c r="ATA90" s="205"/>
      <c r="ATB90" s="205"/>
      <c r="ATC90" s="205"/>
      <c r="ATD90" s="205"/>
      <c r="ATE90" s="205"/>
      <c r="ATF90" s="205"/>
      <c r="ATG90" s="205"/>
      <c r="ATH90" s="205"/>
      <c r="ATI90" s="205"/>
      <c r="ATJ90" s="205"/>
      <c r="ATK90" s="205"/>
      <c r="ATL90" s="205"/>
      <c r="ATM90" s="205"/>
      <c r="ATN90" s="205"/>
      <c r="ATO90" s="205"/>
      <c r="ATP90" s="205"/>
      <c r="ATQ90" s="205"/>
      <c r="ATR90" s="205"/>
      <c r="ATS90" s="205"/>
      <c r="ATT90" s="205"/>
      <c r="ATU90" s="205"/>
      <c r="ATV90" s="205"/>
      <c r="ATW90" s="205"/>
      <c r="ATX90" s="205"/>
      <c r="ATY90" s="205"/>
      <c r="ATZ90" s="205"/>
      <c r="AUA90" s="205"/>
      <c r="AUB90" s="205"/>
      <c r="AUC90" s="205"/>
      <c r="AUD90" s="205"/>
      <c r="AUE90" s="205"/>
      <c r="AUF90" s="205"/>
      <c r="AUG90" s="205"/>
      <c r="AUH90" s="205"/>
      <c r="AUI90" s="205"/>
      <c r="AUJ90" s="205"/>
      <c r="AUK90" s="205"/>
      <c r="AUL90" s="205"/>
      <c r="AUM90" s="205"/>
      <c r="AUN90" s="205"/>
      <c r="AUO90" s="205"/>
      <c r="AUP90" s="205"/>
      <c r="AUQ90" s="205"/>
      <c r="AUR90" s="205"/>
      <c r="AUS90" s="205"/>
      <c r="AUT90" s="205"/>
      <c r="AUU90" s="205"/>
      <c r="AUV90" s="205"/>
      <c r="AUW90" s="205"/>
      <c r="AUX90" s="205"/>
      <c r="AUY90" s="205"/>
      <c r="AUZ90" s="205"/>
      <c r="AVA90" s="205"/>
      <c r="AVB90" s="205"/>
      <c r="AVC90" s="205"/>
      <c r="AVD90" s="205"/>
      <c r="AVE90" s="205"/>
      <c r="AVF90" s="205"/>
      <c r="AVG90" s="205"/>
      <c r="AVH90" s="205"/>
      <c r="AVI90" s="205"/>
      <c r="AVJ90" s="205"/>
      <c r="AVK90" s="205"/>
      <c r="AVL90" s="205"/>
      <c r="AVM90" s="205"/>
      <c r="AVN90" s="205"/>
      <c r="AVO90" s="205"/>
      <c r="AVP90" s="205"/>
      <c r="AVQ90" s="205"/>
      <c r="AVR90" s="205"/>
      <c r="AVS90" s="205"/>
      <c r="AVT90" s="205"/>
      <c r="AVU90" s="205"/>
      <c r="AVV90" s="205"/>
      <c r="AVW90" s="205"/>
      <c r="AVX90" s="205"/>
      <c r="AVY90" s="205"/>
      <c r="AVZ90" s="205"/>
      <c r="AWA90" s="205"/>
      <c r="AWB90" s="205"/>
      <c r="AWC90" s="205"/>
      <c r="AWD90" s="205"/>
      <c r="AWE90" s="205"/>
      <c r="AWF90" s="205"/>
      <c r="AWG90" s="205"/>
      <c r="AWH90" s="205"/>
      <c r="AWI90" s="205"/>
      <c r="AWJ90" s="205"/>
      <c r="AWK90" s="205"/>
      <c r="AWL90" s="205"/>
      <c r="AWM90" s="205"/>
      <c r="AWN90" s="205"/>
      <c r="AWO90" s="205"/>
      <c r="AWP90" s="205"/>
      <c r="AWQ90" s="205"/>
      <c r="AWR90" s="205"/>
      <c r="AWS90" s="205"/>
      <c r="AWT90" s="205"/>
      <c r="AWU90" s="205"/>
      <c r="AWV90" s="205"/>
      <c r="AWW90" s="205"/>
      <c r="AWX90" s="205"/>
      <c r="AWY90" s="205"/>
      <c r="AWZ90" s="205"/>
      <c r="AXA90" s="205"/>
      <c r="AXB90" s="205"/>
      <c r="AXC90" s="205"/>
      <c r="AXD90" s="205"/>
      <c r="AXE90" s="205"/>
      <c r="AXF90" s="205"/>
      <c r="AXG90" s="205"/>
      <c r="AXH90" s="205"/>
      <c r="AXI90" s="205"/>
      <c r="AXJ90" s="205"/>
      <c r="AXK90" s="205"/>
      <c r="AXL90" s="205"/>
      <c r="AXM90" s="205"/>
      <c r="AXN90" s="205"/>
      <c r="AXO90" s="205"/>
      <c r="AXP90" s="205"/>
      <c r="AXQ90" s="205"/>
      <c r="AXR90" s="205"/>
      <c r="AXS90" s="205"/>
      <c r="AXT90" s="205"/>
      <c r="AXU90" s="205"/>
      <c r="AXV90" s="205"/>
      <c r="AXW90" s="205"/>
      <c r="AXX90" s="205"/>
      <c r="AXY90" s="205"/>
      <c r="AXZ90" s="205"/>
      <c r="AYA90" s="205"/>
      <c r="AYB90" s="205"/>
      <c r="AYC90" s="205"/>
      <c r="AYD90" s="205"/>
      <c r="AYE90" s="205"/>
      <c r="AYF90" s="205"/>
      <c r="AYG90" s="205"/>
      <c r="AYH90" s="205"/>
      <c r="AYI90" s="205"/>
      <c r="AYJ90" s="205"/>
      <c r="AYK90" s="205"/>
      <c r="AYL90" s="205"/>
      <c r="AYM90" s="205"/>
      <c r="AYN90" s="205"/>
      <c r="AYO90" s="205"/>
      <c r="AYP90" s="205"/>
      <c r="AYQ90" s="205"/>
      <c r="AYR90" s="205"/>
      <c r="AYS90" s="205"/>
      <c r="AYT90" s="205"/>
      <c r="AYU90" s="205"/>
      <c r="AYV90" s="205"/>
      <c r="AYW90" s="205"/>
      <c r="AYX90" s="205"/>
      <c r="AYY90" s="205"/>
      <c r="AYZ90" s="205"/>
      <c r="AZA90" s="205"/>
      <c r="AZB90" s="205"/>
      <c r="AZC90" s="205"/>
      <c r="AZD90" s="205"/>
      <c r="AZE90" s="205"/>
      <c r="AZF90" s="205"/>
      <c r="AZG90" s="205"/>
      <c r="AZH90" s="205"/>
      <c r="AZI90" s="205"/>
      <c r="AZJ90" s="205"/>
      <c r="AZK90" s="205"/>
      <c r="AZL90" s="205"/>
      <c r="AZM90" s="205"/>
      <c r="AZN90" s="205"/>
      <c r="AZO90" s="205"/>
      <c r="AZP90" s="205"/>
      <c r="AZQ90" s="205"/>
      <c r="AZR90" s="205"/>
      <c r="AZS90" s="205"/>
      <c r="AZT90" s="205"/>
      <c r="AZU90" s="205"/>
      <c r="AZV90" s="205"/>
      <c r="AZW90" s="205"/>
      <c r="AZX90" s="205"/>
      <c r="AZY90" s="205"/>
      <c r="AZZ90" s="205"/>
      <c r="BAA90" s="205"/>
      <c r="BAB90" s="205"/>
      <c r="BAC90" s="205"/>
      <c r="BAD90" s="205"/>
      <c r="BAE90" s="205"/>
      <c r="BAF90" s="205"/>
      <c r="BAG90" s="205"/>
      <c r="BAH90" s="205"/>
      <c r="BAI90" s="205"/>
      <c r="BAJ90" s="205"/>
      <c r="BAK90" s="205"/>
      <c r="BAL90" s="205"/>
      <c r="BAM90" s="205"/>
      <c r="BAN90" s="205"/>
      <c r="BAO90" s="205"/>
      <c r="BAP90" s="205"/>
      <c r="BAQ90" s="205"/>
      <c r="BAR90" s="205"/>
      <c r="BAS90" s="205"/>
      <c r="BAT90" s="205"/>
      <c r="BAU90" s="205"/>
      <c r="BAV90" s="205"/>
      <c r="BAW90" s="205"/>
      <c r="BAX90" s="205"/>
      <c r="BAY90" s="205"/>
      <c r="BAZ90" s="205"/>
      <c r="BBA90" s="205"/>
      <c r="BBB90" s="205"/>
      <c r="BBC90" s="205"/>
      <c r="BBD90" s="205"/>
      <c r="BBE90" s="205"/>
      <c r="BBF90" s="205"/>
      <c r="BBG90" s="205"/>
      <c r="BBH90" s="205"/>
      <c r="BBI90" s="205"/>
      <c r="BBJ90" s="205"/>
      <c r="BBK90" s="205"/>
      <c r="BBL90" s="205"/>
      <c r="BBM90" s="205"/>
      <c r="BBN90" s="205"/>
      <c r="BBO90" s="205"/>
      <c r="BBP90" s="205"/>
      <c r="BBQ90" s="205"/>
      <c r="BBR90" s="205"/>
      <c r="BBS90" s="205"/>
      <c r="BBT90" s="205"/>
      <c r="BBU90" s="205"/>
      <c r="BBV90" s="205"/>
      <c r="BBW90" s="205"/>
      <c r="BBX90" s="205"/>
      <c r="BBY90" s="205"/>
      <c r="BBZ90" s="205"/>
      <c r="BCA90" s="205"/>
      <c r="BCB90" s="205"/>
      <c r="BCC90" s="205"/>
      <c r="BCD90" s="205"/>
      <c r="BCE90" s="205"/>
      <c r="BCF90" s="205"/>
      <c r="BCG90" s="205"/>
      <c r="BCH90" s="205"/>
      <c r="BCI90" s="205"/>
      <c r="BCJ90" s="205"/>
      <c r="BCK90" s="205"/>
      <c r="BCL90" s="205"/>
      <c r="BCM90" s="205"/>
      <c r="BCN90" s="205"/>
      <c r="BCO90" s="205"/>
      <c r="BCP90" s="205"/>
      <c r="BCQ90" s="205"/>
      <c r="BCR90" s="205"/>
      <c r="BCS90" s="205"/>
      <c r="BCT90" s="205"/>
      <c r="BCU90" s="205"/>
      <c r="BCV90" s="205"/>
      <c r="BCW90" s="205"/>
      <c r="BCX90" s="205"/>
      <c r="BCY90" s="205"/>
      <c r="BCZ90" s="205"/>
      <c r="BDA90" s="205"/>
      <c r="BDB90" s="205"/>
      <c r="BDC90" s="205"/>
      <c r="BDD90" s="205"/>
      <c r="BDE90" s="205"/>
      <c r="BDF90" s="205"/>
      <c r="BDG90" s="205"/>
      <c r="BDH90" s="205"/>
      <c r="BDI90" s="205"/>
      <c r="BDJ90" s="205"/>
      <c r="BDK90" s="205"/>
      <c r="BDL90" s="205"/>
      <c r="BDM90" s="205"/>
      <c r="BDN90" s="205"/>
      <c r="BDO90" s="205"/>
      <c r="BDP90" s="205"/>
      <c r="BDQ90" s="205"/>
      <c r="BDR90" s="205"/>
      <c r="BDS90" s="205"/>
      <c r="BDT90" s="205"/>
      <c r="BDU90" s="205"/>
    </row>
    <row r="91" spans="1:1477" s="73" customFormat="1">
      <c r="A91" s="143"/>
      <c r="B91" s="71" t="s">
        <v>5</v>
      </c>
      <c r="C91" s="71" t="s">
        <v>235</v>
      </c>
      <c r="D91" s="71" t="s">
        <v>236</v>
      </c>
      <c r="E91" s="72">
        <v>41052</v>
      </c>
      <c r="F91" s="71" t="s">
        <v>475</v>
      </c>
      <c r="G91" s="71" t="s">
        <v>472</v>
      </c>
      <c r="H91" s="208">
        <v>4</v>
      </c>
      <c r="I91" s="73">
        <v>6</v>
      </c>
      <c r="J91" s="73">
        <v>650</v>
      </c>
      <c r="K91" s="73">
        <v>1028</v>
      </c>
      <c r="L91" s="73">
        <v>1028</v>
      </c>
      <c r="M91" s="206">
        <f t="shared" ref="M91:M98" si="75">IF(J91 = 0,0,(L91-AH91-AI91)/J91)</f>
        <v>1.1907692307692308</v>
      </c>
      <c r="N91" s="73">
        <f t="shared" ref="N91:N98" si="76">IF(G91&lt;&gt;"",IF(M91&lt;=1.2,1,0),0)</f>
        <v>1</v>
      </c>
      <c r="O91" s="73">
        <v>0</v>
      </c>
      <c r="P91" s="73">
        <v>0</v>
      </c>
      <c r="Q91" s="73">
        <v>0</v>
      </c>
      <c r="R91" s="73">
        <v>254</v>
      </c>
      <c r="S91" s="73">
        <v>124</v>
      </c>
      <c r="T91" s="212">
        <v>14358568</v>
      </c>
      <c r="U91" s="212">
        <v>211699</v>
      </c>
      <c r="V91" s="212">
        <v>14146869</v>
      </c>
      <c r="W91" s="212">
        <v>13941778</v>
      </c>
      <c r="X91" s="212">
        <v>14063237</v>
      </c>
      <c r="Y91" s="212">
        <v>0</v>
      </c>
      <c r="Z91" s="212">
        <v>0</v>
      </c>
      <c r="AA91" s="212">
        <v>0</v>
      </c>
      <c r="AB91" s="212">
        <v>14063237</v>
      </c>
      <c r="AC91" s="212">
        <v>13981485</v>
      </c>
      <c r="AD91" s="206">
        <f t="shared" ref="AD91:AD98" si="77">IF(V91=0,0,AC91/V91)</f>
        <v>0.98830949802390899</v>
      </c>
      <c r="AE91" s="73">
        <f t="shared" ref="AE91:AE98" si="78">IF(AD91 &lt;=1.1,1,0)</f>
        <v>1</v>
      </c>
      <c r="AF91" s="212">
        <v>-81752</v>
      </c>
      <c r="AG91" s="212">
        <v>-416790</v>
      </c>
      <c r="AH91" s="73">
        <v>215</v>
      </c>
      <c r="AI91" s="73">
        <v>39</v>
      </c>
      <c r="AJ91" s="73">
        <v>0</v>
      </c>
      <c r="AK91" s="73">
        <v>69</v>
      </c>
      <c r="AL91" s="85">
        <v>338260</v>
      </c>
      <c r="AM91" s="85">
        <v>0</v>
      </c>
      <c r="AN91" s="73">
        <v>0</v>
      </c>
      <c r="AO91" s="73">
        <v>0</v>
      </c>
      <c r="AP91" s="85">
        <v>2917</v>
      </c>
      <c r="AQ91" s="85">
        <v>0</v>
      </c>
      <c r="AR91" s="73">
        <v>0</v>
      </c>
      <c r="AS91" s="73">
        <v>0</v>
      </c>
      <c r="AT91" s="85">
        <v>0</v>
      </c>
      <c r="AU91" s="85">
        <v>0</v>
      </c>
      <c r="AV91" s="73">
        <v>0</v>
      </c>
      <c r="AW91" s="73">
        <v>0</v>
      </c>
      <c r="AX91" s="85">
        <v>0</v>
      </c>
      <c r="AY91" s="85">
        <v>0</v>
      </c>
      <c r="AZ91" s="73">
        <v>0</v>
      </c>
      <c r="BA91" s="73">
        <v>0</v>
      </c>
      <c r="BB91" s="85">
        <v>0</v>
      </c>
      <c r="BC91" s="85">
        <v>0</v>
      </c>
      <c r="BD91" s="73">
        <v>0</v>
      </c>
      <c r="BE91" s="73">
        <v>0</v>
      </c>
      <c r="BF91" s="85">
        <v>198178</v>
      </c>
      <c r="BG91" s="85">
        <v>6413</v>
      </c>
      <c r="BH91" s="73">
        <v>0</v>
      </c>
      <c r="BI91" s="73">
        <v>0</v>
      </c>
      <c r="BJ91" s="85">
        <v>0</v>
      </c>
      <c r="BK91" s="85">
        <v>0</v>
      </c>
      <c r="BL91" s="73">
        <v>0</v>
      </c>
      <c r="BM91" s="73">
        <v>0</v>
      </c>
      <c r="BN91" s="85">
        <v>0</v>
      </c>
      <c r="BO91" s="85">
        <v>0</v>
      </c>
      <c r="BP91" s="73">
        <v>0</v>
      </c>
      <c r="BQ91" s="73">
        <v>0</v>
      </c>
      <c r="BR91" s="85">
        <v>0</v>
      </c>
      <c r="BS91" s="85">
        <v>0</v>
      </c>
      <c r="BT91" s="73">
        <v>0</v>
      </c>
      <c r="BU91" s="73">
        <v>0</v>
      </c>
      <c r="BV91" s="85">
        <v>0</v>
      </c>
      <c r="BW91" s="85">
        <v>0</v>
      </c>
      <c r="BX91" s="73">
        <v>0</v>
      </c>
      <c r="BY91" s="73">
        <v>0</v>
      </c>
      <c r="BZ91" s="85">
        <v>0</v>
      </c>
      <c r="CA91" s="85">
        <v>0</v>
      </c>
      <c r="CB91" s="73">
        <v>0</v>
      </c>
      <c r="CC91" s="73">
        <v>0</v>
      </c>
      <c r="CD91" s="85">
        <v>0</v>
      </c>
      <c r="CE91" s="85">
        <v>0</v>
      </c>
      <c r="CF91" s="73">
        <v>0</v>
      </c>
      <c r="CG91" s="73">
        <v>55</v>
      </c>
      <c r="CH91" s="85">
        <v>-823116</v>
      </c>
      <c r="CI91" s="85">
        <v>0</v>
      </c>
      <c r="CJ91" s="73">
        <v>0</v>
      </c>
      <c r="CK91" s="73">
        <v>124</v>
      </c>
      <c r="CL91" s="85">
        <v>-283761</v>
      </c>
      <c r="CM91" s="85">
        <v>6413</v>
      </c>
      <c r="CN91" s="71" t="s">
        <v>452</v>
      </c>
      <c r="CO91" s="71" t="s">
        <v>453</v>
      </c>
      <c r="CP91" s="71" t="s">
        <v>321</v>
      </c>
      <c r="CQ91" s="71" t="s">
        <v>321</v>
      </c>
      <c r="CR91" s="71" t="s">
        <v>321</v>
      </c>
      <c r="CS91" s="71" t="s">
        <v>321</v>
      </c>
      <c r="CT91" s="72">
        <v>42269</v>
      </c>
      <c r="CU91" s="71" t="s">
        <v>473</v>
      </c>
      <c r="CV91" s="71" t="s">
        <v>474</v>
      </c>
      <c r="CW91" s="72" t="s">
        <v>168</v>
      </c>
      <c r="CX91" s="72">
        <v>42196</v>
      </c>
      <c r="CY91" s="71" t="s">
        <v>473</v>
      </c>
      <c r="CZ91" s="71" t="s">
        <v>474</v>
      </c>
      <c r="DA91" s="71" t="s">
        <v>509</v>
      </c>
      <c r="DB91" s="86">
        <v>12500128.6</v>
      </c>
      <c r="DC91" s="71"/>
      <c r="DD91" s="71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  <c r="IX91" s="205"/>
      <c r="IY91" s="205"/>
      <c r="IZ91" s="205"/>
      <c r="JA91" s="205"/>
      <c r="JB91" s="205"/>
      <c r="JC91" s="205"/>
      <c r="JD91" s="205"/>
      <c r="JE91" s="205"/>
      <c r="JF91" s="205"/>
      <c r="JG91" s="205"/>
      <c r="JH91" s="205"/>
      <c r="JI91" s="205"/>
      <c r="JJ91" s="205"/>
      <c r="JK91" s="205"/>
      <c r="JL91" s="205"/>
      <c r="JM91" s="205"/>
      <c r="JN91" s="205"/>
      <c r="JO91" s="205"/>
      <c r="JP91" s="205"/>
      <c r="JQ91" s="205"/>
      <c r="JR91" s="205"/>
      <c r="JS91" s="205"/>
      <c r="JT91" s="205"/>
      <c r="JU91" s="205"/>
      <c r="JV91" s="205"/>
      <c r="JW91" s="205"/>
      <c r="JX91" s="205"/>
      <c r="JY91" s="205"/>
      <c r="JZ91" s="205"/>
      <c r="KA91" s="205"/>
      <c r="KB91" s="205"/>
      <c r="KC91" s="205"/>
      <c r="KD91" s="205"/>
      <c r="KE91" s="205"/>
      <c r="KF91" s="205"/>
      <c r="KG91" s="205"/>
      <c r="KH91" s="205"/>
      <c r="KI91" s="205"/>
      <c r="KJ91" s="205"/>
      <c r="KK91" s="205"/>
      <c r="KL91" s="205"/>
      <c r="KM91" s="205"/>
      <c r="KN91" s="205"/>
      <c r="KO91" s="205"/>
      <c r="KP91" s="205"/>
      <c r="KQ91" s="205"/>
      <c r="KR91" s="205"/>
      <c r="KS91" s="205"/>
      <c r="KT91" s="205"/>
      <c r="KU91" s="205"/>
      <c r="KV91" s="205"/>
      <c r="KW91" s="205"/>
      <c r="KX91" s="205"/>
      <c r="KY91" s="205"/>
      <c r="KZ91" s="205"/>
      <c r="LA91" s="205"/>
      <c r="LB91" s="205"/>
      <c r="LC91" s="205"/>
      <c r="LD91" s="205"/>
      <c r="LE91" s="205"/>
      <c r="LF91" s="205"/>
      <c r="LG91" s="205"/>
      <c r="LH91" s="205"/>
      <c r="LI91" s="205"/>
      <c r="LJ91" s="205"/>
      <c r="LK91" s="205"/>
      <c r="LL91" s="205"/>
      <c r="LM91" s="205"/>
      <c r="LN91" s="205"/>
      <c r="LO91" s="205"/>
      <c r="LP91" s="205"/>
      <c r="LQ91" s="205"/>
      <c r="LR91" s="205"/>
      <c r="LS91" s="205"/>
      <c r="LT91" s="205"/>
      <c r="LU91" s="205"/>
      <c r="LV91" s="205"/>
      <c r="LW91" s="205"/>
      <c r="LX91" s="205"/>
      <c r="LY91" s="205"/>
      <c r="LZ91" s="205"/>
      <c r="MA91" s="205"/>
      <c r="MB91" s="205"/>
      <c r="MC91" s="205"/>
      <c r="MD91" s="205"/>
      <c r="ME91" s="205"/>
      <c r="MF91" s="205"/>
      <c r="MG91" s="205"/>
      <c r="MH91" s="205"/>
      <c r="MI91" s="205"/>
      <c r="MJ91" s="205"/>
      <c r="MK91" s="205"/>
      <c r="ML91" s="205"/>
      <c r="MM91" s="205"/>
      <c r="MN91" s="205"/>
      <c r="MO91" s="205"/>
      <c r="MP91" s="205"/>
      <c r="MQ91" s="205"/>
      <c r="MR91" s="205"/>
      <c r="MS91" s="205"/>
      <c r="MT91" s="205"/>
      <c r="MU91" s="205"/>
      <c r="MV91" s="205"/>
      <c r="MW91" s="205"/>
      <c r="MX91" s="205"/>
      <c r="MY91" s="205"/>
      <c r="MZ91" s="205"/>
      <c r="NA91" s="205"/>
      <c r="NB91" s="205"/>
      <c r="NC91" s="205"/>
      <c r="ND91" s="205"/>
      <c r="NE91" s="205"/>
      <c r="NF91" s="205"/>
      <c r="NG91" s="205"/>
      <c r="NH91" s="205"/>
      <c r="NI91" s="205"/>
      <c r="NJ91" s="205"/>
      <c r="NK91" s="205"/>
      <c r="NL91" s="205"/>
      <c r="NM91" s="205"/>
      <c r="NN91" s="205"/>
      <c r="NO91" s="205"/>
      <c r="NP91" s="205"/>
      <c r="NQ91" s="205"/>
      <c r="NR91" s="205"/>
      <c r="NS91" s="205"/>
      <c r="NT91" s="205"/>
      <c r="NU91" s="205"/>
      <c r="NV91" s="205"/>
      <c r="NW91" s="205"/>
      <c r="NX91" s="205"/>
      <c r="NY91" s="205"/>
      <c r="NZ91" s="205"/>
      <c r="OA91" s="205"/>
      <c r="OB91" s="205"/>
      <c r="OC91" s="205"/>
      <c r="OD91" s="205"/>
      <c r="OE91" s="205"/>
      <c r="OF91" s="205"/>
      <c r="OG91" s="205"/>
      <c r="OH91" s="205"/>
      <c r="OI91" s="205"/>
      <c r="OJ91" s="205"/>
      <c r="OK91" s="205"/>
      <c r="OL91" s="205"/>
      <c r="OM91" s="205"/>
      <c r="ON91" s="205"/>
      <c r="OO91" s="205"/>
      <c r="OP91" s="205"/>
      <c r="OQ91" s="205"/>
      <c r="OR91" s="205"/>
      <c r="OS91" s="205"/>
      <c r="OT91" s="205"/>
      <c r="OU91" s="205"/>
      <c r="OV91" s="205"/>
      <c r="OW91" s="205"/>
      <c r="OX91" s="205"/>
      <c r="OY91" s="205"/>
      <c r="OZ91" s="205"/>
      <c r="PA91" s="205"/>
      <c r="PB91" s="205"/>
      <c r="PC91" s="205"/>
      <c r="PD91" s="205"/>
      <c r="PE91" s="205"/>
      <c r="PF91" s="205"/>
      <c r="PG91" s="205"/>
      <c r="PH91" s="205"/>
      <c r="PI91" s="205"/>
      <c r="PJ91" s="205"/>
      <c r="PK91" s="205"/>
      <c r="PL91" s="205"/>
      <c r="PM91" s="205"/>
      <c r="PN91" s="205"/>
      <c r="PO91" s="205"/>
      <c r="PP91" s="205"/>
      <c r="PQ91" s="205"/>
      <c r="PR91" s="205"/>
      <c r="PS91" s="205"/>
      <c r="PT91" s="205"/>
      <c r="PU91" s="205"/>
      <c r="PV91" s="205"/>
      <c r="PW91" s="205"/>
      <c r="PX91" s="205"/>
      <c r="PY91" s="205"/>
      <c r="PZ91" s="205"/>
      <c r="QA91" s="205"/>
      <c r="QB91" s="205"/>
      <c r="QC91" s="205"/>
      <c r="QD91" s="205"/>
      <c r="QE91" s="205"/>
      <c r="QF91" s="205"/>
      <c r="QG91" s="205"/>
      <c r="QH91" s="205"/>
      <c r="QI91" s="205"/>
      <c r="QJ91" s="205"/>
      <c r="QK91" s="205"/>
      <c r="QL91" s="205"/>
      <c r="QM91" s="205"/>
      <c r="QN91" s="205"/>
      <c r="QO91" s="205"/>
      <c r="QP91" s="205"/>
      <c r="QQ91" s="205"/>
      <c r="QR91" s="205"/>
      <c r="QS91" s="205"/>
      <c r="QT91" s="205"/>
      <c r="QU91" s="205"/>
      <c r="QV91" s="205"/>
      <c r="QW91" s="205"/>
      <c r="QX91" s="205"/>
      <c r="QY91" s="205"/>
      <c r="QZ91" s="205"/>
      <c r="RA91" s="205"/>
      <c r="RB91" s="205"/>
      <c r="RC91" s="205"/>
      <c r="RD91" s="205"/>
      <c r="RE91" s="205"/>
      <c r="RF91" s="205"/>
      <c r="RG91" s="205"/>
      <c r="RH91" s="205"/>
      <c r="RI91" s="205"/>
      <c r="RJ91" s="205"/>
      <c r="RK91" s="205"/>
      <c r="RL91" s="205"/>
      <c r="RM91" s="205"/>
      <c r="RN91" s="205"/>
      <c r="RO91" s="205"/>
      <c r="RP91" s="205"/>
      <c r="RQ91" s="205"/>
      <c r="RR91" s="205"/>
      <c r="RS91" s="205"/>
      <c r="RT91" s="205"/>
      <c r="RU91" s="205"/>
      <c r="RV91" s="205"/>
      <c r="RW91" s="205"/>
      <c r="RX91" s="205"/>
      <c r="RY91" s="205"/>
      <c r="RZ91" s="205"/>
      <c r="SA91" s="205"/>
      <c r="SB91" s="205"/>
      <c r="SC91" s="205"/>
      <c r="SD91" s="205"/>
      <c r="SE91" s="205"/>
      <c r="SF91" s="205"/>
      <c r="SG91" s="205"/>
      <c r="SH91" s="205"/>
      <c r="SI91" s="205"/>
      <c r="SJ91" s="205"/>
      <c r="SK91" s="205"/>
      <c r="SL91" s="205"/>
      <c r="SM91" s="205"/>
      <c r="SN91" s="205"/>
      <c r="SO91" s="205"/>
      <c r="SP91" s="205"/>
      <c r="SQ91" s="205"/>
      <c r="SR91" s="205"/>
      <c r="SS91" s="205"/>
      <c r="ST91" s="205"/>
      <c r="SU91" s="205"/>
      <c r="SV91" s="205"/>
      <c r="SW91" s="205"/>
      <c r="SX91" s="205"/>
      <c r="SY91" s="205"/>
      <c r="SZ91" s="205"/>
      <c r="TA91" s="205"/>
      <c r="TB91" s="205"/>
      <c r="TC91" s="205"/>
      <c r="TD91" s="205"/>
      <c r="TE91" s="205"/>
      <c r="TF91" s="205"/>
      <c r="TG91" s="205"/>
      <c r="TH91" s="205"/>
      <c r="TI91" s="205"/>
      <c r="TJ91" s="205"/>
      <c r="TK91" s="205"/>
      <c r="TL91" s="205"/>
      <c r="TM91" s="205"/>
      <c r="TN91" s="205"/>
      <c r="TO91" s="205"/>
      <c r="TP91" s="205"/>
      <c r="TQ91" s="205"/>
      <c r="TR91" s="205"/>
      <c r="TS91" s="205"/>
      <c r="TT91" s="205"/>
      <c r="TU91" s="205"/>
      <c r="TV91" s="205"/>
      <c r="TW91" s="205"/>
      <c r="TX91" s="205"/>
      <c r="TY91" s="205"/>
      <c r="TZ91" s="205"/>
      <c r="UA91" s="205"/>
      <c r="UB91" s="205"/>
      <c r="UC91" s="205"/>
      <c r="UD91" s="205"/>
      <c r="UE91" s="205"/>
      <c r="UF91" s="205"/>
      <c r="UG91" s="205"/>
      <c r="UH91" s="205"/>
      <c r="UI91" s="205"/>
      <c r="UJ91" s="205"/>
      <c r="UK91" s="205"/>
      <c r="UL91" s="205"/>
      <c r="UM91" s="205"/>
      <c r="UN91" s="205"/>
      <c r="UO91" s="205"/>
      <c r="UP91" s="205"/>
      <c r="UQ91" s="205"/>
      <c r="UR91" s="205"/>
      <c r="US91" s="205"/>
      <c r="UT91" s="205"/>
      <c r="UU91" s="205"/>
      <c r="UV91" s="205"/>
      <c r="UW91" s="205"/>
      <c r="UX91" s="205"/>
      <c r="UY91" s="205"/>
      <c r="UZ91" s="205"/>
      <c r="VA91" s="205"/>
      <c r="VB91" s="205"/>
      <c r="VC91" s="205"/>
      <c r="VD91" s="205"/>
      <c r="VE91" s="205"/>
      <c r="VF91" s="205"/>
      <c r="VG91" s="205"/>
      <c r="VH91" s="205"/>
      <c r="VI91" s="205"/>
      <c r="VJ91" s="205"/>
      <c r="VK91" s="205"/>
      <c r="VL91" s="205"/>
      <c r="VM91" s="205"/>
      <c r="VN91" s="205"/>
      <c r="VO91" s="205"/>
      <c r="VP91" s="205"/>
      <c r="VQ91" s="205"/>
      <c r="VR91" s="205"/>
      <c r="VS91" s="205"/>
      <c r="VT91" s="205"/>
      <c r="VU91" s="205"/>
      <c r="VV91" s="205"/>
      <c r="VW91" s="205"/>
      <c r="VX91" s="205"/>
      <c r="VY91" s="205"/>
      <c r="VZ91" s="205"/>
      <c r="WA91" s="205"/>
      <c r="WB91" s="205"/>
      <c r="WC91" s="205"/>
      <c r="WD91" s="205"/>
      <c r="WE91" s="205"/>
      <c r="WF91" s="205"/>
      <c r="WG91" s="205"/>
      <c r="WH91" s="205"/>
      <c r="WI91" s="205"/>
      <c r="WJ91" s="205"/>
      <c r="WK91" s="205"/>
      <c r="WL91" s="205"/>
      <c r="WM91" s="205"/>
      <c r="WN91" s="205"/>
      <c r="WO91" s="205"/>
      <c r="WP91" s="205"/>
      <c r="WQ91" s="205"/>
      <c r="WR91" s="205"/>
      <c r="WS91" s="205"/>
      <c r="WT91" s="205"/>
      <c r="WU91" s="205"/>
      <c r="WV91" s="205"/>
      <c r="WW91" s="205"/>
      <c r="WX91" s="205"/>
      <c r="WY91" s="205"/>
      <c r="WZ91" s="205"/>
      <c r="XA91" s="205"/>
      <c r="XB91" s="205"/>
      <c r="XC91" s="205"/>
      <c r="XD91" s="205"/>
      <c r="XE91" s="205"/>
      <c r="XF91" s="205"/>
      <c r="XG91" s="205"/>
      <c r="XH91" s="205"/>
      <c r="XI91" s="205"/>
      <c r="XJ91" s="205"/>
      <c r="XK91" s="205"/>
      <c r="XL91" s="205"/>
      <c r="XM91" s="205"/>
      <c r="XN91" s="205"/>
      <c r="XO91" s="205"/>
      <c r="XP91" s="205"/>
      <c r="XQ91" s="205"/>
      <c r="XR91" s="205"/>
      <c r="XS91" s="205"/>
      <c r="XT91" s="205"/>
      <c r="XU91" s="205"/>
      <c r="XV91" s="205"/>
      <c r="XW91" s="205"/>
      <c r="XX91" s="205"/>
      <c r="XY91" s="205"/>
      <c r="XZ91" s="205"/>
      <c r="YA91" s="205"/>
      <c r="YB91" s="205"/>
      <c r="YC91" s="205"/>
      <c r="YD91" s="205"/>
      <c r="YE91" s="205"/>
      <c r="YF91" s="205"/>
      <c r="YG91" s="205"/>
      <c r="YH91" s="205"/>
      <c r="YI91" s="205"/>
      <c r="YJ91" s="205"/>
      <c r="YK91" s="205"/>
      <c r="YL91" s="205"/>
      <c r="YM91" s="205"/>
      <c r="YN91" s="205"/>
      <c r="YO91" s="205"/>
      <c r="YP91" s="205"/>
      <c r="YQ91" s="205"/>
      <c r="YR91" s="205"/>
      <c r="YS91" s="205"/>
      <c r="YT91" s="205"/>
      <c r="YU91" s="205"/>
      <c r="YV91" s="205"/>
      <c r="YW91" s="205"/>
      <c r="YX91" s="205"/>
      <c r="YY91" s="205"/>
      <c r="YZ91" s="205"/>
      <c r="ZA91" s="205"/>
      <c r="ZB91" s="205"/>
      <c r="ZC91" s="205"/>
      <c r="ZD91" s="205"/>
      <c r="ZE91" s="205"/>
      <c r="ZF91" s="205"/>
      <c r="ZG91" s="205"/>
      <c r="ZH91" s="205"/>
      <c r="ZI91" s="205"/>
      <c r="ZJ91" s="205"/>
      <c r="ZK91" s="205"/>
      <c r="ZL91" s="205"/>
      <c r="ZM91" s="205"/>
      <c r="ZN91" s="205"/>
      <c r="ZO91" s="205"/>
      <c r="ZP91" s="205"/>
      <c r="ZQ91" s="205"/>
      <c r="ZR91" s="205"/>
      <c r="ZS91" s="205"/>
      <c r="ZT91" s="205"/>
      <c r="ZU91" s="205"/>
      <c r="ZV91" s="205"/>
      <c r="ZW91" s="205"/>
      <c r="ZX91" s="205"/>
      <c r="ZY91" s="205"/>
      <c r="ZZ91" s="205"/>
      <c r="AAA91" s="205"/>
      <c r="AAB91" s="205"/>
      <c r="AAC91" s="205"/>
      <c r="AAD91" s="205"/>
      <c r="AAE91" s="205"/>
      <c r="AAF91" s="205"/>
      <c r="AAG91" s="205"/>
      <c r="AAH91" s="205"/>
      <c r="AAI91" s="205"/>
      <c r="AAJ91" s="205"/>
      <c r="AAK91" s="205"/>
      <c r="AAL91" s="205"/>
      <c r="AAM91" s="205"/>
      <c r="AAN91" s="205"/>
      <c r="AAO91" s="205"/>
      <c r="AAP91" s="205"/>
      <c r="AAQ91" s="205"/>
      <c r="AAR91" s="205"/>
      <c r="AAS91" s="205"/>
      <c r="AAT91" s="205"/>
      <c r="AAU91" s="205"/>
      <c r="AAV91" s="205"/>
      <c r="AAW91" s="205"/>
      <c r="AAX91" s="205"/>
      <c r="AAY91" s="205"/>
      <c r="AAZ91" s="205"/>
      <c r="ABA91" s="205"/>
      <c r="ABB91" s="205"/>
      <c r="ABC91" s="205"/>
      <c r="ABD91" s="205"/>
      <c r="ABE91" s="205"/>
      <c r="ABF91" s="205"/>
      <c r="ABG91" s="205"/>
      <c r="ABH91" s="205"/>
      <c r="ABI91" s="205"/>
      <c r="ABJ91" s="205"/>
      <c r="ABK91" s="205"/>
      <c r="ABL91" s="205"/>
      <c r="ABM91" s="205"/>
      <c r="ABN91" s="205"/>
      <c r="ABO91" s="205"/>
      <c r="ABP91" s="205"/>
      <c r="ABQ91" s="205"/>
      <c r="ABR91" s="205"/>
      <c r="ABS91" s="205"/>
      <c r="ABT91" s="205"/>
      <c r="ABU91" s="205"/>
      <c r="ABV91" s="205"/>
      <c r="ABW91" s="205"/>
      <c r="ABX91" s="205"/>
      <c r="ABY91" s="205"/>
      <c r="ABZ91" s="205"/>
      <c r="ACA91" s="205"/>
      <c r="ACB91" s="205"/>
      <c r="ACC91" s="205"/>
      <c r="ACD91" s="205"/>
      <c r="ACE91" s="205"/>
      <c r="ACF91" s="205"/>
      <c r="ACG91" s="205"/>
      <c r="ACH91" s="205"/>
      <c r="ACI91" s="205"/>
      <c r="ACJ91" s="205"/>
      <c r="ACK91" s="205"/>
      <c r="ACL91" s="205"/>
      <c r="ACM91" s="205"/>
      <c r="ACN91" s="205"/>
      <c r="ACO91" s="205"/>
      <c r="ACP91" s="205"/>
      <c r="ACQ91" s="205"/>
      <c r="ACR91" s="205"/>
      <c r="ACS91" s="205"/>
      <c r="ACT91" s="205"/>
      <c r="ACU91" s="205"/>
      <c r="ACV91" s="205"/>
      <c r="ACW91" s="205"/>
      <c r="ACX91" s="205"/>
      <c r="ACY91" s="205"/>
      <c r="ACZ91" s="205"/>
      <c r="ADA91" s="205"/>
      <c r="ADB91" s="205"/>
      <c r="ADC91" s="205"/>
      <c r="ADD91" s="205"/>
      <c r="ADE91" s="205"/>
      <c r="ADF91" s="205"/>
      <c r="ADG91" s="205"/>
      <c r="ADH91" s="205"/>
      <c r="ADI91" s="205"/>
      <c r="ADJ91" s="205"/>
      <c r="ADK91" s="205"/>
      <c r="ADL91" s="205"/>
      <c r="ADM91" s="205"/>
      <c r="ADN91" s="205"/>
      <c r="ADO91" s="205"/>
      <c r="ADP91" s="205"/>
      <c r="ADQ91" s="205"/>
      <c r="ADR91" s="205"/>
      <c r="ADS91" s="205"/>
      <c r="ADT91" s="205"/>
      <c r="ADU91" s="205"/>
      <c r="ADV91" s="205"/>
      <c r="ADW91" s="205"/>
      <c r="ADX91" s="205"/>
      <c r="ADY91" s="205"/>
      <c r="ADZ91" s="205"/>
      <c r="AEA91" s="205"/>
      <c r="AEB91" s="205"/>
      <c r="AEC91" s="205"/>
      <c r="AED91" s="205"/>
      <c r="AEE91" s="205"/>
      <c r="AEF91" s="205"/>
      <c r="AEG91" s="205"/>
      <c r="AEH91" s="205"/>
      <c r="AEI91" s="205"/>
      <c r="AEJ91" s="205"/>
      <c r="AEK91" s="205"/>
      <c r="AEL91" s="205"/>
      <c r="AEM91" s="205"/>
      <c r="AEN91" s="205"/>
      <c r="AEO91" s="205"/>
      <c r="AEP91" s="205"/>
      <c r="AEQ91" s="205"/>
      <c r="AER91" s="205"/>
      <c r="AES91" s="205"/>
      <c r="AET91" s="205"/>
      <c r="AEU91" s="205"/>
      <c r="AEV91" s="205"/>
      <c r="AEW91" s="205"/>
      <c r="AEX91" s="205"/>
      <c r="AEY91" s="205"/>
      <c r="AEZ91" s="205"/>
      <c r="AFA91" s="205"/>
      <c r="AFB91" s="205"/>
      <c r="AFC91" s="205"/>
      <c r="AFD91" s="205"/>
      <c r="AFE91" s="205"/>
      <c r="AFF91" s="205"/>
      <c r="AFG91" s="205"/>
      <c r="AFH91" s="205"/>
      <c r="AFI91" s="205"/>
      <c r="AFJ91" s="205"/>
      <c r="AFK91" s="205"/>
      <c r="AFL91" s="205"/>
      <c r="AFM91" s="205"/>
      <c r="AFN91" s="205"/>
      <c r="AFO91" s="205"/>
      <c r="AFP91" s="205"/>
      <c r="AFQ91" s="205"/>
      <c r="AFR91" s="205"/>
      <c r="AFS91" s="205"/>
      <c r="AFT91" s="205"/>
      <c r="AFU91" s="205"/>
      <c r="AFV91" s="205"/>
      <c r="AFW91" s="205"/>
      <c r="AFX91" s="205"/>
      <c r="AFY91" s="205"/>
      <c r="AFZ91" s="205"/>
      <c r="AGA91" s="205"/>
      <c r="AGB91" s="205"/>
      <c r="AGC91" s="205"/>
      <c r="AGD91" s="205"/>
      <c r="AGE91" s="205"/>
      <c r="AGF91" s="205"/>
      <c r="AGG91" s="205"/>
      <c r="AGH91" s="205"/>
      <c r="AGI91" s="205"/>
      <c r="AGJ91" s="205"/>
      <c r="AGK91" s="205"/>
      <c r="AGL91" s="205"/>
      <c r="AGM91" s="205"/>
      <c r="AGN91" s="205"/>
      <c r="AGO91" s="205"/>
      <c r="AGP91" s="205"/>
      <c r="AGQ91" s="205"/>
      <c r="AGR91" s="205"/>
      <c r="AGS91" s="205"/>
      <c r="AGT91" s="205"/>
      <c r="AGU91" s="205"/>
      <c r="AGV91" s="205"/>
      <c r="AGW91" s="205"/>
      <c r="AGX91" s="205"/>
      <c r="AGY91" s="205"/>
      <c r="AGZ91" s="205"/>
      <c r="AHA91" s="205"/>
      <c r="AHB91" s="205"/>
      <c r="AHC91" s="205"/>
      <c r="AHD91" s="205"/>
      <c r="AHE91" s="205"/>
      <c r="AHF91" s="205"/>
      <c r="AHG91" s="205"/>
      <c r="AHH91" s="205"/>
      <c r="AHI91" s="205"/>
      <c r="AHJ91" s="205"/>
      <c r="AHK91" s="205"/>
      <c r="AHL91" s="205"/>
      <c r="AHM91" s="205"/>
      <c r="AHN91" s="205"/>
      <c r="AHO91" s="205"/>
      <c r="AHP91" s="205"/>
      <c r="AHQ91" s="205"/>
      <c r="AHR91" s="205"/>
      <c r="AHS91" s="205"/>
      <c r="AHT91" s="205"/>
      <c r="AHU91" s="205"/>
      <c r="AHV91" s="205"/>
      <c r="AHW91" s="205"/>
      <c r="AHX91" s="205"/>
      <c r="AHY91" s="205"/>
      <c r="AHZ91" s="205"/>
      <c r="AIA91" s="205"/>
      <c r="AIB91" s="205"/>
      <c r="AIC91" s="205"/>
      <c r="AID91" s="205"/>
      <c r="AIE91" s="205"/>
      <c r="AIF91" s="205"/>
      <c r="AIG91" s="205"/>
      <c r="AIH91" s="205"/>
      <c r="AII91" s="205"/>
      <c r="AIJ91" s="205"/>
      <c r="AIK91" s="205"/>
      <c r="AIL91" s="205"/>
      <c r="AIM91" s="205"/>
      <c r="AIN91" s="205"/>
      <c r="AIO91" s="205"/>
      <c r="AIP91" s="205"/>
      <c r="AIQ91" s="205"/>
      <c r="AIR91" s="205"/>
      <c r="AIS91" s="205"/>
      <c r="AIT91" s="205"/>
      <c r="AIU91" s="205"/>
      <c r="AIV91" s="205"/>
      <c r="AIW91" s="205"/>
      <c r="AIX91" s="205"/>
      <c r="AIY91" s="205"/>
      <c r="AIZ91" s="205"/>
      <c r="AJA91" s="205"/>
      <c r="AJB91" s="205"/>
      <c r="AJC91" s="205"/>
      <c r="AJD91" s="205"/>
      <c r="AJE91" s="205"/>
      <c r="AJF91" s="205"/>
      <c r="AJG91" s="205"/>
      <c r="AJH91" s="205"/>
      <c r="AJI91" s="205"/>
      <c r="AJJ91" s="205"/>
      <c r="AJK91" s="205"/>
      <c r="AJL91" s="205"/>
      <c r="AJM91" s="205"/>
      <c r="AJN91" s="205"/>
      <c r="AJO91" s="205"/>
      <c r="AJP91" s="205"/>
      <c r="AJQ91" s="205"/>
      <c r="AJR91" s="205"/>
      <c r="AJS91" s="205"/>
      <c r="AJT91" s="205"/>
      <c r="AJU91" s="205"/>
      <c r="AJV91" s="205"/>
      <c r="AJW91" s="205"/>
      <c r="AJX91" s="205"/>
      <c r="AJY91" s="205"/>
      <c r="AJZ91" s="205"/>
      <c r="AKA91" s="205"/>
      <c r="AKB91" s="205"/>
      <c r="AKC91" s="205"/>
      <c r="AKD91" s="205"/>
      <c r="AKE91" s="205"/>
      <c r="AKF91" s="205"/>
      <c r="AKG91" s="205"/>
      <c r="AKH91" s="205"/>
      <c r="AKI91" s="205"/>
      <c r="AKJ91" s="205"/>
      <c r="AKK91" s="205"/>
      <c r="AKL91" s="205"/>
      <c r="AKM91" s="205"/>
      <c r="AKN91" s="205"/>
      <c r="AKO91" s="205"/>
      <c r="AKP91" s="205"/>
      <c r="AKQ91" s="205"/>
      <c r="AKR91" s="205"/>
      <c r="AKS91" s="205"/>
      <c r="AKT91" s="205"/>
      <c r="AKU91" s="205"/>
      <c r="AKV91" s="205"/>
      <c r="AKW91" s="205"/>
      <c r="AKX91" s="205"/>
      <c r="AKY91" s="205"/>
      <c r="AKZ91" s="205"/>
      <c r="ALA91" s="205"/>
      <c r="ALB91" s="205"/>
      <c r="ALC91" s="205"/>
      <c r="ALD91" s="205"/>
      <c r="ALE91" s="205"/>
      <c r="ALF91" s="205"/>
      <c r="ALG91" s="205"/>
      <c r="ALH91" s="205"/>
      <c r="ALI91" s="205"/>
      <c r="ALJ91" s="205"/>
      <c r="ALK91" s="205"/>
      <c r="ALL91" s="205"/>
      <c r="ALM91" s="205"/>
      <c r="ALN91" s="205"/>
      <c r="ALO91" s="205"/>
      <c r="ALP91" s="205"/>
      <c r="ALQ91" s="205"/>
      <c r="ALR91" s="205"/>
      <c r="ALS91" s="205"/>
      <c r="ALT91" s="205"/>
      <c r="ALU91" s="205"/>
      <c r="ALV91" s="205"/>
      <c r="ALW91" s="205"/>
      <c r="ALX91" s="205"/>
      <c r="ALY91" s="205"/>
      <c r="ALZ91" s="205"/>
      <c r="AMA91" s="205"/>
      <c r="AMB91" s="205"/>
      <c r="AMC91" s="205"/>
      <c r="AMD91" s="205"/>
      <c r="AME91" s="205"/>
      <c r="AMF91" s="205"/>
      <c r="AMG91" s="205"/>
      <c r="AMH91" s="205"/>
      <c r="AMI91" s="205"/>
      <c r="AMJ91" s="205"/>
      <c r="AMK91" s="205"/>
      <c r="AML91" s="205"/>
      <c r="AMM91" s="205"/>
      <c r="AMN91" s="205"/>
      <c r="AMO91" s="205"/>
      <c r="AMP91" s="205"/>
      <c r="AMQ91" s="205"/>
      <c r="AMR91" s="205"/>
      <c r="AMS91" s="205"/>
      <c r="AMT91" s="205"/>
      <c r="AMU91" s="205"/>
      <c r="AMV91" s="205"/>
      <c r="AMW91" s="205"/>
      <c r="AMX91" s="205"/>
      <c r="AMY91" s="205"/>
      <c r="AMZ91" s="205"/>
      <c r="ANA91" s="205"/>
      <c r="ANB91" s="205"/>
      <c r="ANC91" s="205"/>
      <c r="AND91" s="205"/>
      <c r="ANE91" s="205"/>
      <c r="ANF91" s="205"/>
      <c r="ANG91" s="205"/>
      <c r="ANH91" s="205"/>
      <c r="ANI91" s="205"/>
      <c r="ANJ91" s="205"/>
      <c r="ANK91" s="205"/>
      <c r="ANL91" s="205"/>
      <c r="ANM91" s="205"/>
      <c r="ANN91" s="205"/>
      <c r="ANO91" s="205"/>
      <c r="ANP91" s="205"/>
      <c r="ANQ91" s="205"/>
      <c r="ANR91" s="205"/>
      <c r="ANS91" s="205"/>
      <c r="ANT91" s="205"/>
      <c r="ANU91" s="205"/>
      <c r="ANV91" s="205"/>
      <c r="ANW91" s="205"/>
      <c r="ANX91" s="205"/>
      <c r="ANY91" s="205"/>
      <c r="ANZ91" s="205"/>
      <c r="AOA91" s="205"/>
      <c r="AOB91" s="205"/>
      <c r="AOC91" s="205"/>
      <c r="AOD91" s="205"/>
      <c r="AOE91" s="205"/>
      <c r="AOF91" s="205"/>
      <c r="AOG91" s="205"/>
      <c r="AOH91" s="205"/>
      <c r="AOI91" s="205"/>
      <c r="AOJ91" s="205"/>
      <c r="AOK91" s="205"/>
      <c r="AOL91" s="205"/>
      <c r="AOM91" s="205"/>
      <c r="AON91" s="205"/>
      <c r="AOO91" s="205"/>
      <c r="AOP91" s="205"/>
      <c r="AOQ91" s="205"/>
      <c r="AOR91" s="205"/>
      <c r="AOS91" s="205"/>
      <c r="AOT91" s="205"/>
      <c r="AOU91" s="205"/>
      <c r="AOV91" s="205"/>
      <c r="AOW91" s="205"/>
      <c r="AOX91" s="205"/>
      <c r="AOY91" s="205"/>
      <c r="AOZ91" s="205"/>
      <c r="APA91" s="205"/>
      <c r="APB91" s="205"/>
      <c r="APC91" s="205"/>
      <c r="APD91" s="205"/>
      <c r="APE91" s="205"/>
      <c r="APF91" s="205"/>
      <c r="APG91" s="205"/>
      <c r="APH91" s="205"/>
      <c r="API91" s="205"/>
      <c r="APJ91" s="205"/>
      <c r="APK91" s="205"/>
      <c r="APL91" s="205"/>
      <c r="APM91" s="205"/>
      <c r="APN91" s="205"/>
      <c r="APO91" s="205"/>
      <c r="APP91" s="205"/>
      <c r="APQ91" s="205"/>
      <c r="APR91" s="205"/>
      <c r="APS91" s="205"/>
      <c r="APT91" s="205"/>
      <c r="APU91" s="205"/>
      <c r="APV91" s="205"/>
      <c r="APW91" s="205"/>
      <c r="APX91" s="205"/>
      <c r="APY91" s="205"/>
      <c r="APZ91" s="205"/>
      <c r="AQA91" s="205"/>
      <c r="AQB91" s="205"/>
      <c r="AQC91" s="205"/>
      <c r="AQD91" s="205"/>
      <c r="AQE91" s="205"/>
      <c r="AQF91" s="205"/>
      <c r="AQG91" s="205"/>
      <c r="AQH91" s="205"/>
      <c r="AQI91" s="205"/>
      <c r="AQJ91" s="205"/>
      <c r="AQK91" s="205"/>
      <c r="AQL91" s="205"/>
      <c r="AQM91" s="205"/>
      <c r="AQN91" s="205"/>
      <c r="AQO91" s="205"/>
      <c r="AQP91" s="205"/>
      <c r="AQQ91" s="205"/>
      <c r="AQR91" s="205"/>
      <c r="AQS91" s="205"/>
      <c r="AQT91" s="205"/>
      <c r="AQU91" s="205"/>
      <c r="AQV91" s="205"/>
      <c r="AQW91" s="205"/>
      <c r="AQX91" s="205"/>
      <c r="AQY91" s="205"/>
      <c r="AQZ91" s="205"/>
      <c r="ARA91" s="205"/>
      <c r="ARB91" s="205"/>
      <c r="ARC91" s="205"/>
      <c r="ARD91" s="205"/>
      <c r="ARE91" s="205"/>
      <c r="ARF91" s="205"/>
      <c r="ARG91" s="205"/>
      <c r="ARH91" s="205"/>
      <c r="ARI91" s="205"/>
      <c r="ARJ91" s="205"/>
      <c r="ARK91" s="205"/>
      <c r="ARL91" s="205"/>
      <c r="ARM91" s="205"/>
      <c r="ARN91" s="205"/>
      <c r="ARO91" s="205"/>
      <c r="ARP91" s="205"/>
      <c r="ARQ91" s="205"/>
      <c r="ARR91" s="205"/>
      <c r="ARS91" s="205"/>
      <c r="ART91" s="205"/>
      <c r="ARU91" s="205"/>
      <c r="ARV91" s="205"/>
      <c r="ARW91" s="205"/>
      <c r="ARX91" s="205"/>
      <c r="ARY91" s="205"/>
      <c r="ARZ91" s="205"/>
      <c r="ASA91" s="205"/>
      <c r="ASB91" s="205"/>
      <c r="ASC91" s="205"/>
      <c r="ASD91" s="205"/>
      <c r="ASE91" s="205"/>
      <c r="ASF91" s="205"/>
      <c r="ASG91" s="205"/>
      <c r="ASH91" s="205"/>
      <c r="ASI91" s="205"/>
      <c r="ASJ91" s="205"/>
      <c r="ASK91" s="205"/>
      <c r="ASL91" s="205"/>
      <c r="ASM91" s="205"/>
      <c r="ASN91" s="205"/>
      <c r="ASO91" s="205"/>
      <c r="ASP91" s="205"/>
      <c r="ASQ91" s="205"/>
      <c r="ASR91" s="205"/>
      <c r="ASS91" s="205"/>
      <c r="AST91" s="205"/>
      <c r="ASU91" s="205"/>
      <c r="ASV91" s="205"/>
      <c r="ASW91" s="205"/>
      <c r="ASX91" s="205"/>
      <c r="ASY91" s="205"/>
      <c r="ASZ91" s="205"/>
      <c r="ATA91" s="205"/>
      <c r="ATB91" s="205"/>
      <c r="ATC91" s="205"/>
      <c r="ATD91" s="205"/>
      <c r="ATE91" s="205"/>
      <c r="ATF91" s="205"/>
      <c r="ATG91" s="205"/>
      <c r="ATH91" s="205"/>
      <c r="ATI91" s="205"/>
      <c r="ATJ91" s="205"/>
      <c r="ATK91" s="205"/>
      <c r="ATL91" s="205"/>
      <c r="ATM91" s="205"/>
      <c r="ATN91" s="205"/>
      <c r="ATO91" s="205"/>
      <c r="ATP91" s="205"/>
      <c r="ATQ91" s="205"/>
      <c r="ATR91" s="205"/>
      <c r="ATS91" s="205"/>
      <c r="ATT91" s="205"/>
      <c r="ATU91" s="205"/>
      <c r="ATV91" s="205"/>
      <c r="ATW91" s="205"/>
      <c r="ATX91" s="205"/>
      <c r="ATY91" s="205"/>
      <c r="ATZ91" s="205"/>
      <c r="AUA91" s="205"/>
      <c r="AUB91" s="205"/>
      <c r="AUC91" s="205"/>
      <c r="AUD91" s="205"/>
      <c r="AUE91" s="205"/>
      <c r="AUF91" s="205"/>
      <c r="AUG91" s="205"/>
      <c r="AUH91" s="205"/>
      <c r="AUI91" s="205"/>
      <c r="AUJ91" s="205"/>
      <c r="AUK91" s="205"/>
      <c r="AUL91" s="205"/>
      <c r="AUM91" s="205"/>
      <c r="AUN91" s="205"/>
      <c r="AUO91" s="205"/>
      <c r="AUP91" s="205"/>
      <c r="AUQ91" s="205"/>
      <c r="AUR91" s="205"/>
      <c r="AUS91" s="205"/>
      <c r="AUT91" s="205"/>
      <c r="AUU91" s="205"/>
      <c r="AUV91" s="205"/>
      <c r="AUW91" s="205"/>
      <c r="AUX91" s="205"/>
      <c r="AUY91" s="205"/>
      <c r="AUZ91" s="205"/>
      <c r="AVA91" s="205"/>
      <c r="AVB91" s="205"/>
      <c r="AVC91" s="205"/>
      <c r="AVD91" s="205"/>
      <c r="AVE91" s="205"/>
      <c r="AVF91" s="205"/>
      <c r="AVG91" s="205"/>
      <c r="AVH91" s="205"/>
      <c r="AVI91" s="205"/>
      <c r="AVJ91" s="205"/>
      <c r="AVK91" s="205"/>
      <c r="AVL91" s="205"/>
      <c r="AVM91" s="205"/>
      <c r="AVN91" s="205"/>
      <c r="AVO91" s="205"/>
      <c r="AVP91" s="205"/>
      <c r="AVQ91" s="205"/>
      <c r="AVR91" s="205"/>
      <c r="AVS91" s="205"/>
      <c r="AVT91" s="205"/>
      <c r="AVU91" s="205"/>
      <c r="AVV91" s="205"/>
      <c r="AVW91" s="205"/>
      <c r="AVX91" s="205"/>
      <c r="AVY91" s="205"/>
      <c r="AVZ91" s="205"/>
      <c r="AWA91" s="205"/>
      <c r="AWB91" s="205"/>
      <c r="AWC91" s="205"/>
      <c r="AWD91" s="205"/>
      <c r="AWE91" s="205"/>
      <c r="AWF91" s="205"/>
      <c r="AWG91" s="205"/>
      <c r="AWH91" s="205"/>
      <c r="AWI91" s="205"/>
      <c r="AWJ91" s="205"/>
      <c r="AWK91" s="205"/>
      <c r="AWL91" s="205"/>
      <c r="AWM91" s="205"/>
      <c r="AWN91" s="205"/>
      <c r="AWO91" s="205"/>
      <c r="AWP91" s="205"/>
      <c r="AWQ91" s="205"/>
      <c r="AWR91" s="205"/>
      <c r="AWS91" s="205"/>
      <c r="AWT91" s="205"/>
      <c r="AWU91" s="205"/>
      <c r="AWV91" s="205"/>
      <c r="AWW91" s="205"/>
      <c r="AWX91" s="205"/>
      <c r="AWY91" s="205"/>
      <c r="AWZ91" s="205"/>
      <c r="AXA91" s="205"/>
      <c r="AXB91" s="205"/>
      <c r="AXC91" s="205"/>
      <c r="AXD91" s="205"/>
      <c r="AXE91" s="205"/>
      <c r="AXF91" s="205"/>
      <c r="AXG91" s="205"/>
      <c r="AXH91" s="205"/>
      <c r="AXI91" s="205"/>
      <c r="AXJ91" s="205"/>
      <c r="AXK91" s="205"/>
      <c r="AXL91" s="205"/>
      <c r="AXM91" s="205"/>
      <c r="AXN91" s="205"/>
      <c r="AXO91" s="205"/>
      <c r="AXP91" s="205"/>
      <c r="AXQ91" s="205"/>
      <c r="AXR91" s="205"/>
      <c r="AXS91" s="205"/>
      <c r="AXT91" s="205"/>
      <c r="AXU91" s="205"/>
      <c r="AXV91" s="205"/>
      <c r="AXW91" s="205"/>
      <c r="AXX91" s="205"/>
      <c r="AXY91" s="205"/>
      <c r="AXZ91" s="205"/>
      <c r="AYA91" s="205"/>
      <c r="AYB91" s="205"/>
      <c r="AYC91" s="205"/>
      <c r="AYD91" s="205"/>
      <c r="AYE91" s="205"/>
      <c r="AYF91" s="205"/>
      <c r="AYG91" s="205"/>
      <c r="AYH91" s="205"/>
      <c r="AYI91" s="205"/>
      <c r="AYJ91" s="205"/>
      <c r="AYK91" s="205"/>
      <c r="AYL91" s="205"/>
      <c r="AYM91" s="205"/>
      <c r="AYN91" s="205"/>
      <c r="AYO91" s="205"/>
      <c r="AYP91" s="205"/>
      <c r="AYQ91" s="205"/>
      <c r="AYR91" s="205"/>
      <c r="AYS91" s="205"/>
      <c r="AYT91" s="205"/>
      <c r="AYU91" s="205"/>
      <c r="AYV91" s="205"/>
      <c r="AYW91" s="205"/>
      <c r="AYX91" s="205"/>
      <c r="AYY91" s="205"/>
      <c r="AYZ91" s="205"/>
      <c r="AZA91" s="205"/>
      <c r="AZB91" s="205"/>
      <c r="AZC91" s="205"/>
      <c r="AZD91" s="205"/>
      <c r="AZE91" s="205"/>
      <c r="AZF91" s="205"/>
      <c r="AZG91" s="205"/>
      <c r="AZH91" s="205"/>
      <c r="AZI91" s="205"/>
      <c r="AZJ91" s="205"/>
      <c r="AZK91" s="205"/>
      <c r="AZL91" s="205"/>
      <c r="AZM91" s="205"/>
      <c r="AZN91" s="205"/>
      <c r="AZO91" s="205"/>
      <c r="AZP91" s="205"/>
      <c r="AZQ91" s="205"/>
      <c r="AZR91" s="205"/>
      <c r="AZS91" s="205"/>
      <c r="AZT91" s="205"/>
      <c r="AZU91" s="205"/>
      <c r="AZV91" s="205"/>
      <c r="AZW91" s="205"/>
      <c r="AZX91" s="205"/>
      <c r="AZY91" s="205"/>
      <c r="AZZ91" s="205"/>
      <c r="BAA91" s="205"/>
      <c r="BAB91" s="205"/>
      <c r="BAC91" s="205"/>
      <c r="BAD91" s="205"/>
      <c r="BAE91" s="205"/>
      <c r="BAF91" s="205"/>
      <c r="BAG91" s="205"/>
      <c r="BAH91" s="205"/>
      <c r="BAI91" s="205"/>
      <c r="BAJ91" s="205"/>
      <c r="BAK91" s="205"/>
      <c r="BAL91" s="205"/>
      <c r="BAM91" s="205"/>
      <c r="BAN91" s="205"/>
      <c r="BAO91" s="205"/>
      <c r="BAP91" s="205"/>
      <c r="BAQ91" s="205"/>
      <c r="BAR91" s="205"/>
      <c r="BAS91" s="205"/>
      <c r="BAT91" s="205"/>
      <c r="BAU91" s="205"/>
      <c r="BAV91" s="205"/>
      <c r="BAW91" s="205"/>
      <c r="BAX91" s="205"/>
      <c r="BAY91" s="205"/>
      <c r="BAZ91" s="205"/>
      <c r="BBA91" s="205"/>
      <c r="BBB91" s="205"/>
      <c r="BBC91" s="205"/>
      <c r="BBD91" s="205"/>
      <c r="BBE91" s="205"/>
      <c r="BBF91" s="205"/>
      <c r="BBG91" s="205"/>
      <c r="BBH91" s="205"/>
      <c r="BBI91" s="205"/>
      <c r="BBJ91" s="205"/>
      <c r="BBK91" s="205"/>
      <c r="BBL91" s="205"/>
      <c r="BBM91" s="205"/>
      <c r="BBN91" s="205"/>
      <c r="BBO91" s="205"/>
      <c r="BBP91" s="205"/>
      <c r="BBQ91" s="205"/>
      <c r="BBR91" s="205"/>
      <c r="BBS91" s="205"/>
      <c r="BBT91" s="205"/>
      <c r="BBU91" s="205"/>
      <c r="BBV91" s="205"/>
      <c r="BBW91" s="205"/>
      <c r="BBX91" s="205"/>
      <c r="BBY91" s="205"/>
      <c r="BBZ91" s="205"/>
      <c r="BCA91" s="205"/>
      <c r="BCB91" s="205"/>
      <c r="BCC91" s="205"/>
      <c r="BCD91" s="205"/>
      <c r="BCE91" s="205"/>
      <c r="BCF91" s="205"/>
      <c r="BCG91" s="205"/>
      <c r="BCH91" s="205"/>
      <c r="BCI91" s="205"/>
      <c r="BCJ91" s="205"/>
      <c r="BCK91" s="205"/>
      <c r="BCL91" s="205"/>
      <c r="BCM91" s="205"/>
      <c r="BCN91" s="205"/>
      <c r="BCO91" s="205"/>
      <c r="BCP91" s="205"/>
      <c r="BCQ91" s="205"/>
      <c r="BCR91" s="205"/>
      <c r="BCS91" s="205"/>
      <c r="BCT91" s="205"/>
      <c r="BCU91" s="205"/>
      <c r="BCV91" s="205"/>
      <c r="BCW91" s="205"/>
      <c r="BCX91" s="205"/>
      <c r="BCY91" s="205"/>
      <c r="BCZ91" s="205"/>
      <c r="BDA91" s="205"/>
      <c r="BDB91" s="205"/>
      <c r="BDC91" s="205"/>
      <c r="BDD91" s="205"/>
      <c r="BDE91" s="205"/>
      <c r="BDF91" s="205"/>
      <c r="BDG91" s="205"/>
      <c r="BDH91" s="205"/>
      <c r="BDI91" s="205"/>
      <c r="BDJ91" s="205"/>
      <c r="BDK91" s="205"/>
      <c r="BDL91" s="205"/>
      <c r="BDM91" s="205"/>
      <c r="BDN91" s="205"/>
      <c r="BDO91" s="205"/>
      <c r="BDP91" s="205"/>
      <c r="BDQ91" s="205"/>
      <c r="BDR91" s="205"/>
      <c r="BDS91" s="205"/>
      <c r="BDT91" s="205"/>
      <c r="BDU91" s="205"/>
    </row>
    <row r="92" spans="1:1477" s="73" customFormat="1">
      <c r="A92" s="143"/>
      <c r="B92" s="71" t="s">
        <v>5</v>
      </c>
      <c r="C92" s="71" t="s">
        <v>237</v>
      </c>
      <c r="D92" s="71" t="s">
        <v>238</v>
      </c>
      <c r="E92" s="72">
        <v>41542</v>
      </c>
      <c r="F92" s="71" t="s">
        <v>473</v>
      </c>
      <c r="G92" s="71" t="s">
        <v>479</v>
      </c>
      <c r="H92" s="208">
        <v>4</v>
      </c>
      <c r="I92" s="73">
        <v>2</v>
      </c>
      <c r="J92" s="73">
        <v>240</v>
      </c>
      <c r="K92" s="73">
        <v>450</v>
      </c>
      <c r="L92" s="73">
        <v>450</v>
      </c>
      <c r="M92" s="206">
        <f t="shared" si="75"/>
        <v>1.175</v>
      </c>
      <c r="N92" s="73">
        <f t="shared" si="76"/>
        <v>1</v>
      </c>
      <c r="O92" s="73">
        <v>0</v>
      </c>
      <c r="P92" s="73">
        <v>0</v>
      </c>
      <c r="Q92" s="73">
        <v>0</v>
      </c>
      <c r="R92" s="73">
        <v>210</v>
      </c>
      <c r="S92" s="73">
        <v>0</v>
      </c>
      <c r="T92" s="212">
        <v>2272423</v>
      </c>
      <c r="U92" s="212">
        <v>51180</v>
      </c>
      <c r="V92" s="212">
        <v>2221243</v>
      </c>
      <c r="W92" s="212">
        <v>2348653</v>
      </c>
      <c r="X92" s="212">
        <v>2183494</v>
      </c>
      <c r="Y92" s="212">
        <v>0</v>
      </c>
      <c r="Z92" s="212">
        <v>0</v>
      </c>
      <c r="AA92" s="212">
        <v>0</v>
      </c>
      <c r="AB92" s="212">
        <v>2183494</v>
      </c>
      <c r="AC92" s="212">
        <v>2177671</v>
      </c>
      <c r="AD92" s="206">
        <f t="shared" si="77"/>
        <v>0.98038395619029528</v>
      </c>
      <c r="AE92" s="73">
        <f t="shared" si="78"/>
        <v>1</v>
      </c>
      <c r="AF92" s="212">
        <v>-5822</v>
      </c>
      <c r="AG92" s="212">
        <v>76230</v>
      </c>
      <c r="AH92" s="73">
        <v>121</v>
      </c>
      <c r="AI92" s="73">
        <v>47</v>
      </c>
      <c r="AJ92" s="73">
        <v>0</v>
      </c>
      <c r="AK92" s="73">
        <v>0</v>
      </c>
      <c r="AL92" s="85">
        <v>34580</v>
      </c>
      <c r="AM92" s="85">
        <v>0</v>
      </c>
      <c r="AN92" s="73">
        <v>42</v>
      </c>
      <c r="AO92" s="73">
        <v>0</v>
      </c>
      <c r="AP92" s="85">
        <v>65393</v>
      </c>
      <c r="AQ92" s="85">
        <v>0</v>
      </c>
      <c r="AR92" s="73">
        <v>0</v>
      </c>
      <c r="AS92" s="73">
        <v>0</v>
      </c>
      <c r="AT92" s="85">
        <v>0</v>
      </c>
      <c r="AU92" s="85">
        <v>0</v>
      </c>
      <c r="AV92" s="73">
        <v>0</v>
      </c>
      <c r="AW92" s="73">
        <v>0</v>
      </c>
      <c r="AX92" s="85">
        <v>0</v>
      </c>
      <c r="AY92" s="85">
        <v>0</v>
      </c>
      <c r="AZ92" s="73">
        <v>0</v>
      </c>
      <c r="BA92" s="73">
        <v>0</v>
      </c>
      <c r="BB92" s="85">
        <v>0</v>
      </c>
      <c r="BC92" s="85">
        <v>0</v>
      </c>
      <c r="BD92" s="73">
        <v>0</v>
      </c>
      <c r="BE92" s="73">
        <v>0</v>
      </c>
      <c r="BF92" s="85">
        <v>0</v>
      </c>
      <c r="BG92" s="85">
        <v>0</v>
      </c>
      <c r="BH92" s="73">
        <v>0</v>
      </c>
      <c r="BI92" s="73">
        <v>0</v>
      </c>
      <c r="BJ92" s="85">
        <v>0</v>
      </c>
      <c r="BK92" s="85">
        <v>0</v>
      </c>
      <c r="BL92" s="73">
        <v>0</v>
      </c>
      <c r="BM92" s="73">
        <v>0</v>
      </c>
      <c r="BN92" s="85">
        <v>0</v>
      </c>
      <c r="BO92" s="85">
        <v>0</v>
      </c>
      <c r="BP92" s="73">
        <v>0</v>
      </c>
      <c r="BQ92" s="73">
        <v>0</v>
      </c>
      <c r="BR92" s="85">
        <v>0</v>
      </c>
      <c r="BS92" s="85">
        <v>0</v>
      </c>
      <c r="BT92" s="73">
        <v>0</v>
      </c>
      <c r="BU92" s="73">
        <v>0</v>
      </c>
      <c r="BV92" s="85">
        <v>0</v>
      </c>
      <c r="BW92" s="85">
        <v>0</v>
      </c>
      <c r="BX92" s="73">
        <v>0</v>
      </c>
      <c r="BY92" s="73">
        <v>0</v>
      </c>
      <c r="BZ92" s="85">
        <v>0</v>
      </c>
      <c r="CA92" s="85">
        <v>0</v>
      </c>
      <c r="CB92" s="73">
        <v>0</v>
      </c>
      <c r="CC92" s="73">
        <v>0</v>
      </c>
      <c r="CD92" s="85">
        <v>0</v>
      </c>
      <c r="CE92" s="85">
        <v>0</v>
      </c>
      <c r="CF92" s="73">
        <v>0</v>
      </c>
      <c r="CG92" s="73">
        <v>0</v>
      </c>
      <c r="CH92" s="85">
        <v>0</v>
      </c>
      <c r="CI92" s="85">
        <v>0</v>
      </c>
      <c r="CJ92" s="73">
        <v>42</v>
      </c>
      <c r="CK92" s="73">
        <v>0</v>
      </c>
      <c r="CL92" s="85">
        <v>99973</v>
      </c>
      <c r="CM92" s="85">
        <v>0</v>
      </c>
      <c r="CN92" s="71" t="s">
        <v>454</v>
      </c>
      <c r="CO92" s="71" t="s">
        <v>455</v>
      </c>
      <c r="CP92" s="71" t="s">
        <v>321</v>
      </c>
      <c r="CQ92" s="71" t="s">
        <v>321</v>
      </c>
      <c r="CR92" s="71" t="s">
        <v>321</v>
      </c>
      <c r="CS92" s="71" t="s">
        <v>321</v>
      </c>
      <c r="CT92" s="72">
        <v>42272</v>
      </c>
      <c r="CU92" s="71" t="s">
        <v>473</v>
      </c>
      <c r="CV92" s="71" t="s">
        <v>474</v>
      </c>
      <c r="CW92" s="72" t="s">
        <v>168</v>
      </c>
      <c r="CX92" s="72">
        <v>42213</v>
      </c>
      <c r="CY92" s="71" t="s">
        <v>473</v>
      </c>
      <c r="CZ92" s="71" t="s">
        <v>474</v>
      </c>
      <c r="DA92" s="71" t="s">
        <v>509</v>
      </c>
      <c r="DB92" s="86">
        <v>2206205.25</v>
      </c>
      <c r="DC92" s="71"/>
      <c r="DD92" s="71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205"/>
      <c r="IJ92" s="205"/>
      <c r="IK92" s="205"/>
      <c r="IL92" s="205"/>
      <c r="IM92" s="205"/>
      <c r="IN92" s="205"/>
      <c r="IO92" s="205"/>
      <c r="IP92" s="205"/>
      <c r="IQ92" s="205"/>
      <c r="IR92" s="205"/>
      <c r="IS92" s="205"/>
      <c r="IT92" s="205"/>
      <c r="IU92" s="205"/>
      <c r="IV92" s="205"/>
      <c r="IW92" s="205"/>
      <c r="IX92" s="205"/>
      <c r="IY92" s="205"/>
      <c r="IZ92" s="205"/>
      <c r="JA92" s="205"/>
      <c r="JB92" s="205"/>
      <c r="JC92" s="205"/>
      <c r="JD92" s="205"/>
      <c r="JE92" s="205"/>
      <c r="JF92" s="205"/>
      <c r="JG92" s="205"/>
      <c r="JH92" s="205"/>
      <c r="JI92" s="205"/>
      <c r="JJ92" s="205"/>
      <c r="JK92" s="205"/>
      <c r="JL92" s="205"/>
      <c r="JM92" s="205"/>
      <c r="JN92" s="205"/>
      <c r="JO92" s="205"/>
      <c r="JP92" s="205"/>
      <c r="JQ92" s="205"/>
      <c r="JR92" s="205"/>
      <c r="JS92" s="205"/>
      <c r="JT92" s="205"/>
      <c r="JU92" s="205"/>
      <c r="JV92" s="205"/>
      <c r="JW92" s="205"/>
      <c r="JX92" s="205"/>
      <c r="JY92" s="205"/>
      <c r="JZ92" s="205"/>
      <c r="KA92" s="205"/>
      <c r="KB92" s="205"/>
      <c r="KC92" s="205"/>
      <c r="KD92" s="205"/>
      <c r="KE92" s="205"/>
      <c r="KF92" s="205"/>
      <c r="KG92" s="205"/>
      <c r="KH92" s="205"/>
      <c r="KI92" s="205"/>
      <c r="KJ92" s="205"/>
      <c r="KK92" s="205"/>
      <c r="KL92" s="205"/>
      <c r="KM92" s="205"/>
      <c r="KN92" s="205"/>
      <c r="KO92" s="205"/>
      <c r="KP92" s="205"/>
      <c r="KQ92" s="205"/>
      <c r="KR92" s="205"/>
      <c r="KS92" s="205"/>
      <c r="KT92" s="205"/>
      <c r="KU92" s="205"/>
      <c r="KV92" s="205"/>
      <c r="KW92" s="205"/>
      <c r="KX92" s="205"/>
      <c r="KY92" s="205"/>
      <c r="KZ92" s="205"/>
      <c r="LA92" s="205"/>
      <c r="LB92" s="205"/>
      <c r="LC92" s="205"/>
      <c r="LD92" s="205"/>
      <c r="LE92" s="205"/>
      <c r="LF92" s="205"/>
      <c r="LG92" s="205"/>
      <c r="LH92" s="205"/>
      <c r="LI92" s="205"/>
      <c r="LJ92" s="205"/>
      <c r="LK92" s="205"/>
      <c r="LL92" s="205"/>
      <c r="LM92" s="205"/>
      <c r="LN92" s="205"/>
      <c r="LO92" s="205"/>
      <c r="LP92" s="205"/>
      <c r="LQ92" s="205"/>
      <c r="LR92" s="205"/>
      <c r="LS92" s="205"/>
      <c r="LT92" s="205"/>
      <c r="LU92" s="205"/>
      <c r="LV92" s="205"/>
      <c r="LW92" s="205"/>
      <c r="LX92" s="205"/>
      <c r="LY92" s="205"/>
      <c r="LZ92" s="205"/>
      <c r="MA92" s="205"/>
      <c r="MB92" s="205"/>
      <c r="MC92" s="205"/>
      <c r="MD92" s="205"/>
      <c r="ME92" s="205"/>
      <c r="MF92" s="205"/>
      <c r="MG92" s="205"/>
      <c r="MH92" s="205"/>
      <c r="MI92" s="205"/>
      <c r="MJ92" s="205"/>
      <c r="MK92" s="205"/>
      <c r="ML92" s="205"/>
      <c r="MM92" s="205"/>
      <c r="MN92" s="205"/>
      <c r="MO92" s="205"/>
      <c r="MP92" s="205"/>
      <c r="MQ92" s="205"/>
      <c r="MR92" s="205"/>
      <c r="MS92" s="205"/>
      <c r="MT92" s="205"/>
      <c r="MU92" s="205"/>
      <c r="MV92" s="205"/>
      <c r="MW92" s="205"/>
      <c r="MX92" s="205"/>
      <c r="MY92" s="205"/>
      <c r="MZ92" s="205"/>
      <c r="NA92" s="205"/>
      <c r="NB92" s="205"/>
      <c r="NC92" s="205"/>
      <c r="ND92" s="205"/>
      <c r="NE92" s="205"/>
      <c r="NF92" s="205"/>
      <c r="NG92" s="205"/>
      <c r="NH92" s="205"/>
      <c r="NI92" s="205"/>
      <c r="NJ92" s="205"/>
      <c r="NK92" s="205"/>
      <c r="NL92" s="205"/>
      <c r="NM92" s="205"/>
      <c r="NN92" s="205"/>
      <c r="NO92" s="205"/>
      <c r="NP92" s="205"/>
      <c r="NQ92" s="205"/>
      <c r="NR92" s="205"/>
      <c r="NS92" s="205"/>
      <c r="NT92" s="205"/>
      <c r="NU92" s="205"/>
      <c r="NV92" s="205"/>
      <c r="NW92" s="205"/>
      <c r="NX92" s="205"/>
      <c r="NY92" s="205"/>
      <c r="NZ92" s="205"/>
      <c r="OA92" s="205"/>
      <c r="OB92" s="205"/>
      <c r="OC92" s="205"/>
      <c r="OD92" s="205"/>
      <c r="OE92" s="205"/>
      <c r="OF92" s="205"/>
      <c r="OG92" s="205"/>
      <c r="OH92" s="205"/>
      <c r="OI92" s="205"/>
      <c r="OJ92" s="205"/>
      <c r="OK92" s="205"/>
      <c r="OL92" s="205"/>
      <c r="OM92" s="205"/>
      <c r="ON92" s="205"/>
      <c r="OO92" s="205"/>
      <c r="OP92" s="205"/>
      <c r="OQ92" s="205"/>
      <c r="OR92" s="205"/>
      <c r="OS92" s="205"/>
      <c r="OT92" s="205"/>
      <c r="OU92" s="205"/>
      <c r="OV92" s="205"/>
      <c r="OW92" s="205"/>
      <c r="OX92" s="205"/>
      <c r="OY92" s="205"/>
      <c r="OZ92" s="205"/>
      <c r="PA92" s="205"/>
      <c r="PB92" s="205"/>
      <c r="PC92" s="205"/>
      <c r="PD92" s="205"/>
      <c r="PE92" s="205"/>
      <c r="PF92" s="205"/>
      <c r="PG92" s="205"/>
      <c r="PH92" s="205"/>
      <c r="PI92" s="205"/>
      <c r="PJ92" s="205"/>
      <c r="PK92" s="205"/>
      <c r="PL92" s="205"/>
      <c r="PM92" s="205"/>
      <c r="PN92" s="205"/>
      <c r="PO92" s="205"/>
      <c r="PP92" s="205"/>
      <c r="PQ92" s="205"/>
      <c r="PR92" s="205"/>
      <c r="PS92" s="205"/>
      <c r="PT92" s="205"/>
      <c r="PU92" s="205"/>
      <c r="PV92" s="205"/>
      <c r="PW92" s="205"/>
      <c r="PX92" s="205"/>
      <c r="PY92" s="205"/>
      <c r="PZ92" s="205"/>
      <c r="QA92" s="205"/>
      <c r="QB92" s="205"/>
      <c r="QC92" s="205"/>
      <c r="QD92" s="205"/>
      <c r="QE92" s="205"/>
      <c r="QF92" s="205"/>
      <c r="QG92" s="205"/>
      <c r="QH92" s="205"/>
      <c r="QI92" s="205"/>
      <c r="QJ92" s="205"/>
      <c r="QK92" s="205"/>
      <c r="QL92" s="205"/>
      <c r="QM92" s="205"/>
      <c r="QN92" s="205"/>
      <c r="QO92" s="205"/>
      <c r="QP92" s="205"/>
      <c r="QQ92" s="205"/>
      <c r="QR92" s="205"/>
      <c r="QS92" s="205"/>
      <c r="QT92" s="205"/>
      <c r="QU92" s="205"/>
      <c r="QV92" s="205"/>
      <c r="QW92" s="205"/>
      <c r="QX92" s="205"/>
      <c r="QY92" s="205"/>
      <c r="QZ92" s="205"/>
      <c r="RA92" s="205"/>
      <c r="RB92" s="205"/>
      <c r="RC92" s="205"/>
      <c r="RD92" s="205"/>
      <c r="RE92" s="205"/>
      <c r="RF92" s="205"/>
      <c r="RG92" s="205"/>
      <c r="RH92" s="205"/>
      <c r="RI92" s="205"/>
      <c r="RJ92" s="205"/>
      <c r="RK92" s="205"/>
      <c r="RL92" s="205"/>
      <c r="RM92" s="205"/>
      <c r="RN92" s="205"/>
      <c r="RO92" s="205"/>
      <c r="RP92" s="205"/>
      <c r="RQ92" s="205"/>
      <c r="RR92" s="205"/>
      <c r="RS92" s="205"/>
      <c r="RT92" s="205"/>
      <c r="RU92" s="205"/>
      <c r="RV92" s="205"/>
      <c r="RW92" s="205"/>
      <c r="RX92" s="205"/>
      <c r="RY92" s="205"/>
      <c r="RZ92" s="205"/>
      <c r="SA92" s="205"/>
      <c r="SB92" s="205"/>
      <c r="SC92" s="205"/>
      <c r="SD92" s="205"/>
      <c r="SE92" s="205"/>
      <c r="SF92" s="205"/>
      <c r="SG92" s="205"/>
      <c r="SH92" s="205"/>
      <c r="SI92" s="205"/>
      <c r="SJ92" s="205"/>
      <c r="SK92" s="205"/>
      <c r="SL92" s="205"/>
      <c r="SM92" s="205"/>
      <c r="SN92" s="205"/>
      <c r="SO92" s="205"/>
      <c r="SP92" s="205"/>
      <c r="SQ92" s="205"/>
      <c r="SR92" s="205"/>
      <c r="SS92" s="205"/>
      <c r="ST92" s="205"/>
      <c r="SU92" s="205"/>
      <c r="SV92" s="205"/>
      <c r="SW92" s="205"/>
      <c r="SX92" s="205"/>
      <c r="SY92" s="205"/>
      <c r="SZ92" s="205"/>
      <c r="TA92" s="205"/>
      <c r="TB92" s="205"/>
      <c r="TC92" s="205"/>
      <c r="TD92" s="205"/>
      <c r="TE92" s="205"/>
      <c r="TF92" s="205"/>
      <c r="TG92" s="205"/>
      <c r="TH92" s="205"/>
      <c r="TI92" s="205"/>
      <c r="TJ92" s="205"/>
      <c r="TK92" s="205"/>
      <c r="TL92" s="205"/>
      <c r="TM92" s="205"/>
      <c r="TN92" s="205"/>
      <c r="TO92" s="205"/>
      <c r="TP92" s="205"/>
      <c r="TQ92" s="205"/>
      <c r="TR92" s="205"/>
      <c r="TS92" s="205"/>
      <c r="TT92" s="205"/>
      <c r="TU92" s="205"/>
      <c r="TV92" s="205"/>
      <c r="TW92" s="205"/>
      <c r="TX92" s="205"/>
      <c r="TY92" s="205"/>
      <c r="TZ92" s="205"/>
      <c r="UA92" s="205"/>
      <c r="UB92" s="205"/>
      <c r="UC92" s="205"/>
      <c r="UD92" s="205"/>
      <c r="UE92" s="205"/>
      <c r="UF92" s="205"/>
      <c r="UG92" s="205"/>
      <c r="UH92" s="205"/>
      <c r="UI92" s="205"/>
      <c r="UJ92" s="205"/>
      <c r="UK92" s="205"/>
      <c r="UL92" s="205"/>
      <c r="UM92" s="205"/>
      <c r="UN92" s="205"/>
      <c r="UO92" s="205"/>
      <c r="UP92" s="205"/>
      <c r="UQ92" s="205"/>
      <c r="UR92" s="205"/>
      <c r="US92" s="205"/>
      <c r="UT92" s="205"/>
      <c r="UU92" s="205"/>
      <c r="UV92" s="205"/>
      <c r="UW92" s="205"/>
      <c r="UX92" s="205"/>
      <c r="UY92" s="205"/>
      <c r="UZ92" s="205"/>
      <c r="VA92" s="205"/>
      <c r="VB92" s="205"/>
      <c r="VC92" s="205"/>
      <c r="VD92" s="205"/>
      <c r="VE92" s="205"/>
      <c r="VF92" s="205"/>
      <c r="VG92" s="205"/>
      <c r="VH92" s="205"/>
      <c r="VI92" s="205"/>
      <c r="VJ92" s="205"/>
      <c r="VK92" s="205"/>
      <c r="VL92" s="205"/>
      <c r="VM92" s="205"/>
      <c r="VN92" s="205"/>
      <c r="VO92" s="205"/>
      <c r="VP92" s="205"/>
      <c r="VQ92" s="205"/>
      <c r="VR92" s="205"/>
      <c r="VS92" s="205"/>
      <c r="VT92" s="205"/>
      <c r="VU92" s="205"/>
      <c r="VV92" s="205"/>
      <c r="VW92" s="205"/>
      <c r="VX92" s="205"/>
      <c r="VY92" s="205"/>
      <c r="VZ92" s="205"/>
      <c r="WA92" s="205"/>
      <c r="WB92" s="205"/>
      <c r="WC92" s="205"/>
      <c r="WD92" s="205"/>
      <c r="WE92" s="205"/>
      <c r="WF92" s="205"/>
      <c r="WG92" s="205"/>
      <c r="WH92" s="205"/>
      <c r="WI92" s="205"/>
      <c r="WJ92" s="205"/>
      <c r="WK92" s="205"/>
      <c r="WL92" s="205"/>
      <c r="WM92" s="205"/>
      <c r="WN92" s="205"/>
      <c r="WO92" s="205"/>
      <c r="WP92" s="205"/>
      <c r="WQ92" s="205"/>
      <c r="WR92" s="205"/>
      <c r="WS92" s="205"/>
      <c r="WT92" s="205"/>
      <c r="WU92" s="205"/>
      <c r="WV92" s="205"/>
      <c r="WW92" s="205"/>
      <c r="WX92" s="205"/>
      <c r="WY92" s="205"/>
      <c r="WZ92" s="205"/>
      <c r="XA92" s="205"/>
      <c r="XB92" s="205"/>
      <c r="XC92" s="205"/>
      <c r="XD92" s="205"/>
      <c r="XE92" s="205"/>
      <c r="XF92" s="205"/>
      <c r="XG92" s="205"/>
      <c r="XH92" s="205"/>
      <c r="XI92" s="205"/>
      <c r="XJ92" s="205"/>
      <c r="XK92" s="205"/>
      <c r="XL92" s="205"/>
      <c r="XM92" s="205"/>
      <c r="XN92" s="205"/>
      <c r="XO92" s="205"/>
      <c r="XP92" s="205"/>
      <c r="XQ92" s="205"/>
      <c r="XR92" s="205"/>
      <c r="XS92" s="205"/>
      <c r="XT92" s="205"/>
      <c r="XU92" s="205"/>
      <c r="XV92" s="205"/>
      <c r="XW92" s="205"/>
      <c r="XX92" s="205"/>
      <c r="XY92" s="205"/>
      <c r="XZ92" s="205"/>
      <c r="YA92" s="205"/>
      <c r="YB92" s="205"/>
      <c r="YC92" s="205"/>
      <c r="YD92" s="205"/>
      <c r="YE92" s="205"/>
      <c r="YF92" s="205"/>
      <c r="YG92" s="205"/>
      <c r="YH92" s="205"/>
      <c r="YI92" s="205"/>
      <c r="YJ92" s="205"/>
      <c r="YK92" s="205"/>
      <c r="YL92" s="205"/>
      <c r="YM92" s="205"/>
      <c r="YN92" s="205"/>
      <c r="YO92" s="205"/>
      <c r="YP92" s="205"/>
      <c r="YQ92" s="205"/>
      <c r="YR92" s="205"/>
      <c r="YS92" s="205"/>
      <c r="YT92" s="205"/>
      <c r="YU92" s="205"/>
      <c r="YV92" s="205"/>
      <c r="YW92" s="205"/>
      <c r="YX92" s="205"/>
      <c r="YY92" s="205"/>
      <c r="YZ92" s="205"/>
      <c r="ZA92" s="205"/>
      <c r="ZB92" s="205"/>
      <c r="ZC92" s="205"/>
      <c r="ZD92" s="205"/>
      <c r="ZE92" s="205"/>
      <c r="ZF92" s="205"/>
      <c r="ZG92" s="205"/>
      <c r="ZH92" s="205"/>
      <c r="ZI92" s="205"/>
      <c r="ZJ92" s="205"/>
      <c r="ZK92" s="205"/>
      <c r="ZL92" s="205"/>
      <c r="ZM92" s="205"/>
      <c r="ZN92" s="205"/>
      <c r="ZO92" s="205"/>
      <c r="ZP92" s="205"/>
      <c r="ZQ92" s="205"/>
      <c r="ZR92" s="205"/>
      <c r="ZS92" s="205"/>
      <c r="ZT92" s="205"/>
      <c r="ZU92" s="205"/>
      <c r="ZV92" s="205"/>
      <c r="ZW92" s="205"/>
      <c r="ZX92" s="205"/>
      <c r="ZY92" s="205"/>
      <c r="ZZ92" s="205"/>
      <c r="AAA92" s="205"/>
      <c r="AAB92" s="205"/>
      <c r="AAC92" s="205"/>
      <c r="AAD92" s="205"/>
      <c r="AAE92" s="205"/>
      <c r="AAF92" s="205"/>
      <c r="AAG92" s="205"/>
      <c r="AAH92" s="205"/>
      <c r="AAI92" s="205"/>
      <c r="AAJ92" s="205"/>
      <c r="AAK92" s="205"/>
      <c r="AAL92" s="205"/>
      <c r="AAM92" s="205"/>
      <c r="AAN92" s="205"/>
      <c r="AAO92" s="205"/>
      <c r="AAP92" s="205"/>
      <c r="AAQ92" s="205"/>
      <c r="AAR92" s="205"/>
      <c r="AAS92" s="205"/>
      <c r="AAT92" s="205"/>
      <c r="AAU92" s="205"/>
      <c r="AAV92" s="205"/>
      <c r="AAW92" s="205"/>
      <c r="AAX92" s="205"/>
      <c r="AAY92" s="205"/>
      <c r="AAZ92" s="205"/>
      <c r="ABA92" s="205"/>
      <c r="ABB92" s="205"/>
      <c r="ABC92" s="205"/>
      <c r="ABD92" s="205"/>
      <c r="ABE92" s="205"/>
      <c r="ABF92" s="205"/>
      <c r="ABG92" s="205"/>
      <c r="ABH92" s="205"/>
      <c r="ABI92" s="205"/>
      <c r="ABJ92" s="205"/>
      <c r="ABK92" s="205"/>
      <c r="ABL92" s="205"/>
      <c r="ABM92" s="205"/>
      <c r="ABN92" s="205"/>
      <c r="ABO92" s="205"/>
      <c r="ABP92" s="205"/>
      <c r="ABQ92" s="205"/>
      <c r="ABR92" s="205"/>
      <c r="ABS92" s="205"/>
      <c r="ABT92" s="205"/>
      <c r="ABU92" s="205"/>
      <c r="ABV92" s="205"/>
      <c r="ABW92" s="205"/>
      <c r="ABX92" s="205"/>
      <c r="ABY92" s="205"/>
      <c r="ABZ92" s="205"/>
      <c r="ACA92" s="205"/>
      <c r="ACB92" s="205"/>
      <c r="ACC92" s="205"/>
      <c r="ACD92" s="205"/>
      <c r="ACE92" s="205"/>
      <c r="ACF92" s="205"/>
      <c r="ACG92" s="205"/>
      <c r="ACH92" s="205"/>
      <c r="ACI92" s="205"/>
      <c r="ACJ92" s="205"/>
      <c r="ACK92" s="205"/>
      <c r="ACL92" s="205"/>
      <c r="ACM92" s="205"/>
      <c r="ACN92" s="205"/>
      <c r="ACO92" s="205"/>
      <c r="ACP92" s="205"/>
      <c r="ACQ92" s="205"/>
      <c r="ACR92" s="205"/>
      <c r="ACS92" s="205"/>
      <c r="ACT92" s="205"/>
      <c r="ACU92" s="205"/>
      <c r="ACV92" s="205"/>
      <c r="ACW92" s="205"/>
      <c r="ACX92" s="205"/>
      <c r="ACY92" s="205"/>
      <c r="ACZ92" s="205"/>
      <c r="ADA92" s="205"/>
      <c r="ADB92" s="205"/>
      <c r="ADC92" s="205"/>
      <c r="ADD92" s="205"/>
      <c r="ADE92" s="205"/>
      <c r="ADF92" s="205"/>
      <c r="ADG92" s="205"/>
      <c r="ADH92" s="205"/>
      <c r="ADI92" s="205"/>
      <c r="ADJ92" s="205"/>
      <c r="ADK92" s="205"/>
      <c r="ADL92" s="205"/>
      <c r="ADM92" s="205"/>
      <c r="ADN92" s="205"/>
      <c r="ADO92" s="205"/>
      <c r="ADP92" s="205"/>
      <c r="ADQ92" s="205"/>
      <c r="ADR92" s="205"/>
      <c r="ADS92" s="205"/>
      <c r="ADT92" s="205"/>
      <c r="ADU92" s="205"/>
      <c r="ADV92" s="205"/>
      <c r="ADW92" s="205"/>
      <c r="ADX92" s="205"/>
      <c r="ADY92" s="205"/>
      <c r="ADZ92" s="205"/>
      <c r="AEA92" s="205"/>
      <c r="AEB92" s="205"/>
      <c r="AEC92" s="205"/>
      <c r="AED92" s="205"/>
      <c r="AEE92" s="205"/>
      <c r="AEF92" s="205"/>
      <c r="AEG92" s="205"/>
      <c r="AEH92" s="205"/>
      <c r="AEI92" s="205"/>
      <c r="AEJ92" s="205"/>
      <c r="AEK92" s="205"/>
      <c r="AEL92" s="205"/>
      <c r="AEM92" s="205"/>
      <c r="AEN92" s="205"/>
      <c r="AEO92" s="205"/>
      <c r="AEP92" s="205"/>
      <c r="AEQ92" s="205"/>
      <c r="AER92" s="205"/>
      <c r="AES92" s="205"/>
      <c r="AET92" s="205"/>
      <c r="AEU92" s="205"/>
      <c r="AEV92" s="205"/>
      <c r="AEW92" s="205"/>
      <c r="AEX92" s="205"/>
      <c r="AEY92" s="205"/>
      <c r="AEZ92" s="205"/>
      <c r="AFA92" s="205"/>
      <c r="AFB92" s="205"/>
      <c r="AFC92" s="205"/>
      <c r="AFD92" s="205"/>
      <c r="AFE92" s="205"/>
      <c r="AFF92" s="205"/>
      <c r="AFG92" s="205"/>
      <c r="AFH92" s="205"/>
      <c r="AFI92" s="205"/>
      <c r="AFJ92" s="205"/>
      <c r="AFK92" s="205"/>
      <c r="AFL92" s="205"/>
      <c r="AFM92" s="205"/>
      <c r="AFN92" s="205"/>
      <c r="AFO92" s="205"/>
      <c r="AFP92" s="205"/>
      <c r="AFQ92" s="205"/>
      <c r="AFR92" s="205"/>
      <c r="AFS92" s="205"/>
      <c r="AFT92" s="205"/>
      <c r="AFU92" s="205"/>
      <c r="AFV92" s="205"/>
      <c r="AFW92" s="205"/>
      <c r="AFX92" s="205"/>
      <c r="AFY92" s="205"/>
      <c r="AFZ92" s="205"/>
      <c r="AGA92" s="205"/>
      <c r="AGB92" s="205"/>
      <c r="AGC92" s="205"/>
      <c r="AGD92" s="205"/>
      <c r="AGE92" s="205"/>
      <c r="AGF92" s="205"/>
      <c r="AGG92" s="205"/>
      <c r="AGH92" s="205"/>
      <c r="AGI92" s="205"/>
      <c r="AGJ92" s="205"/>
      <c r="AGK92" s="205"/>
      <c r="AGL92" s="205"/>
      <c r="AGM92" s="205"/>
      <c r="AGN92" s="205"/>
      <c r="AGO92" s="205"/>
      <c r="AGP92" s="205"/>
      <c r="AGQ92" s="205"/>
      <c r="AGR92" s="205"/>
      <c r="AGS92" s="205"/>
      <c r="AGT92" s="205"/>
      <c r="AGU92" s="205"/>
      <c r="AGV92" s="205"/>
      <c r="AGW92" s="205"/>
      <c r="AGX92" s="205"/>
      <c r="AGY92" s="205"/>
      <c r="AGZ92" s="205"/>
      <c r="AHA92" s="205"/>
      <c r="AHB92" s="205"/>
      <c r="AHC92" s="205"/>
      <c r="AHD92" s="205"/>
      <c r="AHE92" s="205"/>
      <c r="AHF92" s="205"/>
      <c r="AHG92" s="205"/>
      <c r="AHH92" s="205"/>
      <c r="AHI92" s="205"/>
      <c r="AHJ92" s="205"/>
      <c r="AHK92" s="205"/>
      <c r="AHL92" s="205"/>
      <c r="AHM92" s="205"/>
      <c r="AHN92" s="205"/>
      <c r="AHO92" s="205"/>
      <c r="AHP92" s="205"/>
      <c r="AHQ92" s="205"/>
      <c r="AHR92" s="205"/>
      <c r="AHS92" s="205"/>
      <c r="AHT92" s="205"/>
      <c r="AHU92" s="205"/>
      <c r="AHV92" s="205"/>
      <c r="AHW92" s="205"/>
      <c r="AHX92" s="205"/>
      <c r="AHY92" s="205"/>
      <c r="AHZ92" s="205"/>
      <c r="AIA92" s="205"/>
      <c r="AIB92" s="205"/>
      <c r="AIC92" s="205"/>
      <c r="AID92" s="205"/>
      <c r="AIE92" s="205"/>
      <c r="AIF92" s="205"/>
      <c r="AIG92" s="205"/>
      <c r="AIH92" s="205"/>
      <c r="AII92" s="205"/>
      <c r="AIJ92" s="205"/>
      <c r="AIK92" s="205"/>
      <c r="AIL92" s="205"/>
      <c r="AIM92" s="205"/>
      <c r="AIN92" s="205"/>
      <c r="AIO92" s="205"/>
      <c r="AIP92" s="205"/>
      <c r="AIQ92" s="205"/>
      <c r="AIR92" s="205"/>
      <c r="AIS92" s="205"/>
      <c r="AIT92" s="205"/>
      <c r="AIU92" s="205"/>
      <c r="AIV92" s="205"/>
      <c r="AIW92" s="205"/>
      <c r="AIX92" s="205"/>
      <c r="AIY92" s="205"/>
      <c r="AIZ92" s="205"/>
      <c r="AJA92" s="205"/>
      <c r="AJB92" s="205"/>
      <c r="AJC92" s="205"/>
      <c r="AJD92" s="205"/>
      <c r="AJE92" s="205"/>
      <c r="AJF92" s="205"/>
      <c r="AJG92" s="205"/>
      <c r="AJH92" s="205"/>
      <c r="AJI92" s="205"/>
      <c r="AJJ92" s="205"/>
      <c r="AJK92" s="205"/>
      <c r="AJL92" s="205"/>
      <c r="AJM92" s="205"/>
      <c r="AJN92" s="205"/>
      <c r="AJO92" s="205"/>
      <c r="AJP92" s="205"/>
      <c r="AJQ92" s="205"/>
      <c r="AJR92" s="205"/>
      <c r="AJS92" s="205"/>
      <c r="AJT92" s="205"/>
      <c r="AJU92" s="205"/>
      <c r="AJV92" s="205"/>
      <c r="AJW92" s="205"/>
      <c r="AJX92" s="205"/>
      <c r="AJY92" s="205"/>
      <c r="AJZ92" s="205"/>
      <c r="AKA92" s="205"/>
      <c r="AKB92" s="205"/>
      <c r="AKC92" s="205"/>
      <c r="AKD92" s="205"/>
      <c r="AKE92" s="205"/>
      <c r="AKF92" s="205"/>
      <c r="AKG92" s="205"/>
      <c r="AKH92" s="205"/>
      <c r="AKI92" s="205"/>
      <c r="AKJ92" s="205"/>
      <c r="AKK92" s="205"/>
      <c r="AKL92" s="205"/>
      <c r="AKM92" s="205"/>
      <c r="AKN92" s="205"/>
      <c r="AKO92" s="205"/>
      <c r="AKP92" s="205"/>
      <c r="AKQ92" s="205"/>
      <c r="AKR92" s="205"/>
      <c r="AKS92" s="205"/>
      <c r="AKT92" s="205"/>
      <c r="AKU92" s="205"/>
      <c r="AKV92" s="205"/>
      <c r="AKW92" s="205"/>
      <c r="AKX92" s="205"/>
      <c r="AKY92" s="205"/>
      <c r="AKZ92" s="205"/>
      <c r="ALA92" s="205"/>
      <c r="ALB92" s="205"/>
      <c r="ALC92" s="205"/>
      <c r="ALD92" s="205"/>
      <c r="ALE92" s="205"/>
      <c r="ALF92" s="205"/>
      <c r="ALG92" s="205"/>
      <c r="ALH92" s="205"/>
      <c r="ALI92" s="205"/>
      <c r="ALJ92" s="205"/>
      <c r="ALK92" s="205"/>
      <c r="ALL92" s="205"/>
      <c r="ALM92" s="205"/>
      <c r="ALN92" s="205"/>
      <c r="ALO92" s="205"/>
      <c r="ALP92" s="205"/>
      <c r="ALQ92" s="205"/>
      <c r="ALR92" s="205"/>
      <c r="ALS92" s="205"/>
      <c r="ALT92" s="205"/>
      <c r="ALU92" s="205"/>
      <c r="ALV92" s="205"/>
      <c r="ALW92" s="205"/>
      <c r="ALX92" s="205"/>
      <c r="ALY92" s="205"/>
      <c r="ALZ92" s="205"/>
      <c r="AMA92" s="205"/>
      <c r="AMB92" s="205"/>
      <c r="AMC92" s="205"/>
      <c r="AMD92" s="205"/>
      <c r="AME92" s="205"/>
      <c r="AMF92" s="205"/>
      <c r="AMG92" s="205"/>
      <c r="AMH92" s="205"/>
      <c r="AMI92" s="205"/>
      <c r="AMJ92" s="205"/>
      <c r="AMK92" s="205"/>
      <c r="AML92" s="205"/>
      <c r="AMM92" s="205"/>
      <c r="AMN92" s="205"/>
      <c r="AMO92" s="205"/>
      <c r="AMP92" s="205"/>
      <c r="AMQ92" s="205"/>
      <c r="AMR92" s="205"/>
      <c r="AMS92" s="205"/>
      <c r="AMT92" s="205"/>
      <c r="AMU92" s="205"/>
      <c r="AMV92" s="205"/>
      <c r="AMW92" s="205"/>
      <c r="AMX92" s="205"/>
      <c r="AMY92" s="205"/>
      <c r="AMZ92" s="205"/>
      <c r="ANA92" s="205"/>
      <c r="ANB92" s="205"/>
      <c r="ANC92" s="205"/>
      <c r="AND92" s="205"/>
      <c r="ANE92" s="205"/>
      <c r="ANF92" s="205"/>
      <c r="ANG92" s="205"/>
      <c r="ANH92" s="205"/>
      <c r="ANI92" s="205"/>
      <c r="ANJ92" s="205"/>
      <c r="ANK92" s="205"/>
      <c r="ANL92" s="205"/>
      <c r="ANM92" s="205"/>
      <c r="ANN92" s="205"/>
      <c r="ANO92" s="205"/>
      <c r="ANP92" s="205"/>
      <c r="ANQ92" s="205"/>
      <c r="ANR92" s="205"/>
      <c r="ANS92" s="205"/>
      <c r="ANT92" s="205"/>
      <c r="ANU92" s="205"/>
      <c r="ANV92" s="205"/>
      <c r="ANW92" s="205"/>
      <c r="ANX92" s="205"/>
      <c r="ANY92" s="205"/>
      <c r="ANZ92" s="205"/>
      <c r="AOA92" s="205"/>
      <c r="AOB92" s="205"/>
      <c r="AOC92" s="205"/>
      <c r="AOD92" s="205"/>
      <c r="AOE92" s="205"/>
      <c r="AOF92" s="205"/>
      <c r="AOG92" s="205"/>
      <c r="AOH92" s="205"/>
      <c r="AOI92" s="205"/>
      <c r="AOJ92" s="205"/>
      <c r="AOK92" s="205"/>
      <c r="AOL92" s="205"/>
      <c r="AOM92" s="205"/>
      <c r="AON92" s="205"/>
      <c r="AOO92" s="205"/>
      <c r="AOP92" s="205"/>
      <c r="AOQ92" s="205"/>
      <c r="AOR92" s="205"/>
      <c r="AOS92" s="205"/>
      <c r="AOT92" s="205"/>
      <c r="AOU92" s="205"/>
      <c r="AOV92" s="205"/>
      <c r="AOW92" s="205"/>
      <c r="AOX92" s="205"/>
      <c r="AOY92" s="205"/>
      <c r="AOZ92" s="205"/>
      <c r="APA92" s="205"/>
      <c r="APB92" s="205"/>
      <c r="APC92" s="205"/>
      <c r="APD92" s="205"/>
      <c r="APE92" s="205"/>
      <c r="APF92" s="205"/>
      <c r="APG92" s="205"/>
      <c r="APH92" s="205"/>
      <c r="API92" s="205"/>
      <c r="APJ92" s="205"/>
      <c r="APK92" s="205"/>
      <c r="APL92" s="205"/>
      <c r="APM92" s="205"/>
      <c r="APN92" s="205"/>
      <c r="APO92" s="205"/>
      <c r="APP92" s="205"/>
      <c r="APQ92" s="205"/>
      <c r="APR92" s="205"/>
      <c r="APS92" s="205"/>
      <c r="APT92" s="205"/>
      <c r="APU92" s="205"/>
      <c r="APV92" s="205"/>
      <c r="APW92" s="205"/>
      <c r="APX92" s="205"/>
      <c r="APY92" s="205"/>
      <c r="APZ92" s="205"/>
      <c r="AQA92" s="205"/>
      <c r="AQB92" s="205"/>
      <c r="AQC92" s="205"/>
      <c r="AQD92" s="205"/>
      <c r="AQE92" s="205"/>
      <c r="AQF92" s="205"/>
      <c r="AQG92" s="205"/>
      <c r="AQH92" s="205"/>
      <c r="AQI92" s="205"/>
      <c r="AQJ92" s="205"/>
      <c r="AQK92" s="205"/>
      <c r="AQL92" s="205"/>
      <c r="AQM92" s="205"/>
      <c r="AQN92" s="205"/>
      <c r="AQO92" s="205"/>
      <c r="AQP92" s="205"/>
      <c r="AQQ92" s="205"/>
      <c r="AQR92" s="205"/>
      <c r="AQS92" s="205"/>
      <c r="AQT92" s="205"/>
      <c r="AQU92" s="205"/>
      <c r="AQV92" s="205"/>
      <c r="AQW92" s="205"/>
      <c r="AQX92" s="205"/>
      <c r="AQY92" s="205"/>
      <c r="AQZ92" s="205"/>
      <c r="ARA92" s="205"/>
      <c r="ARB92" s="205"/>
      <c r="ARC92" s="205"/>
      <c r="ARD92" s="205"/>
      <c r="ARE92" s="205"/>
      <c r="ARF92" s="205"/>
      <c r="ARG92" s="205"/>
      <c r="ARH92" s="205"/>
      <c r="ARI92" s="205"/>
      <c r="ARJ92" s="205"/>
      <c r="ARK92" s="205"/>
      <c r="ARL92" s="205"/>
      <c r="ARM92" s="205"/>
      <c r="ARN92" s="205"/>
      <c r="ARO92" s="205"/>
      <c r="ARP92" s="205"/>
      <c r="ARQ92" s="205"/>
      <c r="ARR92" s="205"/>
      <c r="ARS92" s="205"/>
      <c r="ART92" s="205"/>
      <c r="ARU92" s="205"/>
      <c r="ARV92" s="205"/>
      <c r="ARW92" s="205"/>
      <c r="ARX92" s="205"/>
      <c r="ARY92" s="205"/>
      <c r="ARZ92" s="205"/>
      <c r="ASA92" s="205"/>
      <c r="ASB92" s="205"/>
      <c r="ASC92" s="205"/>
      <c r="ASD92" s="205"/>
      <c r="ASE92" s="205"/>
      <c r="ASF92" s="205"/>
      <c r="ASG92" s="205"/>
      <c r="ASH92" s="205"/>
      <c r="ASI92" s="205"/>
      <c r="ASJ92" s="205"/>
      <c r="ASK92" s="205"/>
      <c r="ASL92" s="205"/>
      <c r="ASM92" s="205"/>
      <c r="ASN92" s="205"/>
      <c r="ASO92" s="205"/>
      <c r="ASP92" s="205"/>
      <c r="ASQ92" s="205"/>
      <c r="ASR92" s="205"/>
      <c r="ASS92" s="205"/>
      <c r="AST92" s="205"/>
      <c r="ASU92" s="205"/>
      <c r="ASV92" s="205"/>
      <c r="ASW92" s="205"/>
      <c r="ASX92" s="205"/>
      <c r="ASY92" s="205"/>
      <c r="ASZ92" s="205"/>
      <c r="ATA92" s="205"/>
      <c r="ATB92" s="205"/>
      <c r="ATC92" s="205"/>
      <c r="ATD92" s="205"/>
      <c r="ATE92" s="205"/>
      <c r="ATF92" s="205"/>
      <c r="ATG92" s="205"/>
      <c r="ATH92" s="205"/>
      <c r="ATI92" s="205"/>
      <c r="ATJ92" s="205"/>
      <c r="ATK92" s="205"/>
      <c r="ATL92" s="205"/>
      <c r="ATM92" s="205"/>
      <c r="ATN92" s="205"/>
      <c r="ATO92" s="205"/>
      <c r="ATP92" s="205"/>
      <c r="ATQ92" s="205"/>
      <c r="ATR92" s="205"/>
      <c r="ATS92" s="205"/>
      <c r="ATT92" s="205"/>
      <c r="ATU92" s="205"/>
      <c r="ATV92" s="205"/>
      <c r="ATW92" s="205"/>
      <c r="ATX92" s="205"/>
      <c r="ATY92" s="205"/>
      <c r="ATZ92" s="205"/>
      <c r="AUA92" s="205"/>
      <c r="AUB92" s="205"/>
      <c r="AUC92" s="205"/>
      <c r="AUD92" s="205"/>
      <c r="AUE92" s="205"/>
      <c r="AUF92" s="205"/>
      <c r="AUG92" s="205"/>
      <c r="AUH92" s="205"/>
      <c r="AUI92" s="205"/>
      <c r="AUJ92" s="205"/>
      <c r="AUK92" s="205"/>
      <c r="AUL92" s="205"/>
      <c r="AUM92" s="205"/>
      <c r="AUN92" s="205"/>
      <c r="AUO92" s="205"/>
      <c r="AUP92" s="205"/>
      <c r="AUQ92" s="205"/>
      <c r="AUR92" s="205"/>
      <c r="AUS92" s="205"/>
      <c r="AUT92" s="205"/>
      <c r="AUU92" s="205"/>
      <c r="AUV92" s="205"/>
      <c r="AUW92" s="205"/>
      <c r="AUX92" s="205"/>
      <c r="AUY92" s="205"/>
      <c r="AUZ92" s="205"/>
      <c r="AVA92" s="205"/>
      <c r="AVB92" s="205"/>
      <c r="AVC92" s="205"/>
      <c r="AVD92" s="205"/>
      <c r="AVE92" s="205"/>
      <c r="AVF92" s="205"/>
      <c r="AVG92" s="205"/>
      <c r="AVH92" s="205"/>
      <c r="AVI92" s="205"/>
      <c r="AVJ92" s="205"/>
      <c r="AVK92" s="205"/>
      <c r="AVL92" s="205"/>
      <c r="AVM92" s="205"/>
      <c r="AVN92" s="205"/>
      <c r="AVO92" s="205"/>
      <c r="AVP92" s="205"/>
      <c r="AVQ92" s="205"/>
      <c r="AVR92" s="205"/>
      <c r="AVS92" s="205"/>
      <c r="AVT92" s="205"/>
      <c r="AVU92" s="205"/>
      <c r="AVV92" s="205"/>
      <c r="AVW92" s="205"/>
      <c r="AVX92" s="205"/>
      <c r="AVY92" s="205"/>
      <c r="AVZ92" s="205"/>
      <c r="AWA92" s="205"/>
      <c r="AWB92" s="205"/>
      <c r="AWC92" s="205"/>
      <c r="AWD92" s="205"/>
      <c r="AWE92" s="205"/>
      <c r="AWF92" s="205"/>
      <c r="AWG92" s="205"/>
      <c r="AWH92" s="205"/>
      <c r="AWI92" s="205"/>
      <c r="AWJ92" s="205"/>
      <c r="AWK92" s="205"/>
      <c r="AWL92" s="205"/>
      <c r="AWM92" s="205"/>
      <c r="AWN92" s="205"/>
      <c r="AWO92" s="205"/>
      <c r="AWP92" s="205"/>
      <c r="AWQ92" s="205"/>
      <c r="AWR92" s="205"/>
      <c r="AWS92" s="205"/>
      <c r="AWT92" s="205"/>
      <c r="AWU92" s="205"/>
      <c r="AWV92" s="205"/>
      <c r="AWW92" s="205"/>
      <c r="AWX92" s="205"/>
      <c r="AWY92" s="205"/>
      <c r="AWZ92" s="205"/>
      <c r="AXA92" s="205"/>
      <c r="AXB92" s="205"/>
      <c r="AXC92" s="205"/>
      <c r="AXD92" s="205"/>
      <c r="AXE92" s="205"/>
      <c r="AXF92" s="205"/>
      <c r="AXG92" s="205"/>
      <c r="AXH92" s="205"/>
      <c r="AXI92" s="205"/>
      <c r="AXJ92" s="205"/>
      <c r="AXK92" s="205"/>
      <c r="AXL92" s="205"/>
      <c r="AXM92" s="205"/>
      <c r="AXN92" s="205"/>
      <c r="AXO92" s="205"/>
      <c r="AXP92" s="205"/>
      <c r="AXQ92" s="205"/>
      <c r="AXR92" s="205"/>
      <c r="AXS92" s="205"/>
      <c r="AXT92" s="205"/>
      <c r="AXU92" s="205"/>
      <c r="AXV92" s="205"/>
      <c r="AXW92" s="205"/>
      <c r="AXX92" s="205"/>
      <c r="AXY92" s="205"/>
      <c r="AXZ92" s="205"/>
      <c r="AYA92" s="205"/>
      <c r="AYB92" s="205"/>
      <c r="AYC92" s="205"/>
      <c r="AYD92" s="205"/>
      <c r="AYE92" s="205"/>
      <c r="AYF92" s="205"/>
      <c r="AYG92" s="205"/>
      <c r="AYH92" s="205"/>
      <c r="AYI92" s="205"/>
      <c r="AYJ92" s="205"/>
      <c r="AYK92" s="205"/>
      <c r="AYL92" s="205"/>
      <c r="AYM92" s="205"/>
      <c r="AYN92" s="205"/>
      <c r="AYO92" s="205"/>
      <c r="AYP92" s="205"/>
      <c r="AYQ92" s="205"/>
      <c r="AYR92" s="205"/>
      <c r="AYS92" s="205"/>
      <c r="AYT92" s="205"/>
      <c r="AYU92" s="205"/>
      <c r="AYV92" s="205"/>
      <c r="AYW92" s="205"/>
      <c r="AYX92" s="205"/>
      <c r="AYY92" s="205"/>
      <c r="AYZ92" s="205"/>
      <c r="AZA92" s="205"/>
      <c r="AZB92" s="205"/>
      <c r="AZC92" s="205"/>
      <c r="AZD92" s="205"/>
      <c r="AZE92" s="205"/>
      <c r="AZF92" s="205"/>
      <c r="AZG92" s="205"/>
      <c r="AZH92" s="205"/>
      <c r="AZI92" s="205"/>
      <c r="AZJ92" s="205"/>
      <c r="AZK92" s="205"/>
      <c r="AZL92" s="205"/>
      <c r="AZM92" s="205"/>
      <c r="AZN92" s="205"/>
      <c r="AZO92" s="205"/>
      <c r="AZP92" s="205"/>
      <c r="AZQ92" s="205"/>
      <c r="AZR92" s="205"/>
      <c r="AZS92" s="205"/>
      <c r="AZT92" s="205"/>
      <c r="AZU92" s="205"/>
      <c r="AZV92" s="205"/>
      <c r="AZW92" s="205"/>
      <c r="AZX92" s="205"/>
      <c r="AZY92" s="205"/>
      <c r="AZZ92" s="205"/>
      <c r="BAA92" s="205"/>
      <c r="BAB92" s="205"/>
      <c r="BAC92" s="205"/>
      <c r="BAD92" s="205"/>
      <c r="BAE92" s="205"/>
      <c r="BAF92" s="205"/>
      <c r="BAG92" s="205"/>
      <c r="BAH92" s="205"/>
      <c r="BAI92" s="205"/>
      <c r="BAJ92" s="205"/>
      <c r="BAK92" s="205"/>
      <c r="BAL92" s="205"/>
      <c r="BAM92" s="205"/>
      <c r="BAN92" s="205"/>
      <c r="BAO92" s="205"/>
      <c r="BAP92" s="205"/>
      <c r="BAQ92" s="205"/>
      <c r="BAR92" s="205"/>
      <c r="BAS92" s="205"/>
      <c r="BAT92" s="205"/>
      <c r="BAU92" s="205"/>
      <c r="BAV92" s="205"/>
      <c r="BAW92" s="205"/>
      <c r="BAX92" s="205"/>
      <c r="BAY92" s="205"/>
      <c r="BAZ92" s="205"/>
      <c r="BBA92" s="205"/>
      <c r="BBB92" s="205"/>
      <c r="BBC92" s="205"/>
      <c r="BBD92" s="205"/>
      <c r="BBE92" s="205"/>
      <c r="BBF92" s="205"/>
      <c r="BBG92" s="205"/>
      <c r="BBH92" s="205"/>
      <c r="BBI92" s="205"/>
      <c r="BBJ92" s="205"/>
      <c r="BBK92" s="205"/>
      <c r="BBL92" s="205"/>
      <c r="BBM92" s="205"/>
      <c r="BBN92" s="205"/>
      <c r="BBO92" s="205"/>
      <c r="BBP92" s="205"/>
      <c r="BBQ92" s="205"/>
      <c r="BBR92" s="205"/>
      <c r="BBS92" s="205"/>
      <c r="BBT92" s="205"/>
      <c r="BBU92" s="205"/>
      <c r="BBV92" s="205"/>
      <c r="BBW92" s="205"/>
      <c r="BBX92" s="205"/>
      <c r="BBY92" s="205"/>
      <c r="BBZ92" s="205"/>
      <c r="BCA92" s="205"/>
      <c r="BCB92" s="205"/>
      <c r="BCC92" s="205"/>
      <c r="BCD92" s="205"/>
      <c r="BCE92" s="205"/>
      <c r="BCF92" s="205"/>
      <c r="BCG92" s="205"/>
      <c r="BCH92" s="205"/>
      <c r="BCI92" s="205"/>
      <c r="BCJ92" s="205"/>
      <c r="BCK92" s="205"/>
      <c r="BCL92" s="205"/>
      <c r="BCM92" s="205"/>
      <c r="BCN92" s="205"/>
      <c r="BCO92" s="205"/>
      <c r="BCP92" s="205"/>
      <c r="BCQ92" s="205"/>
      <c r="BCR92" s="205"/>
      <c r="BCS92" s="205"/>
      <c r="BCT92" s="205"/>
      <c r="BCU92" s="205"/>
      <c r="BCV92" s="205"/>
      <c r="BCW92" s="205"/>
      <c r="BCX92" s="205"/>
      <c r="BCY92" s="205"/>
      <c r="BCZ92" s="205"/>
      <c r="BDA92" s="205"/>
      <c r="BDB92" s="205"/>
      <c r="BDC92" s="205"/>
      <c r="BDD92" s="205"/>
      <c r="BDE92" s="205"/>
      <c r="BDF92" s="205"/>
      <c r="BDG92" s="205"/>
      <c r="BDH92" s="205"/>
      <c r="BDI92" s="205"/>
      <c r="BDJ92" s="205"/>
      <c r="BDK92" s="205"/>
      <c r="BDL92" s="205"/>
      <c r="BDM92" s="205"/>
      <c r="BDN92" s="205"/>
      <c r="BDO92" s="205"/>
      <c r="BDP92" s="205"/>
      <c r="BDQ92" s="205"/>
      <c r="BDR92" s="205"/>
      <c r="BDS92" s="205"/>
      <c r="BDT92" s="205"/>
      <c r="BDU92" s="205"/>
    </row>
    <row r="93" spans="1:1477" s="73" customFormat="1">
      <c r="A93" s="143"/>
      <c r="B93" s="71" t="s">
        <v>5</v>
      </c>
      <c r="C93" s="71" t="s">
        <v>239</v>
      </c>
      <c r="D93" s="71" t="s">
        <v>240</v>
      </c>
      <c r="E93" s="72">
        <v>41542</v>
      </c>
      <c r="F93" s="71" t="s">
        <v>473</v>
      </c>
      <c r="G93" s="71" t="s">
        <v>479</v>
      </c>
      <c r="H93" s="208">
        <v>2</v>
      </c>
      <c r="I93" s="73">
        <v>2</v>
      </c>
      <c r="J93" s="73">
        <v>260</v>
      </c>
      <c r="K93" s="73">
        <v>410</v>
      </c>
      <c r="L93" s="73">
        <v>407</v>
      </c>
      <c r="M93" s="206">
        <f t="shared" si="75"/>
        <v>1.1038461538461539</v>
      </c>
      <c r="N93" s="73">
        <f t="shared" si="76"/>
        <v>1</v>
      </c>
      <c r="O93" s="73">
        <v>3</v>
      </c>
      <c r="P93" s="73">
        <v>0</v>
      </c>
      <c r="Q93" s="73">
        <v>0</v>
      </c>
      <c r="R93" s="73">
        <v>150</v>
      </c>
      <c r="S93" s="73">
        <v>0</v>
      </c>
      <c r="T93" s="212">
        <v>3959132</v>
      </c>
      <c r="U93" s="212">
        <v>51415</v>
      </c>
      <c r="V93" s="212">
        <v>3907717</v>
      </c>
      <c r="W93" s="212">
        <v>4129233</v>
      </c>
      <c r="X93" s="212">
        <v>4133336</v>
      </c>
      <c r="Y93" s="212">
        <v>0</v>
      </c>
      <c r="Z93" s="212">
        <v>0</v>
      </c>
      <c r="AA93" s="212">
        <v>0</v>
      </c>
      <c r="AB93" s="212">
        <v>4133336</v>
      </c>
      <c r="AC93" s="212">
        <v>4124281</v>
      </c>
      <c r="AD93" s="206">
        <f t="shared" si="77"/>
        <v>1.0554195710692458</v>
      </c>
      <c r="AE93" s="73">
        <f t="shared" si="78"/>
        <v>1</v>
      </c>
      <c r="AF93" s="212">
        <v>-9055</v>
      </c>
      <c r="AG93" s="212">
        <v>170101</v>
      </c>
      <c r="AH93" s="73">
        <v>105</v>
      </c>
      <c r="AI93" s="73">
        <v>15</v>
      </c>
      <c r="AJ93" s="73">
        <v>0</v>
      </c>
      <c r="AK93" s="73">
        <v>0</v>
      </c>
      <c r="AL93" s="85">
        <v>3694</v>
      </c>
      <c r="AM93" s="85">
        <v>0</v>
      </c>
      <c r="AN93" s="73">
        <v>30</v>
      </c>
      <c r="AO93" s="73">
        <v>0</v>
      </c>
      <c r="AP93" s="85">
        <v>157988</v>
      </c>
      <c r="AQ93" s="85">
        <v>70393</v>
      </c>
      <c r="AR93" s="73">
        <v>0</v>
      </c>
      <c r="AS93" s="73">
        <v>0</v>
      </c>
      <c r="AT93" s="85">
        <v>0</v>
      </c>
      <c r="AU93" s="85">
        <v>0</v>
      </c>
      <c r="AV93" s="73">
        <v>0</v>
      </c>
      <c r="AW93" s="73">
        <v>0</v>
      </c>
      <c r="AX93" s="85">
        <v>0</v>
      </c>
      <c r="AY93" s="85">
        <v>0</v>
      </c>
      <c r="AZ93" s="73">
        <v>0</v>
      </c>
      <c r="BA93" s="73">
        <v>0</v>
      </c>
      <c r="BB93" s="85">
        <v>0</v>
      </c>
      <c r="BC93" s="85">
        <v>0</v>
      </c>
      <c r="BD93" s="73">
        <v>0</v>
      </c>
      <c r="BE93" s="73">
        <v>0</v>
      </c>
      <c r="BF93" s="85">
        <v>22592</v>
      </c>
      <c r="BG93" s="85">
        <v>0</v>
      </c>
      <c r="BH93" s="73">
        <v>0</v>
      </c>
      <c r="BI93" s="73">
        <v>0</v>
      </c>
      <c r="BJ93" s="85">
        <v>0</v>
      </c>
      <c r="BK93" s="85">
        <v>0</v>
      </c>
      <c r="BL93" s="73">
        <v>0</v>
      </c>
      <c r="BM93" s="73">
        <v>0</v>
      </c>
      <c r="BN93" s="85">
        <v>0</v>
      </c>
      <c r="BO93" s="85">
        <v>0</v>
      </c>
      <c r="BP93" s="73">
        <v>0</v>
      </c>
      <c r="BQ93" s="73">
        <v>0</v>
      </c>
      <c r="BR93" s="85">
        <v>0</v>
      </c>
      <c r="BS93" s="85">
        <v>0</v>
      </c>
      <c r="BT93" s="73">
        <v>0</v>
      </c>
      <c r="BU93" s="73">
        <v>0</v>
      </c>
      <c r="BV93" s="85">
        <v>0</v>
      </c>
      <c r="BW93" s="85">
        <v>0</v>
      </c>
      <c r="BX93" s="73">
        <v>0</v>
      </c>
      <c r="BY93" s="73">
        <v>0</v>
      </c>
      <c r="BZ93" s="85">
        <v>0</v>
      </c>
      <c r="CA93" s="85">
        <v>0</v>
      </c>
      <c r="CB93" s="73">
        <v>0</v>
      </c>
      <c r="CC93" s="73">
        <v>0</v>
      </c>
      <c r="CD93" s="85">
        <v>0</v>
      </c>
      <c r="CE93" s="85">
        <v>0</v>
      </c>
      <c r="CF93" s="73">
        <v>0</v>
      </c>
      <c r="CG93" s="73">
        <v>0</v>
      </c>
      <c r="CH93" s="85">
        <v>0</v>
      </c>
      <c r="CI93" s="85">
        <v>0</v>
      </c>
      <c r="CJ93" s="73">
        <v>30</v>
      </c>
      <c r="CK93" s="73">
        <v>0</v>
      </c>
      <c r="CL93" s="85">
        <v>184274</v>
      </c>
      <c r="CM93" s="85">
        <v>70393</v>
      </c>
      <c r="CN93" s="71" t="s">
        <v>456</v>
      </c>
      <c r="CO93" s="71" t="s">
        <v>457</v>
      </c>
      <c r="CP93" s="71" t="s">
        <v>321</v>
      </c>
      <c r="CQ93" s="71" t="s">
        <v>321</v>
      </c>
      <c r="CR93" s="71" t="s">
        <v>321</v>
      </c>
      <c r="CS93" s="71" t="s">
        <v>321</v>
      </c>
      <c r="CT93" s="72">
        <v>42262</v>
      </c>
      <c r="CU93" s="71" t="s">
        <v>473</v>
      </c>
      <c r="CV93" s="71" t="s">
        <v>474</v>
      </c>
      <c r="CW93" s="72" t="s">
        <v>168</v>
      </c>
      <c r="CX93" s="72">
        <v>42101</v>
      </c>
      <c r="CY93" s="71" t="s">
        <v>475</v>
      </c>
      <c r="CZ93" s="71" t="s">
        <v>478</v>
      </c>
      <c r="DA93" s="71" t="s">
        <v>509</v>
      </c>
      <c r="DB93" s="86">
        <v>4168713.7</v>
      </c>
      <c r="DC93" s="71"/>
      <c r="DD93" s="71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205"/>
      <c r="IJ93" s="205"/>
      <c r="IK93" s="205"/>
      <c r="IL93" s="205"/>
      <c r="IM93" s="205"/>
      <c r="IN93" s="205"/>
      <c r="IO93" s="205"/>
      <c r="IP93" s="205"/>
      <c r="IQ93" s="205"/>
      <c r="IR93" s="205"/>
      <c r="IS93" s="205"/>
      <c r="IT93" s="205"/>
      <c r="IU93" s="205"/>
      <c r="IV93" s="205"/>
      <c r="IW93" s="205"/>
      <c r="IX93" s="205"/>
      <c r="IY93" s="205"/>
      <c r="IZ93" s="205"/>
      <c r="JA93" s="205"/>
      <c r="JB93" s="205"/>
      <c r="JC93" s="205"/>
      <c r="JD93" s="205"/>
      <c r="JE93" s="205"/>
      <c r="JF93" s="205"/>
      <c r="JG93" s="205"/>
      <c r="JH93" s="205"/>
      <c r="JI93" s="205"/>
      <c r="JJ93" s="205"/>
      <c r="JK93" s="205"/>
      <c r="JL93" s="205"/>
      <c r="JM93" s="205"/>
      <c r="JN93" s="205"/>
      <c r="JO93" s="205"/>
      <c r="JP93" s="205"/>
      <c r="JQ93" s="205"/>
      <c r="JR93" s="205"/>
      <c r="JS93" s="205"/>
      <c r="JT93" s="205"/>
      <c r="JU93" s="205"/>
      <c r="JV93" s="205"/>
      <c r="JW93" s="205"/>
      <c r="JX93" s="205"/>
      <c r="JY93" s="205"/>
      <c r="JZ93" s="205"/>
      <c r="KA93" s="205"/>
      <c r="KB93" s="205"/>
      <c r="KC93" s="205"/>
      <c r="KD93" s="205"/>
      <c r="KE93" s="205"/>
      <c r="KF93" s="205"/>
      <c r="KG93" s="205"/>
      <c r="KH93" s="205"/>
      <c r="KI93" s="205"/>
      <c r="KJ93" s="205"/>
      <c r="KK93" s="205"/>
      <c r="KL93" s="205"/>
      <c r="KM93" s="205"/>
      <c r="KN93" s="205"/>
      <c r="KO93" s="205"/>
      <c r="KP93" s="205"/>
      <c r="KQ93" s="205"/>
      <c r="KR93" s="205"/>
      <c r="KS93" s="205"/>
      <c r="KT93" s="205"/>
      <c r="KU93" s="205"/>
      <c r="KV93" s="205"/>
      <c r="KW93" s="205"/>
      <c r="KX93" s="205"/>
      <c r="KY93" s="205"/>
      <c r="KZ93" s="205"/>
      <c r="LA93" s="205"/>
      <c r="LB93" s="205"/>
      <c r="LC93" s="205"/>
      <c r="LD93" s="205"/>
      <c r="LE93" s="205"/>
      <c r="LF93" s="205"/>
      <c r="LG93" s="205"/>
      <c r="LH93" s="205"/>
      <c r="LI93" s="205"/>
      <c r="LJ93" s="205"/>
      <c r="LK93" s="205"/>
      <c r="LL93" s="205"/>
      <c r="LM93" s="205"/>
      <c r="LN93" s="205"/>
      <c r="LO93" s="205"/>
      <c r="LP93" s="205"/>
      <c r="LQ93" s="205"/>
      <c r="LR93" s="205"/>
      <c r="LS93" s="205"/>
      <c r="LT93" s="205"/>
      <c r="LU93" s="205"/>
      <c r="LV93" s="205"/>
      <c r="LW93" s="205"/>
      <c r="LX93" s="205"/>
      <c r="LY93" s="205"/>
      <c r="LZ93" s="205"/>
      <c r="MA93" s="205"/>
      <c r="MB93" s="205"/>
      <c r="MC93" s="205"/>
      <c r="MD93" s="205"/>
      <c r="ME93" s="205"/>
      <c r="MF93" s="205"/>
      <c r="MG93" s="205"/>
      <c r="MH93" s="205"/>
      <c r="MI93" s="205"/>
      <c r="MJ93" s="205"/>
      <c r="MK93" s="205"/>
      <c r="ML93" s="205"/>
      <c r="MM93" s="205"/>
      <c r="MN93" s="205"/>
      <c r="MO93" s="205"/>
      <c r="MP93" s="205"/>
      <c r="MQ93" s="205"/>
      <c r="MR93" s="205"/>
      <c r="MS93" s="205"/>
      <c r="MT93" s="205"/>
      <c r="MU93" s="205"/>
      <c r="MV93" s="205"/>
      <c r="MW93" s="205"/>
      <c r="MX93" s="205"/>
      <c r="MY93" s="205"/>
      <c r="MZ93" s="205"/>
      <c r="NA93" s="205"/>
      <c r="NB93" s="205"/>
      <c r="NC93" s="205"/>
      <c r="ND93" s="205"/>
      <c r="NE93" s="205"/>
      <c r="NF93" s="205"/>
      <c r="NG93" s="205"/>
      <c r="NH93" s="205"/>
      <c r="NI93" s="205"/>
      <c r="NJ93" s="205"/>
      <c r="NK93" s="205"/>
      <c r="NL93" s="205"/>
      <c r="NM93" s="205"/>
      <c r="NN93" s="205"/>
      <c r="NO93" s="205"/>
      <c r="NP93" s="205"/>
      <c r="NQ93" s="205"/>
      <c r="NR93" s="205"/>
      <c r="NS93" s="205"/>
      <c r="NT93" s="205"/>
      <c r="NU93" s="205"/>
      <c r="NV93" s="205"/>
      <c r="NW93" s="205"/>
      <c r="NX93" s="205"/>
      <c r="NY93" s="205"/>
      <c r="NZ93" s="205"/>
      <c r="OA93" s="205"/>
      <c r="OB93" s="205"/>
      <c r="OC93" s="205"/>
      <c r="OD93" s="205"/>
      <c r="OE93" s="205"/>
      <c r="OF93" s="205"/>
      <c r="OG93" s="205"/>
      <c r="OH93" s="205"/>
      <c r="OI93" s="205"/>
      <c r="OJ93" s="205"/>
      <c r="OK93" s="205"/>
      <c r="OL93" s="205"/>
      <c r="OM93" s="205"/>
      <c r="ON93" s="205"/>
      <c r="OO93" s="205"/>
      <c r="OP93" s="205"/>
      <c r="OQ93" s="205"/>
      <c r="OR93" s="205"/>
      <c r="OS93" s="205"/>
      <c r="OT93" s="205"/>
      <c r="OU93" s="205"/>
      <c r="OV93" s="205"/>
      <c r="OW93" s="205"/>
      <c r="OX93" s="205"/>
      <c r="OY93" s="205"/>
      <c r="OZ93" s="205"/>
      <c r="PA93" s="205"/>
      <c r="PB93" s="205"/>
      <c r="PC93" s="205"/>
      <c r="PD93" s="205"/>
      <c r="PE93" s="205"/>
      <c r="PF93" s="205"/>
      <c r="PG93" s="205"/>
      <c r="PH93" s="205"/>
      <c r="PI93" s="205"/>
      <c r="PJ93" s="205"/>
      <c r="PK93" s="205"/>
      <c r="PL93" s="205"/>
      <c r="PM93" s="205"/>
      <c r="PN93" s="205"/>
      <c r="PO93" s="205"/>
      <c r="PP93" s="205"/>
      <c r="PQ93" s="205"/>
      <c r="PR93" s="205"/>
      <c r="PS93" s="205"/>
      <c r="PT93" s="205"/>
      <c r="PU93" s="205"/>
      <c r="PV93" s="205"/>
      <c r="PW93" s="205"/>
      <c r="PX93" s="205"/>
      <c r="PY93" s="205"/>
      <c r="PZ93" s="205"/>
      <c r="QA93" s="205"/>
      <c r="QB93" s="205"/>
      <c r="QC93" s="205"/>
      <c r="QD93" s="205"/>
      <c r="QE93" s="205"/>
      <c r="QF93" s="205"/>
      <c r="QG93" s="205"/>
      <c r="QH93" s="205"/>
      <c r="QI93" s="205"/>
      <c r="QJ93" s="205"/>
      <c r="QK93" s="205"/>
      <c r="QL93" s="205"/>
      <c r="QM93" s="205"/>
      <c r="QN93" s="205"/>
      <c r="QO93" s="205"/>
      <c r="QP93" s="205"/>
      <c r="QQ93" s="205"/>
      <c r="QR93" s="205"/>
      <c r="QS93" s="205"/>
      <c r="QT93" s="205"/>
      <c r="QU93" s="205"/>
      <c r="QV93" s="205"/>
      <c r="QW93" s="205"/>
      <c r="QX93" s="205"/>
      <c r="QY93" s="205"/>
      <c r="QZ93" s="205"/>
      <c r="RA93" s="205"/>
      <c r="RB93" s="205"/>
      <c r="RC93" s="205"/>
      <c r="RD93" s="205"/>
      <c r="RE93" s="205"/>
      <c r="RF93" s="205"/>
      <c r="RG93" s="205"/>
      <c r="RH93" s="205"/>
      <c r="RI93" s="205"/>
      <c r="RJ93" s="205"/>
      <c r="RK93" s="205"/>
      <c r="RL93" s="205"/>
      <c r="RM93" s="205"/>
      <c r="RN93" s="205"/>
      <c r="RO93" s="205"/>
      <c r="RP93" s="205"/>
      <c r="RQ93" s="205"/>
      <c r="RR93" s="205"/>
      <c r="RS93" s="205"/>
      <c r="RT93" s="205"/>
      <c r="RU93" s="205"/>
      <c r="RV93" s="205"/>
      <c r="RW93" s="205"/>
      <c r="RX93" s="205"/>
      <c r="RY93" s="205"/>
      <c r="RZ93" s="205"/>
      <c r="SA93" s="205"/>
      <c r="SB93" s="205"/>
      <c r="SC93" s="205"/>
      <c r="SD93" s="205"/>
      <c r="SE93" s="205"/>
      <c r="SF93" s="205"/>
      <c r="SG93" s="205"/>
      <c r="SH93" s="205"/>
      <c r="SI93" s="205"/>
      <c r="SJ93" s="205"/>
      <c r="SK93" s="205"/>
      <c r="SL93" s="205"/>
      <c r="SM93" s="205"/>
      <c r="SN93" s="205"/>
      <c r="SO93" s="205"/>
      <c r="SP93" s="205"/>
      <c r="SQ93" s="205"/>
      <c r="SR93" s="205"/>
      <c r="SS93" s="205"/>
      <c r="ST93" s="205"/>
      <c r="SU93" s="205"/>
      <c r="SV93" s="205"/>
      <c r="SW93" s="205"/>
      <c r="SX93" s="205"/>
      <c r="SY93" s="205"/>
      <c r="SZ93" s="205"/>
      <c r="TA93" s="205"/>
      <c r="TB93" s="205"/>
      <c r="TC93" s="205"/>
      <c r="TD93" s="205"/>
      <c r="TE93" s="205"/>
      <c r="TF93" s="205"/>
      <c r="TG93" s="205"/>
      <c r="TH93" s="205"/>
      <c r="TI93" s="205"/>
      <c r="TJ93" s="205"/>
      <c r="TK93" s="205"/>
      <c r="TL93" s="205"/>
      <c r="TM93" s="205"/>
      <c r="TN93" s="205"/>
      <c r="TO93" s="205"/>
      <c r="TP93" s="205"/>
      <c r="TQ93" s="205"/>
      <c r="TR93" s="205"/>
      <c r="TS93" s="205"/>
      <c r="TT93" s="205"/>
      <c r="TU93" s="205"/>
      <c r="TV93" s="205"/>
      <c r="TW93" s="205"/>
      <c r="TX93" s="205"/>
      <c r="TY93" s="205"/>
      <c r="TZ93" s="205"/>
      <c r="UA93" s="205"/>
      <c r="UB93" s="205"/>
      <c r="UC93" s="205"/>
      <c r="UD93" s="205"/>
      <c r="UE93" s="205"/>
      <c r="UF93" s="205"/>
      <c r="UG93" s="205"/>
      <c r="UH93" s="205"/>
      <c r="UI93" s="205"/>
      <c r="UJ93" s="205"/>
      <c r="UK93" s="205"/>
      <c r="UL93" s="205"/>
      <c r="UM93" s="205"/>
      <c r="UN93" s="205"/>
      <c r="UO93" s="205"/>
      <c r="UP93" s="205"/>
      <c r="UQ93" s="205"/>
      <c r="UR93" s="205"/>
      <c r="US93" s="205"/>
      <c r="UT93" s="205"/>
      <c r="UU93" s="205"/>
      <c r="UV93" s="205"/>
      <c r="UW93" s="205"/>
      <c r="UX93" s="205"/>
      <c r="UY93" s="205"/>
      <c r="UZ93" s="205"/>
      <c r="VA93" s="205"/>
      <c r="VB93" s="205"/>
      <c r="VC93" s="205"/>
      <c r="VD93" s="205"/>
      <c r="VE93" s="205"/>
      <c r="VF93" s="205"/>
      <c r="VG93" s="205"/>
      <c r="VH93" s="205"/>
      <c r="VI93" s="205"/>
      <c r="VJ93" s="205"/>
      <c r="VK93" s="205"/>
      <c r="VL93" s="205"/>
      <c r="VM93" s="205"/>
      <c r="VN93" s="205"/>
      <c r="VO93" s="205"/>
      <c r="VP93" s="205"/>
      <c r="VQ93" s="205"/>
      <c r="VR93" s="205"/>
      <c r="VS93" s="205"/>
      <c r="VT93" s="205"/>
      <c r="VU93" s="205"/>
      <c r="VV93" s="205"/>
      <c r="VW93" s="205"/>
      <c r="VX93" s="205"/>
      <c r="VY93" s="205"/>
      <c r="VZ93" s="205"/>
      <c r="WA93" s="205"/>
      <c r="WB93" s="205"/>
      <c r="WC93" s="205"/>
      <c r="WD93" s="205"/>
      <c r="WE93" s="205"/>
      <c r="WF93" s="205"/>
      <c r="WG93" s="205"/>
      <c r="WH93" s="205"/>
      <c r="WI93" s="205"/>
      <c r="WJ93" s="205"/>
      <c r="WK93" s="205"/>
      <c r="WL93" s="205"/>
      <c r="WM93" s="205"/>
      <c r="WN93" s="205"/>
      <c r="WO93" s="205"/>
      <c r="WP93" s="205"/>
      <c r="WQ93" s="205"/>
      <c r="WR93" s="205"/>
      <c r="WS93" s="205"/>
      <c r="WT93" s="205"/>
      <c r="WU93" s="205"/>
      <c r="WV93" s="205"/>
      <c r="WW93" s="205"/>
      <c r="WX93" s="205"/>
      <c r="WY93" s="205"/>
      <c r="WZ93" s="205"/>
      <c r="XA93" s="205"/>
      <c r="XB93" s="205"/>
      <c r="XC93" s="205"/>
      <c r="XD93" s="205"/>
      <c r="XE93" s="205"/>
      <c r="XF93" s="205"/>
      <c r="XG93" s="205"/>
      <c r="XH93" s="205"/>
      <c r="XI93" s="205"/>
      <c r="XJ93" s="205"/>
      <c r="XK93" s="205"/>
      <c r="XL93" s="205"/>
      <c r="XM93" s="205"/>
      <c r="XN93" s="205"/>
      <c r="XO93" s="205"/>
      <c r="XP93" s="205"/>
      <c r="XQ93" s="205"/>
      <c r="XR93" s="205"/>
      <c r="XS93" s="205"/>
      <c r="XT93" s="205"/>
      <c r="XU93" s="205"/>
      <c r="XV93" s="205"/>
      <c r="XW93" s="205"/>
      <c r="XX93" s="205"/>
      <c r="XY93" s="205"/>
      <c r="XZ93" s="205"/>
      <c r="YA93" s="205"/>
      <c r="YB93" s="205"/>
      <c r="YC93" s="205"/>
      <c r="YD93" s="205"/>
      <c r="YE93" s="205"/>
      <c r="YF93" s="205"/>
      <c r="YG93" s="205"/>
      <c r="YH93" s="205"/>
      <c r="YI93" s="205"/>
      <c r="YJ93" s="205"/>
      <c r="YK93" s="205"/>
      <c r="YL93" s="205"/>
      <c r="YM93" s="205"/>
      <c r="YN93" s="205"/>
      <c r="YO93" s="205"/>
      <c r="YP93" s="205"/>
      <c r="YQ93" s="205"/>
      <c r="YR93" s="205"/>
      <c r="YS93" s="205"/>
      <c r="YT93" s="205"/>
      <c r="YU93" s="205"/>
      <c r="YV93" s="205"/>
      <c r="YW93" s="205"/>
      <c r="YX93" s="205"/>
      <c r="YY93" s="205"/>
      <c r="YZ93" s="205"/>
      <c r="ZA93" s="205"/>
      <c r="ZB93" s="205"/>
      <c r="ZC93" s="205"/>
      <c r="ZD93" s="205"/>
      <c r="ZE93" s="205"/>
      <c r="ZF93" s="205"/>
      <c r="ZG93" s="205"/>
      <c r="ZH93" s="205"/>
      <c r="ZI93" s="205"/>
      <c r="ZJ93" s="205"/>
      <c r="ZK93" s="205"/>
      <c r="ZL93" s="205"/>
      <c r="ZM93" s="205"/>
      <c r="ZN93" s="205"/>
      <c r="ZO93" s="205"/>
      <c r="ZP93" s="205"/>
      <c r="ZQ93" s="205"/>
      <c r="ZR93" s="205"/>
      <c r="ZS93" s="205"/>
      <c r="ZT93" s="205"/>
      <c r="ZU93" s="205"/>
      <c r="ZV93" s="205"/>
      <c r="ZW93" s="205"/>
      <c r="ZX93" s="205"/>
      <c r="ZY93" s="205"/>
      <c r="ZZ93" s="205"/>
      <c r="AAA93" s="205"/>
      <c r="AAB93" s="205"/>
      <c r="AAC93" s="205"/>
      <c r="AAD93" s="205"/>
      <c r="AAE93" s="205"/>
      <c r="AAF93" s="205"/>
      <c r="AAG93" s="205"/>
      <c r="AAH93" s="205"/>
      <c r="AAI93" s="205"/>
      <c r="AAJ93" s="205"/>
      <c r="AAK93" s="205"/>
      <c r="AAL93" s="205"/>
      <c r="AAM93" s="205"/>
      <c r="AAN93" s="205"/>
      <c r="AAO93" s="205"/>
      <c r="AAP93" s="205"/>
      <c r="AAQ93" s="205"/>
      <c r="AAR93" s="205"/>
      <c r="AAS93" s="205"/>
      <c r="AAT93" s="205"/>
      <c r="AAU93" s="205"/>
      <c r="AAV93" s="205"/>
      <c r="AAW93" s="205"/>
      <c r="AAX93" s="205"/>
      <c r="AAY93" s="205"/>
      <c r="AAZ93" s="205"/>
      <c r="ABA93" s="205"/>
      <c r="ABB93" s="205"/>
      <c r="ABC93" s="205"/>
      <c r="ABD93" s="205"/>
      <c r="ABE93" s="205"/>
      <c r="ABF93" s="205"/>
      <c r="ABG93" s="205"/>
      <c r="ABH93" s="205"/>
      <c r="ABI93" s="205"/>
      <c r="ABJ93" s="205"/>
      <c r="ABK93" s="205"/>
      <c r="ABL93" s="205"/>
      <c r="ABM93" s="205"/>
      <c r="ABN93" s="205"/>
      <c r="ABO93" s="205"/>
      <c r="ABP93" s="205"/>
      <c r="ABQ93" s="205"/>
      <c r="ABR93" s="205"/>
      <c r="ABS93" s="205"/>
      <c r="ABT93" s="205"/>
      <c r="ABU93" s="205"/>
      <c r="ABV93" s="205"/>
      <c r="ABW93" s="205"/>
      <c r="ABX93" s="205"/>
      <c r="ABY93" s="205"/>
      <c r="ABZ93" s="205"/>
      <c r="ACA93" s="205"/>
      <c r="ACB93" s="205"/>
      <c r="ACC93" s="205"/>
      <c r="ACD93" s="205"/>
      <c r="ACE93" s="205"/>
      <c r="ACF93" s="205"/>
      <c r="ACG93" s="205"/>
      <c r="ACH93" s="205"/>
      <c r="ACI93" s="205"/>
      <c r="ACJ93" s="205"/>
      <c r="ACK93" s="205"/>
      <c r="ACL93" s="205"/>
      <c r="ACM93" s="205"/>
      <c r="ACN93" s="205"/>
      <c r="ACO93" s="205"/>
      <c r="ACP93" s="205"/>
      <c r="ACQ93" s="205"/>
      <c r="ACR93" s="205"/>
      <c r="ACS93" s="205"/>
      <c r="ACT93" s="205"/>
      <c r="ACU93" s="205"/>
      <c r="ACV93" s="205"/>
      <c r="ACW93" s="205"/>
      <c r="ACX93" s="205"/>
      <c r="ACY93" s="205"/>
      <c r="ACZ93" s="205"/>
      <c r="ADA93" s="205"/>
      <c r="ADB93" s="205"/>
      <c r="ADC93" s="205"/>
      <c r="ADD93" s="205"/>
      <c r="ADE93" s="205"/>
      <c r="ADF93" s="205"/>
      <c r="ADG93" s="205"/>
      <c r="ADH93" s="205"/>
      <c r="ADI93" s="205"/>
      <c r="ADJ93" s="205"/>
      <c r="ADK93" s="205"/>
      <c r="ADL93" s="205"/>
      <c r="ADM93" s="205"/>
      <c r="ADN93" s="205"/>
      <c r="ADO93" s="205"/>
      <c r="ADP93" s="205"/>
      <c r="ADQ93" s="205"/>
      <c r="ADR93" s="205"/>
      <c r="ADS93" s="205"/>
      <c r="ADT93" s="205"/>
      <c r="ADU93" s="205"/>
      <c r="ADV93" s="205"/>
      <c r="ADW93" s="205"/>
      <c r="ADX93" s="205"/>
      <c r="ADY93" s="205"/>
      <c r="ADZ93" s="205"/>
      <c r="AEA93" s="205"/>
      <c r="AEB93" s="205"/>
      <c r="AEC93" s="205"/>
      <c r="AED93" s="205"/>
      <c r="AEE93" s="205"/>
      <c r="AEF93" s="205"/>
      <c r="AEG93" s="205"/>
      <c r="AEH93" s="205"/>
      <c r="AEI93" s="205"/>
      <c r="AEJ93" s="205"/>
      <c r="AEK93" s="205"/>
      <c r="AEL93" s="205"/>
      <c r="AEM93" s="205"/>
      <c r="AEN93" s="205"/>
      <c r="AEO93" s="205"/>
      <c r="AEP93" s="205"/>
      <c r="AEQ93" s="205"/>
      <c r="AER93" s="205"/>
      <c r="AES93" s="205"/>
      <c r="AET93" s="205"/>
      <c r="AEU93" s="205"/>
      <c r="AEV93" s="205"/>
      <c r="AEW93" s="205"/>
      <c r="AEX93" s="205"/>
      <c r="AEY93" s="205"/>
      <c r="AEZ93" s="205"/>
      <c r="AFA93" s="205"/>
      <c r="AFB93" s="205"/>
      <c r="AFC93" s="205"/>
      <c r="AFD93" s="205"/>
      <c r="AFE93" s="205"/>
      <c r="AFF93" s="205"/>
      <c r="AFG93" s="205"/>
      <c r="AFH93" s="205"/>
      <c r="AFI93" s="205"/>
      <c r="AFJ93" s="205"/>
      <c r="AFK93" s="205"/>
      <c r="AFL93" s="205"/>
      <c r="AFM93" s="205"/>
      <c r="AFN93" s="205"/>
      <c r="AFO93" s="205"/>
      <c r="AFP93" s="205"/>
      <c r="AFQ93" s="205"/>
      <c r="AFR93" s="205"/>
      <c r="AFS93" s="205"/>
      <c r="AFT93" s="205"/>
      <c r="AFU93" s="205"/>
      <c r="AFV93" s="205"/>
      <c r="AFW93" s="205"/>
      <c r="AFX93" s="205"/>
      <c r="AFY93" s="205"/>
      <c r="AFZ93" s="205"/>
      <c r="AGA93" s="205"/>
      <c r="AGB93" s="205"/>
      <c r="AGC93" s="205"/>
      <c r="AGD93" s="205"/>
      <c r="AGE93" s="205"/>
      <c r="AGF93" s="205"/>
      <c r="AGG93" s="205"/>
      <c r="AGH93" s="205"/>
      <c r="AGI93" s="205"/>
      <c r="AGJ93" s="205"/>
      <c r="AGK93" s="205"/>
      <c r="AGL93" s="205"/>
      <c r="AGM93" s="205"/>
      <c r="AGN93" s="205"/>
      <c r="AGO93" s="205"/>
      <c r="AGP93" s="205"/>
      <c r="AGQ93" s="205"/>
      <c r="AGR93" s="205"/>
      <c r="AGS93" s="205"/>
      <c r="AGT93" s="205"/>
      <c r="AGU93" s="205"/>
      <c r="AGV93" s="205"/>
      <c r="AGW93" s="205"/>
      <c r="AGX93" s="205"/>
      <c r="AGY93" s="205"/>
      <c r="AGZ93" s="205"/>
      <c r="AHA93" s="205"/>
      <c r="AHB93" s="205"/>
      <c r="AHC93" s="205"/>
      <c r="AHD93" s="205"/>
      <c r="AHE93" s="205"/>
      <c r="AHF93" s="205"/>
      <c r="AHG93" s="205"/>
      <c r="AHH93" s="205"/>
      <c r="AHI93" s="205"/>
      <c r="AHJ93" s="205"/>
      <c r="AHK93" s="205"/>
      <c r="AHL93" s="205"/>
      <c r="AHM93" s="205"/>
      <c r="AHN93" s="205"/>
      <c r="AHO93" s="205"/>
      <c r="AHP93" s="205"/>
      <c r="AHQ93" s="205"/>
      <c r="AHR93" s="205"/>
      <c r="AHS93" s="205"/>
      <c r="AHT93" s="205"/>
      <c r="AHU93" s="205"/>
      <c r="AHV93" s="205"/>
      <c r="AHW93" s="205"/>
      <c r="AHX93" s="205"/>
      <c r="AHY93" s="205"/>
      <c r="AHZ93" s="205"/>
      <c r="AIA93" s="205"/>
      <c r="AIB93" s="205"/>
      <c r="AIC93" s="205"/>
      <c r="AID93" s="205"/>
      <c r="AIE93" s="205"/>
      <c r="AIF93" s="205"/>
      <c r="AIG93" s="205"/>
      <c r="AIH93" s="205"/>
      <c r="AII93" s="205"/>
      <c r="AIJ93" s="205"/>
      <c r="AIK93" s="205"/>
      <c r="AIL93" s="205"/>
      <c r="AIM93" s="205"/>
      <c r="AIN93" s="205"/>
      <c r="AIO93" s="205"/>
      <c r="AIP93" s="205"/>
      <c r="AIQ93" s="205"/>
      <c r="AIR93" s="205"/>
      <c r="AIS93" s="205"/>
      <c r="AIT93" s="205"/>
      <c r="AIU93" s="205"/>
      <c r="AIV93" s="205"/>
      <c r="AIW93" s="205"/>
      <c r="AIX93" s="205"/>
      <c r="AIY93" s="205"/>
      <c r="AIZ93" s="205"/>
      <c r="AJA93" s="205"/>
      <c r="AJB93" s="205"/>
      <c r="AJC93" s="205"/>
      <c r="AJD93" s="205"/>
      <c r="AJE93" s="205"/>
      <c r="AJF93" s="205"/>
      <c r="AJG93" s="205"/>
      <c r="AJH93" s="205"/>
      <c r="AJI93" s="205"/>
      <c r="AJJ93" s="205"/>
      <c r="AJK93" s="205"/>
      <c r="AJL93" s="205"/>
      <c r="AJM93" s="205"/>
      <c r="AJN93" s="205"/>
      <c r="AJO93" s="205"/>
      <c r="AJP93" s="205"/>
      <c r="AJQ93" s="205"/>
      <c r="AJR93" s="205"/>
      <c r="AJS93" s="205"/>
      <c r="AJT93" s="205"/>
      <c r="AJU93" s="205"/>
      <c r="AJV93" s="205"/>
      <c r="AJW93" s="205"/>
      <c r="AJX93" s="205"/>
      <c r="AJY93" s="205"/>
      <c r="AJZ93" s="205"/>
      <c r="AKA93" s="205"/>
      <c r="AKB93" s="205"/>
      <c r="AKC93" s="205"/>
      <c r="AKD93" s="205"/>
      <c r="AKE93" s="205"/>
      <c r="AKF93" s="205"/>
      <c r="AKG93" s="205"/>
      <c r="AKH93" s="205"/>
      <c r="AKI93" s="205"/>
      <c r="AKJ93" s="205"/>
      <c r="AKK93" s="205"/>
      <c r="AKL93" s="205"/>
      <c r="AKM93" s="205"/>
      <c r="AKN93" s="205"/>
      <c r="AKO93" s="205"/>
      <c r="AKP93" s="205"/>
      <c r="AKQ93" s="205"/>
      <c r="AKR93" s="205"/>
      <c r="AKS93" s="205"/>
      <c r="AKT93" s="205"/>
      <c r="AKU93" s="205"/>
      <c r="AKV93" s="205"/>
      <c r="AKW93" s="205"/>
      <c r="AKX93" s="205"/>
      <c r="AKY93" s="205"/>
      <c r="AKZ93" s="205"/>
      <c r="ALA93" s="205"/>
      <c r="ALB93" s="205"/>
      <c r="ALC93" s="205"/>
      <c r="ALD93" s="205"/>
      <c r="ALE93" s="205"/>
      <c r="ALF93" s="205"/>
      <c r="ALG93" s="205"/>
      <c r="ALH93" s="205"/>
      <c r="ALI93" s="205"/>
      <c r="ALJ93" s="205"/>
      <c r="ALK93" s="205"/>
      <c r="ALL93" s="205"/>
      <c r="ALM93" s="205"/>
      <c r="ALN93" s="205"/>
      <c r="ALO93" s="205"/>
      <c r="ALP93" s="205"/>
      <c r="ALQ93" s="205"/>
      <c r="ALR93" s="205"/>
      <c r="ALS93" s="205"/>
      <c r="ALT93" s="205"/>
      <c r="ALU93" s="205"/>
      <c r="ALV93" s="205"/>
      <c r="ALW93" s="205"/>
      <c r="ALX93" s="205"/>
      <c r="ALY93" s="205"/>
      <c r="ALZ93" s="205"/>
      <c r="AMA93" s="205"/>
      <c r="AMB93" s="205"/>
      <c r="AMC93" s="205"/>
      <c r="AMD93" s="205"/>
      <c r="AME93" s="205"/>
      <c r="AMF93" s="205"/>
      <c r="AMG93" s="205"/>
      <c r="AMH93" s="205"/>
      <c r="AMI93" s="205"/>
      <c r="AMJ93" s="205"/>
      <c r="AMK93" s="205"/>
      <c r="AML93" s="205"/>
      <c r="AMM93" s="205"/>
      <c r="AMN93" s="205"/>
      <c r="AMO93" s="205"/>
      <c r="AMP93" s="205"/>
      <c r="AMQ93" s="205"/>
      <c r="AMR93" s="205"/>
      <c r="AMS93" s="205"/>
      <c r="AMT93" s="205"/>
      <c r="AMU93" s="205"/>
      <c r="AMV93" s="205"/>
      <c r="AMW93" s="205"/>
      <c r="AMX93" s="205"/>
      <c r="AMY93" s="205"/>
      <c r="AMZ93" s="205"/>
      <c r="ANA93" s="205"/>
      <c r="ANB93" s="205"/>
      <c r="ANC93" s="205"/>
      <c r="AND93" s="205"/>
      <c r="ANE93" s="205"/>
      <c r="ANF93" s="205"/>
      <c r="ANG93" s="205"/>
      <c r="ANH93" s="205"/>
      <c r="ANI93" s="205"/>
      <c r="ANJ93" s="205"/>
      <c r="ANK93" s="205"/>
      <c r="ANL93" s="205"/>
      <c r="ANM93" s="205"/>
      <c r="ANN93" s="205"/>
      <c r="ANO93" s="205"/>
      <c r="ANP93" s="205"/>
      <c r="ANQ93" s="205"/>
      <c r="ANR93" s="205"/>
      <c r="ANS93" s="205"/>
      <c r="ANT93" s="205"/>
      <c r="ANU93" s="205"/>
      <c r="ANV93" s="205"/>
      <c r="ANW93" s="205"/>
      <c r="ANX93" s="205"/>
      <c r="ANY93" s="205"/>
      <c r="ANZ93" s="205"/>
      <c r="AOA93" s="205"/>
      <c r="AOB93" s="205"/>
      <c r="AOC93" s="205"/>
      <c r="AOD93" s="205"/>
      <c r="AOE93" s="205"/>
      <c r="AOF93" s="205"/>
      <c r="AOG93" s="205"/>
      <c r="AOH93" s="205"/>
      <c r="AOI93" s="205"/>
      <c r="AOJ93" s="205"/>
      <c r="AOK93" s="205"/>
      <c r="AOL93" s="205"/>
      <c r="AOM93" s="205"/>
      <c r="AON93" s="205"/>
      <c r="AOO93" s="205"/>
      <c r="AOP93" s="205"/>
      <c r="AOQ93" s="205"/>
      <c r="AOR93" s="205"/>
      <c r="AOS93" s="205"/>
      <c r="AOT93" s="205"/>
      <c r="AOU93" s="205"/>
      <c r="AOV93" s="205"/>
      <c r="AOW93" s="205"/>
      <c r="AOX93" s="205"/>
      <c r="AOY93" s="205"/>
      <c r="AOZ93" s="205"/>
      <c r="APA93" s="205"/>
      <c r="APB93" s="205"/>
      <c r="APC93" s="205"/>
      <c r="APD93" s="205"/>
      <c r="APE93" s="205"/>
      <c r="APF93" s="205"/>
      <c r="APG93" s="205"/>
      <c r="APH93" s="205"/>
      <c r="API93" s="205"/>
      <c r="APJ93" s="205"/>
      <c r="APK93" s="205"/>
      <c r="APL93" s="205"/>
      <c r="APM93" s="205"/>
      <c r="APN93" s="205"/>
      <c r="APO93" s="205"/>
      <c r="APP93" s="205"/>
      <c r="APQ93" s="205"/>
      <c r="APR93" s="205"/>
      <c r="APS93" s="205"/>
      <c r="APT93" s="205"/>
      <c r="APU93" s="205"/>
      <c r="APV93" s="205"/>
      <c r="APW93" s="205"/>
      <c r="APX93" s="205"/>
      <c r="APY93" s="205"/>
      <c r="APZ93" s="205"/>
      <c r="AQA93" s="205"/>
      <c r="AQB93" s="205"/>
      <c r="AQC93" s="205"/>
      <c r="AQD93" s="205"/>
      <c r="AQE93" s="205"/>
      <c r="AQF93" s="205"/>
      <c r="AQG93" s="205"/>
      <c r="AQH93" s="205"/>
      <c r="AQI93" s="205"/>
      <c r="AQJ93" s="205"/>
      <c r="AQK93" s="205"/>
      <c r="AQL93" s="205"/>
      <c r="AQM93" s="205"/>
      <c r="AQN93" s="205"/>
      <c r="AQO93" s="205"/>
      <c r="AQP93" s="205"/>
      <c r="AQQ93" s="205"/>
      <c r="AQR93" s="205"/>
      <c r="AQS93" s="205"/>
      <c r="AQT93" s="205"/>
      <c r="AQU93" s="205"/>
      <c r="AQV93" s="205"/>
      <c r="AQW93" s="205"/>
      <c r="AQX93" s="205"/>
      <c r="AQY93" s="205"/>
      <c r="AQZ93" s="205"/>
      <c r="ARA93" s="205"/>
      <c r="ARB93" s="205"/>
      <c r="ARC93" s="205"/>
      <c r="ARD93" s="205"/>
      <c r="ARE93" s="205"/>
      <c r="ARF93" s="205"/>
      <c r="ARG93" s="205"/>
      <c r="ARH93" s="205"/>
      <c r="ARI93" s="205"/>
      <c r="ARJ93" s="205"/>
      <c r="ARK93" s="205"/>
      <c r="ARL93" s="205"/>
      <c r="ARM93" s="205"/>
      <c r="ARN93" s="205"/>
      <c r="ARO93" s="205"/>
      <c r="ARP93" s="205"/>
      <c r="ARQ93" s="205"/>
      <c r="ARR93" s="205"/>
      <c r="ARS93" s="205"/>
      <c r="ART93" s="205"/>
      <c r="ARU93" s="205"/>
      <c r="ARV93" s="205"/>
      <c r="ARW93" s="205"/>
      <c r="ARX93" s="205"/>
      <c r="ARY93" s="205"/>
      <c r="ARZ93" s="205"/>
      <c r="ASA93" s="205"/>
      <c r="ASB93" s="205"/>
      <c r="ASC93" s="205"/>
      <c r="ASD93" s="205"/>
      <c r="ASE93" s="205"/>
      <c r="ASF93" s="205"/>
      <c r="ASG93" s="205"/>
      <c r="ASH93" s="205"/>
      <c r="ASI93" s="205"/>
      <c r="ASJ93" s="205"/>
      <c r="ASK93" s="205"/>
      <c r="ASL93" s="205"/>
      <c r="ASM93" s="205"/>
      <c r="ASN93" s="205"/>
      <c r="ASO93" s="205"/>
      <c r="ASP93" s="205"/>
      <c r="ASQ93" s="205"/>
      <c r="ASR93" s="205"/>
      <c r="ASS93" s="205"/>
      <c r="AST93" s="205"/>
      <c r="ASU93" s="205"/>
      <c r="ASV93" s="205"/>
      <c r="ASW93" s="205"/>
      <c r="ASX93" s="205"/>
      <c r="ASY93" s="205"/>
      <c r="ASZ93" s="205"/>
      <c r="ATA93" s="205"/>
      <c r="ATB93" s="205"/>
      <c r="ATC93" s="205"/>
      <c r="ATD93" s="205"/>
      <c r="ATE93" s="205"/>
      <c r="ATF93" s="205"/>
      <c r="ATG93" s="205"/>
      <c r="ATH93" s="205"/>
      <c r="ATI93" s="205"/>
      <c r="ATJ93" s="205"/>
      <c r="ATK93" s="205"/>
      <c r="ATL93" s="205"/>
      <c r="ATM93" s="205"/>
      <c r="ATN93" s="205"/>
      <c r="ATO93" s="205"/>
      <c r="ATP93" s="205"/>
      <c r="ATQ93" s="205"/>
      <c r="ATR93" s="205"/>
      <c r="ATS93" s="205"/>
      <c r="ATT93" s="205"/>
      <c r="ATU93" s="205"/>
      <c r="ATV93" s="205"/>
      <c r="ATW93" s="205"/>
      <c r="ATX93" s="205"/>
      <c r="ATY93" s="205"/>
      <c r="ATZ93" s="205"/>
      <c r="AUA93" s="205"/>
      <c r="AUB93" s="205"/>
      <c r="AUC93" s="205"/>
      <c r="AUD93" s="205"/>
      <c r="AUE93" s="205"/>
      <c r="AUF93" s="205"/>
      <c r="AUG93" s="205"/>
      <c r="AUH93" s="205"/>
      <c r="AUI93" s="205"/>
      <c r="AUJ93" s="205"/>
      <c r="AUK93" s="205"/>
      <c r="AUL93" s="205"/>
      <c r="AUM93" s="205"/>
      <c r="AUN93" s="205"/>
      <c r="AUO93" s="205"/>
      <c r="AUP93" s="205"/>
      <c r="AUQ93" s="205"/>
      <c r="AUR93" s="205"/>
      <c r="AUS93" s="205"/>
      <c r="AUT93" s="205"/>
      <c r="AUU93" s="205"/>
      <c r="AUV93" s="205"/>
      <c r="AUW93" s="205"/>
      <c r="AUX93" s="205"/>
      <c r="AUY93" s="205"/>
      <c r="AUZ93" s="205"/>
      <c r="AVA93" s="205"/>
      <c r="AVB93" s="205"/>
      <c r="AVC93" s="205"/>
      <c r="AVD93" s="205"/>
      <c r="AVE93" s="205"/>
      <c r="AVF93" s="205"/>
      <c r="AVG93" s="205"/>
      <c r="AVH93" s="205"/>
      <c r="AVI93" s="205"/>
      <c r="AVJ93" s="205"/>
      <c r="AVK93" s="205"/>
      <c r="AVL93" s="205"/>
      <c r="AVM93" s="205"/>
      <c r="AVN93" s="205"/>
      <c r="AVO93" s="205"/>
      <c r="AVP93" s="205"/>
      <c r="AVQ93" s="205"/>
      <c r="AVR93" s="205"/>
      <c r="AVS93" s="205"/>
      <c r="AVT93" s="205"/>
      <c r="AVU93" s="205"/>
      <c r="AVV93" s="205"/>
      <c r="AVW93" s="205"/>
      <c r="AVX93" s="205"/>
      <c r="AVY93" s="205"/>
      <c r="AVZ93" s="205"/>
      <c r="AWA93" s="205"/>
      <c r="AWB93" s="205"/>
      <c r="AWC93" s="205"/>
      <c r="AWD93" s="205"/>
      <c r="AWE93" s="205"/>
      <c r="AWF93" s="205"/>
      <c r="AWG93" s="205"/>
      <c r="AWH93" s="205"/>
      <c r="AWI93" s="205"/>
      <c r="AWJ93" s="205"/>
      <c r="AWK93" s="205"/>
      <c r="AWL93" s="205"/>
      <c r="AWM93" s="205"/>
      <c r="AWN93" s="205"/>
      <c r="AWO93" s="205"/>
      <c r="AWP93" s="205"/>
      <c r="AWQ93" s="205"/>
      <c r="AWR93" s="205"/>
      <c r="AWS93" s="205"/>
      <c r="AWT93" s="205"/>
      <c r="AWU93" s="205"/>
      <c r="AWV93" s="205"/>
      <c r="AWW93" s="205"/>
      <c r="AWX93" s="205"/>
      <c r="AWY93" s="205"/>
      <c r="AWZ93" s="205"/>
      <c r="AXA93" s="205"/>
      <c r="AXB93" s="205"/>
      <c r="AXC93" s="205"/>
      <c r="AXD93" s="205"/>
      <c r="AXE93" s="205"/>
      <c r="AXF93" s="205"/>
      <c r="AXG93" s="205"/>
      <c r="AXH93" s="205"/>
      <c r="AXI93" s="205"/>
      <c r="AXJ93" s="205"/>
      <c r="AXK93" s="205"/>
      <c r="AXL93" s="205"/>
      <c r="AXM93" s="205"/>
      <c r="AXN93" s="205"/>
      <c r="AXO93" s="205"/>
      <c r="AXP93" s="205"/>
      <c r="AXQ93" s="205"/>
      <c r="AXR93" s="205"/>
      <c r="AXS93" s="205"/>
      <c r="AXT93" s="205"/>
      <c r="AXU93" s="205"/>
      <c r="AXV93" s="205"/>
      <c r="AXW93" s="205"/>
      <c r="AXX93" s="205"/>
      <c r="AXY93" s="205"/>
      <c r="AXZ93" s="205"/>
      <c r="AYA93" s="205"/>
      <c r="AYB93" s="205"/>
      <c r="AYC93" s="205"/>
      <c r="AYD93" s="205"/>
      <c r="AYE93" s="205"/>
      <c r="AYF93" s="205"/>
      <c r="AYG93" s="205"/>
      <c r="AYH93" s="205"/>
      <c r="AYI93" s="205"/>
      <c r="AYJ93" s="205"/>
      <c r="AYK93" s="205"/>
      <c r="AYL93" s="205"/>
      <c r="AYM93" s="205"/>
      <c r="AYN93" s="205"/>
      <c r="AYO93" s="205"/>
      <c r="AYP93" s="205"/>
      <c r="AYQ93" s="205"/>
      <c r="AYR93" s="205"/>
      <c r="AYS93" s="205"/>
      <c r="AYT93" s="205"/>
      <c r="AYU93" s="205"/>
      <c r="AYV93" s="205"/>
      <c r="AYW93" s="205"/>
      <c r="AYX93" s="205"/>
      <c r="AYY93" s="205"/>
      <c r="AYZ93" s="205"/>
      <c r="AZA93" s="205"/>
      <c r="AZB93" s="205"/>
      <c r="AZC93" s="205"/>
      <c r="AZD93" s="205"/>
      <c r="AZE93" s="205"/>
      <c r="AZF93" s="205"/>
      <c r="AZG93" s="205"/>
      <c r="AZH93" s="205"/>
      <c r="AZI93" s="205"/>
      <c r="AZJ93" s="205"/>
      <c r="AZK93" s="205"/>
      <c r="AZL93" s="205"/>
      <c r="AZM93" s="205"/>
      <c r="AZN93" s="205"/>
      <c r="AZO93" s="205"/>
      <c r="AZP93" s="205"/>
      <c r="AZQ93" s="205"/>
      <c r="AZR93" s="205"/>
      <c r="AZS93" s="205"/>
      <c r="AZT93" s="205"/>
      <c r="AZU93" s="205"/>
      <c r="AZV93" s="205"/>
      <c r="AZW93" s="205"/>
      <c r="AZX93" s="205"/>
      <c r="AZY93" s="205"/>
      <c r="AZZ93" s="205"/>
      <c r="BAA93" s="205"/>
      <c r="BAB93" s="205"/>
      <c r="BAC93" s="205"/>
      <c r="BAD93" s="205"/>
      <c r="BAE93" s="205"/>
      <c r="BAF93" s="205"/>
      <c r="BAG93" s="205"/>
      <c r="BAH93" s="205"/>
      <c r="BAI93" s="205"/>
      <c r="BAJ93" s="205"/>
      <c r="BAK93" s="205"/>
      <c r="BAL93" s="205"/>
      <c r="BAM93" s="205"/>
      <c r="BAN93" s="205"/>
      <c r="BAO93" s="205"/>
      <c r="BAP93" s="205"/>
      <c r="BAQ93" s="205"/>
      <c r="BAR93" s="205"/>
      <c r="BAS93" s="205"/>
      <c r="BAT93" s="205"/>
      <c r="BAU93" s="205"/>
      <c r="BAV93" s="205"/>
      <c r="BAW93" s="205"/>
      <c r="BAX93" s="205"/>
      <c r="BAY93" s="205"/>
      <c r="BAZ93" s="205"/>
      <c r="BBA93" s="205"/>
      <c r="BBB93" s="205"/>
      <c r="BBC93" s="205"/>
      <c r="BBD93" s="205"/>
      <c r="BBE93" s="205"/>
      <c r="BBF93" s="205"/>
      <c r="BBG93" s="205"/>
      <c r="BBH93" s="205"/>
      <c r="BBI93" s="205"/>
      <c r="BBJ93" s="205"/>
      <c r="BBK93" s="205"/>
      <c r="BBL93" s="205"/>
      <c r="BBM93" s="205"/>
      <c r="BBN93" s="205"/>
      <c r="BBO93" s="205"/>
      <c r="BBP93" s="205"/>
      <c r="BBQ93" s="205"/>
      <c r="BBR93" s="205"/>
      <c r="BBS93" s="205"/>
      <c r="BBT93" s="205"/>
      <c r="BBU93" s="205"/>
      <c r="BBV93" s="205"/>
      <c r="BBW93" s="205"/>
      <c r="BBX93" s="205"/>
      <c r="BBY93" s="205"/>
      <c r="BBZ93" s="205"/>
      <c r="BCA93" s="205"/>
      <c r="BCB93" s="205"/>
      <c r="BCC93" s="205"/>
      <c r="BCD93" s="205"/>
      <c r="BCE93" s="205"/>
      <c r="BCF93" s="205"/>
      <c r="BCG93" s="205"/>
      <c r="BCH93" s="205"/>
      <c r="BCI93" s="205"/>
      <c r="BCJ93" s="205"/>
      <c r="BCK93" s="205"/>
      <c r="BCL93" s="205"/>
      <c r="BCM93" s="205"/>
      <c r="BCN93" s="205"/>
      <c r="BCO93" s="205"/>
      <c r="BCP93" s="205"/>
      <c r="BCQ93" s="205"/>
      <c r="BCR93" s="205"/>
      <c r="BCS93" s="205"/>
      <c r="BCT93" s="205"/>
      <c r="BCU93" s="205"/>
      <c r="BCV93" s="205"/>
      <c r="BCW93" s="205"/>
      <c r="BCX93" s="205"/>
      <c r="BCY93" s="205"/>
      <c r="BCZ93" s="205"/>
      <c r="BDA93" s="205"/>
      <c r="BDB93" s="205"/>
      <c r="BDC93" s="205"/>
      <c r="BDD93" s="205"/>
      <c r="BDE93" s="205"/>
      <c r="BDF93" s="205"/>
      <c r="BDG93" s="205"/>
      <c r="BDH93" s="205"/>
      <c r="BDI93" s="205"/>
      <c r="BDJ93" s="205"/>
      <c r="BDK93" s="205"/>
      <c r="BDL93" s="205"/>
      <c r="BDM93" s="205"/>
      <c r="BDN93" s="205"/>
      <c r="BDO93" s="205"/>
      <c r="BDP93" s="205"/>
      <c r="BDQ93" s="205"/>
      <c r="BDR93" s="205"/>
      <c r="BDS93" s="205"/>
      <c r="BDT93" s="205"/>
      <c r="BDU93" s="205"/>
    </row>
    <row r="94" spans="1:1477" s="73" customFormat="1">
      <c r="A94" s="143"/>
      <c r="B94" s="71" t="s">
        <v>5</v>
      </c>
      <c r="C94" s="71" t="s">
        <v>303</v>
      </c>
      <c r="D94" s="71" t="s">
        <v>304</v>
      </c>
      <c r="E94" s="72">
        <v>41675</v>
      </c>
      <c r="F94" s="71" t="s">
        <v>471</v>
      </c>
      <c r="G94" s="71" t="s">
        <v>479</v>
      </c>
      <c r="H94" s="208">
        <v>3</v>
      </c>
      <c r="I94" s="73">
        <v>0</v>
      </c>
      <c r="J94" s="73">
        <v>180</v>
      </c>
      <c r="K94" s="73">
        <v>241</v>
      </c>
      <c r="L94" s="73">
        <v>241</v>
      </c>
      <c r="M94" s="206">
        <f t="shared" si="75"/>
        <v>1</v>
      </c>
      <c r="N94" s="73">
        <f t="shared" si="76"/>
        <v>1</v>
      </c>
      <c r="O94" s="73">
        <v>0</v>
      </c>
      <c r="P94" s="73">
        <v>0</v>
      </c>
      <c r="Q94" s="73">
        <v>0</v>
      </c>
      <c r="R94" s="73">
        <v>61</v>
      </c>
      <c r="S94" s="73">
        <v>0</v>
      </c>
      <c r="T94" s="212">
        <v>643250</v>
      </c>
      <c r="U94" s="212">
        <v>39250</v>
      </c>
      <c r="V94" s="212">
        <v>604000</v>
      </c>
      <c r="W94" s="212">
        <v>643250</v>
      </c>
      <c r="X94" s="212">
        <v>597697</v>
      </c>
      <c r="Y94" s="212">
        <v>0</v>
      </c>
      <c r="Z94" s="212">
        <v>0</v>
      </c>
      <c r="AA94" s="212">
        <v>0</v>
      </c>
      <c r="AB94" s="212">
        <v>597697</v>
      </c>
      <c r="AC94" s="212">
        <v>597697</v>
      </c>
      <c r="AD94" s="206">
        <f t="shared" si="77"/>
        <v>0.9895645695364238</v>
      </c>
      <c r="AE94" s="73">
        <f t="shared" si="78"/>
        <v>1</v>
      </c>
      <c r="AF94" s="212">
        <v>0</v>
      </c>
      <c r="AG94" s="212">
        <v>0</v>
      </c>
      <c r="AH94" s="73">
        <v>50</v>
      </c>
      <c r="AI94" s="73">
        <v>11</v>
      </c>
      <c r="AJ94" s="73">
        <v>0</v>
      </c>
      <c r="AK94" s="73">
        <v>0</v>
      </c>
      <c r="AL94" s="85">
        <v>7236</v>
      </c>
      <c r="AM94" s="85">
        <v>0</v>
      </c>
      <c r="AN94" s="73">
        <v>0</v>
      </c>
      <c r="AO94" s="73">
        <v>0</v>
      </c>
      <c r="AP94" s="85">
        <v>8819</v>
      </c>
      <c r="AQ94" s="85">
        <v>0</v>
      </c>
      <c r="AR94" s="73">
        <v>0</v>
      </c>
      <c r="AS94" s="73">
        <v>0</v>
      </c>
      <c r="AT94" s="85">
        <v>0</v>
      </c>
      <c r="AU94" s="85">
        <v>0</v>
      </c>
      <c r="AV94" s="73">
        <v>0</v>
      </c>
      <c r="AW94" s="73">
        <v>0</v>
      </c>
      <c r="AX94" s="85">
        <v>0</v>
      </c>
      <c r="AY94" s="85">
        <v>0</v>
      </c>
      <c r="AZ94" s="73">
        <v>0</v>
      </c>
      <c r="BA94" s="73">
        <v>0</v>
      </c>
      <c r="BB94" s="85">
        <v>0</v>
      </c>
      <c r="BC94" s="85">
        <v>0</v>
      </c>
      <c r="BD94" s="73">
        <v>0</v>
      </c>
      <c r="BE94" s="73">
        <v>0</v>
      </c>
      <c r="BF94" s="85">
        <v>0</v>
      </c>
      <c r="BG94" s="85">
        <v>0</v>
      </c>
      <c r="BH94" s="73">
        <v>0</v>
      </c>
      <c r="BI94" s="73">
        <v>0</v>
      </c>
      <c r="BJ94" s="85">
        <v>0</v>
      </c>
      <c r="BK94" s="85">
        <v>0</v>
      </c>
      <c r="BL94" s="73">
        <v>0</v>
      </c>
      <c r="BM94" s="73">
        <v>0</v>
      </c>
      <c r="BN94" s="85">
        <v>0</v>
      </c>
      <c r="BO94" s="85">
        <v>0</v>
      </c>
      <c r="BP94" s="73">
        <v>0</v>
      </c>
      <c r="BQ94" s="73">
        <v>0</v>
      </c>
      <c r="BR94" s="85">
        <v>0</v>
      </c>
      <c r="BS94" s="85">
        <v>0</v>
      </c>
      <c r="BT94" s="73">
        <v>0</v>
      </c>
      <c r="BU94" s="73">
        <v>0</v>
      </c>
      <c r="BV94" s="85">
        <v>0</v>
      </c>
      <c r="BW94" s="85">
        <v>0</v>
      </c>
      <c r="BX94" s="73">
        <v>0</v>
      </c>
      <c r="BY94" s="73">
        <v>0</v>
      </c>
      <c r="BZ94" s="85">
        <v>0</v>
      </c>
      <c r="CA94" s="85">
        <v>0</v>
      </c>
      <c r="CB94" s="73">
        <v>0</v>
      </c>
      <c r="CC94" s="73">
        <v>0</v>
      </c>
      <c r="CD94" s="85">
        <v>0</v>
      </c>
      <c r="CE94" s="85">
        <v>0</v>
      </c>
      <c r="CF94" s="73">
        <v>0</v>
      </c>
      <c r="CG94" s="73">
        <v>0</v>
      </c>
      <c r="CH94" s="85">
        <v>0</v>
      </c>
      <c r="CI94" s="85">
        <v>0</v>
      </c>
      <c r="CJ94" s="73">
        <v>0</v>
      </c>
      <c r="CK94" s="73">
        <v>0</v>
      </c>
      <c r="CL94" s="85">
        <v>16056</v>
      </c>
      <c r="CM94" s="85">
        <v>0</v>
      </c>
      <c r="CN94" s="71" t="s">
        <v>413</v>
      </c>
      <c r="CO94" s="71" t="s">
        <v>414</v>
      </c>
      <c r="CP94" s="71" t="s">
        <v>321</v>
      </c>
      <c r="CQ94" s="71" t="s">
        <v>321</v>
      </c>
      <c r="CR94" s="71" t="s">
        <v>321</v>
      </c>
      <c r="CS94" s="71" t="s">
        <v>321</v>
      </c>
      <c r="CT94" s="72">
        <v>42202</v>
      </c>
      <c r="CU94" s="71" t="s">
        <v>473</v>
      </c>
      <c r="CV94" s="71" t="s">
        <v>474</v>
      </c>
      <c r="CW94" s="72" t="s">
        <v>168</v>
      </c>
      <c r="CX94" s="72">
        <v>42130</v>
      </c>
      <c r="CY94" s="71" t="s">
        <v>475</v>
      </c>
      <c r="CZ94" s="71" t="s">
        <v>478</v>
      </c>
      <c r="DA94" s="71" t="s">
        <v>509</v>
      </c>
      <c r="DB94" s="86">
        <v>824250</v>
      </c>
      <c r="DC94" s="71" t="s">
        <v>330</v>
      </c>
      <c r="DD94" s="71" t="s">
        <v>331</v>
      </c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  <c r="IX94" s="205"/>
      <c r="IY94" s="205"/>
      <c r="IZ94" s="205"/>
      <c r="JA94" s="205"/>
      <c r="JB94" s="205"/>
      <c r="JC94" s="205"/>
      <c r="JD94" s="205"/>
      <c r="JE94" s="205"/>
      <c r="JF94" s="205"/>
      <c r="JG94" s="205"/>
      <c r="JH94" s="205"/>
      <c r="JI94" s="205"/>
      <c r="JJ94" s="205"/>
      <c r="JK94" s="205"/>
      <c r="JL94" s="205"/>
      <c r="JM94" s="205"/>
      <c r="JN94" s="205"/>
      <c r="JO94" s="205"/>
      <c r="JP94" s="205"/>
      <c r="JQ94" s="205"/>
      <c r="JR94" s="205"/>
      <c r="JS94" s="205"/>
      <c r="JT94" s="205"/>
      <c r="JU94" s="205"/>
      <c r="JV94" s="205"/>
      <c r="JW94" s="205"/>
      <c r="JX94" s="205"/>
      <c r="JY94" s="205"/>
      <c r="JZ94" s="205"/>
      <c r="KA94" s="205"/>
      <c r="KB94" s="205"/>
      <c r="KC94" s="205"/>
      <c r="KD94" s="205"/>
      <c r="KE94" s="205"/>
      <c r="KF94" s="205"/>
      <c r="KG94" s="205"/>
      <c r="KH94" s="205"/>
      <c r="KI94" s="205"/>
      <c r="KJ94" s="205"/>
      <c r="KK94" s="205"/>
      <c r="KL94" s="205"/>
      <c r="KM94" s="205"/>
      <c r="KN94" s="205"/>
      <c r="KO94" s="205"/>
      <c r="KP94" s="205"/>
      <c r="KQ94" s="205"/>
      <c r="KR94" s="205"/>
      <c r="KS94" s="205"/>
      <c r="KT94" s="205"/>
      <c r="KU94" s="205"/>
      <c r="KV94" s="205"/>
      <c r="KW94" s="205"/>
      <c r="KX94" s="205"/>
      <c r="KY94" s="205"/>
      <c r="KZ94" s="205"/>
      <c r="LA94" s="205"/>
      <c r="LB94" s="205"/>
      <c r="LC94" s="205"/>
      <c r="LD94" s="205"/>
      <c r="LE94" s="205"/>
      <c r="LF94" s="205"/>
      <c r="LG94" s="205"/>
      <c r="LH94" s="205"/>
      <c r="LI94" s="205"/>
      <c r="LJ94" s="205"/>
      <c r="LK94" s="205"/>
      <c r="LL94" s="205"/>
      <c r="LM94" s="205"/>
      <c r="LN94" s="205"/>
      <c r="LO94" s="205"/>
      <c r="LP94" s="205"/>
      <c r="LQ94" s="205"/>
      <c r="LR94" s="205"/>
      <c r="LS94" s="205"/>
      <c r="LT94" s="205"/>
      <c r="LU94" s="205"/>
      <c r="LV94" s="205"/>
      <c r="LW94" s="205"/>
      <c r="LX94" s="205"/>
      <c r="LY94" s="205"/>
      <c r="LZ94" s="205"/>
      <c r="MA94" s="205"/>
      <c r="MB94" s="205"/>
      <c r="MC94" s="205"/>
      <c r="MD94" s="205"/>
      <c r="ME94" s="205"/>
      <c r="MF94" s="205"/>
      <c r="MG94" s="205"/>
      <c r="MH94" s="205"/>
      <c r="MI94" s="205"/>
      <c r="MJ94" s="205"/>
      <c r="MK94" s="205"/>
      <c r="ML94" s="205"/>
      <c r="MM94" s="205"/>
      <c r="MN94" s="205"/>
      <c r="MO94" s="205"/>
      <c r="MP94" s="205"/>
      <c r="MQ94" s="205"/>
      <c r="MR94" s="205"/>
      <c r="MS94" s="205"/>
      <c r="MT94" s="205"/>
      <c r="MU94" s="205"/>
      <c r="MV94" s="205"/>
      <c r="MW94" s="205"/>
      <c r="MX94" s="205"/>
      <c r="MY94" s="205"/>
      <c r="MZ94" s="205"/>
      <c r="NA94" s="205"/>
      <c r="NB94" s="205"/>
      <c r="NC94" s="205"/>
      <c r="ND94" s="205"/>
      <c r="NE94" s="205"/>
      <c r="NF94" s="205"/>
      <c r="NG94" s="205"/>
      <c r="NH94" s="205"/>
      <c r="NI94" s="205"/>
      <c r="NJ94" s="205"/>
      <c r="NK94" s="205"/>
      <c r="NL94" s="205"/>
      <c r="NM94" s="205"/>
      <c r="NN94" s="205"/>
      <c r="NO94" s="205"/>
      <c r="NP94" s="205"/>
      <c r="NQ94" s="205"/>
      <c r="NR94" s="205"/>
      <c r="NS94" s="205"/>
      <c r="NT94" s="205"/>
      <c r="NU94" s="205"/>
      <c r="NV94" s="205"/>
      <c r="NW94" s="205"/>
      <c r="NX94" s="205"/>
      <c r="NY94" s="205"/>
      <c r="NZ94" s="205"/>
      <c r="OA94" s="205"/>
      <c r="OB94" s="205"/>
      <c r="OC94" s="205"/>
      <c r="OD94" s="205"/>
      <c r="OE94" s="205"/>
      <c r="OF94" s="205"/>
      <c r="OG94" s="205"/>
      <c r="OH94" s="205"/>
      <c r="OI94" s="205"/>
      <c r="OJ94" s="205"/>
      <c r="OK94" s="205"/>
      <c r="OL94" s="205"/>
      <c r="OM94" s="205"/>
      <c r="ON94" s="205"/>
      <c r="OO94" s="205"/>
      <c r="OP94" s="205"/>
      <c r="OQ94" s="205"/>
      <c r="OR94" s="205"/>
      <c r="OS94" s="205"/>
      <c r="OT94" s="205"/>
      <c r="OU94" s="205"/>
      <c r="OV94" s="205"/>
      <c r="OW94" s="205"/>
      <c r="OX94" s="205"/>
      <c r="OY94" s="205"/>
      <c r="OZ94" s="205"/>
      <c r="PA94" s="205"/>
      <c r="PB94" s="205"/>
      <c r="PC94" s="205"/>
      <c r="PD94" s="205"/>
      <c r="PE94" s="205"/>
      <c r="PF94" s="205"/>
      <c r="PG94" s="205"/>
      <c r="PH94" s="205"/>
      <c r="PI94" s="205"/>
      <c r="PJ94" s="205"/>
      <c r="PK94" s="205"/>
      <c r="PL94" s="205"/>
      <c r="PM94" s="205"/>
      <c r="PN94" s="205"/>
      <c r="PO94" s="205"/>
      <c r="PP94" s="205"/>
      <c r="PQ94" s="205"/>
      <c r="PR94" s="205"/>
      <c r="PS94" s="205"/>
      <c r="PT94" s="205"/>
      <c r="PU94" s="205"/>
      <c r="PV94" s="205"/>
      <c r="PW94" s="205"/>
      <c r="PX94" s="205"/>
      <c r="PY94" s="205"/>
      <c r="PZ94" s="205"/>
      <c r="QA94" s="205"/>
      <c r="QB94" s="205"/>
      <c r="QC94" s="205"/>
      <c r="QD94" s="205"/>
      <c r="QE94" s="205"/>
      <c r="QF94" s="205"/>
      <c r="QG94" s="205"/>
      <c r="QH94" s="205"/>
      <c r="QI94" s="205"/>
      <c r="QJ94" s="205"/>
      <c r="QK94" s="205"/>
      <c r="QL94" s="205"/>
      <c r="QM94" s="205"/>
      <c r="QN94" s="205"/>
      <c r="QO94" s="205"/>
      <c r="QP94" s="205"/>
      <c r="QQ94" s="205"/>
      <c r="QR94" s="205"/>
      <c r="QS94" s="205"/>
      <c r="QT94" s="205"/>
      <c r="QU94" s="205"/>
      <c r="QV94" s="205"/>
      <c r="QW94" s="205"/>
      <c r="QX94" s="205"/>
      <c r="QY94" s="205"/>
      <c r="QZ94" s="205"/>
      <c r="RA94" s="205"/>
      <c r="RB94" s="205"/>
      <c r="RC94" s="205"/>
      <c r="RD94" s="205"/>
      <c r="RE94" s="205"/>
      <c r="RF94" s="205"/>
      <c r="RG94" s="205"/>
      <c r="RH94" s="205"/>
      <c r="RI94" s="205"/>
      <c r="RJ94" s="205"/>
      <c r="RK94" s="205"/>
      <c r="RL94" s="205"/>
      <c r="RM94" s="205"/>
      <c r="RN94" s="205"/>
      <c r="RO94" s="205"/>
      <c r="RP94" s="205"/>
      <c r="RQ94" s="205"/>
      <c r="RR94" s="205"/>
      <c r="RS94" s="205"/>
      <c r="RT94" s="205"/>
      <c r="RU94" s="205"/>
      <c r="RV94" s="205"/>
      <c r="RW94" s="205"/>
      <c r="RX94" s="205"/>
      <c r="RY94" s="205"/>
      <c r="RZ94" s="205"/>
      <c r="SA94" s="205"/>
      <c r="SB94" s="205"/>
      <c r="SC94" s="205"/>
      <c r="SD94" s="205"/>
      <c r="SE94" s="205"/>
      <c r="SF94" s="205"/>
      <c r="SG94" s="205"/>
      <c r="SH94" s="205"/>
      <c r="SI94" s="205"/>
      <c r="SJ94" s="205"/>
      <c r="SK94" s="205"/>
      <c r="SL94" s="205"/>
      <c r="SM94" s="205"/>
      <c r="SN94" s="205"/>
      <c r="SO94" s="205"/>
      <c r="SP94" s="205"/>
      <c r="SQ94" s="205"/>
      <c r="SR94" s="205"/>
      <c r="SS94" s="205"/>
      <c r="ST94" s="205"/>
      <c r="SU94" s="205"/>
      <c r="SV94" s="205"/>
      <c r="SW94" s="205"/>
      <c r="SX94" s="205"/>
      <c r="SY94" s="205"/>
      <c r="SZ94" s="205"/>
      <c r="TA94" s="205"/>
      <c r="TB94" s="205"/>
      <c r="TC94" s="205"/>
      <c r="TD94" s="205"/>
      <c r="TE94" s="205"/>
      <c r="TF94" s="205"/>
      <c r="TG94" s="205"/>
      <c r="TH94" s="205"/>
      <c r="TI94" s="205"/>
      <c r="TJ94" s="205"/>
      <c r="TK94" s="205"/>
      <c r="TL94" s="205"/>
      <c r="TM94" s="205"/>
      <c r="TN94" s="205"/>
      <c r="TO94" s="205"/>
      <c r="TP94" s="205"/>
      <c r="TQ94" s="205"/>
      <c r="TR94" s="205"/>
      <c r="TS94" s="205"/>
      <c r="TT94" s="205"/>
      <c r="TU94" s="205"/>
      <c r="TV94" s="205"/>
      <c r="TW94" s="205"/>
      <c r="TX94" s="205"/>
      <c r="TY94" s="205"/>
      <c r="TZ94" s="205"/>
      <c r="UA94" s="205"/>
      <c r="UB94" s="205"/>
      <c r="UC94" s="205"/>
      <c r="UD94" s="205"/>
      <c r="UE94" s="205"/>
      <c r="UF94" s="205"/>
      <c r="UG94" s="205"/>
      <c r="UH94" s="205"/>
      <c r="UI94" s="205"/>
      <c r="UJ94" s="205"/>
      <c r="UK94" s="205"/>
      <c r="UL94" s="205"/>
      <c r="UM94" s="205"/>
      <c r="UN94" s="205"/>
      <c r="UO94" s="205"/>
      <c r="UP94" s="205"/>
      <c r="UQ94" s="205"/>
      <c r="UR94" s="205"/>
      <c r="US94" s="205"/>
      <c r="UT94" s="205"/>
      <c r="UU94" s="205"/>
      <c r="UV94" s="205"/>
      <c r="UW94" s="205"/>
      <c r="UX94" s="205"/>
      <c r="UY94" s="205"/>
      <c r="UZ94" s="205"/>
      <c r="VA94" s="205"/>
      <c r="VB94" s="205"/>
      <c r="VC94" s="205"/>
      <c r="VD94" s="205"/>
      <c r="VE94" s="205"/>
      <c r="VF94" s="205"/>
      <c r="VG94" s="205"/>
      <c r="VH94" s="205"/>
      <c r="VI94" s="205"/>
      <c r="VJ94" s="205"/>
      <c r="VK94" s="205"/>
      <c r="VL94" s="205"/>
      <c r="VM94" s="205"/>
      <c r="VN94" s="205"/>
      <c r="VO94" s="205"/>
      <c r="VP94" s="205"/>
      <c r="VQ94" s="205"/>
      <c r="VR94" s="205"/>
      <c r="VS94" s="205"/>
      <c r="VT94" s="205"/>
      <c r="VU94" s="205"/>
      <c r="VV94" s="205"/>
      <c r="VW94" s="205"/>
      <c r="VX94" s="205"/>
      <c r="VY94" s="205"/>
      <c r="VZ94" s="205"/>
      <c r="WA94" s="205"/>
      <c r="WB94" s="205"/>
      <c r="WC94" s="205"/>
      <c r="WD94" s="205"/>
      <c r="WE94" s="205"/>
      <c r="WF94" s="205"/>
      <c r="WG94" s="205"/>
      <c r="WH94" s="205"/>
      <c r="WI94" s="205"/>
      <c r="WJ94" s="205"/>
      <c r="WK94" s="205"/>
      <c r="WL94" s="205"/>
      <c r="WM94" s="205"/>
      <c r="WN94" s="205"/>
      <c r="WO94" s="205"/>
      <c r="WP94" s="205"/>
      <c r="WQ94" s="205"/>
      <c r="WR94" s="205"/>
      <c r="WS94" s="205"/>
      <c r="WT94" s="205"/>
      <c r="WU94" s="205"/>
      <c r="WV94" s="205"/>
      <c r="WW94" s="205"/>
      <c r="WX94" s="205"/>
      <c r="WY94" s="205"/>
      <c r="WZ94" s="205"/>
      <c r="XA94" s="205"/>
      <c r="XB94" s="205"/>
      <c r="XC94" s="205"/>
      <c r="XD94" s="205"/>
      <c r="XE94" s="205"/>
      <c r="XF94" s="205"/>
      <c r="XG94" s="205"/>
      <c r="XH94" s="205"/>
      <c r="XI94" s="205"/>
      <c r="XJ94" s="205"/>
      <c r="XK94" s="205"/>
      <c r="XL94" s="205"/>
      <c r="XM94" s="205"/>
      <c r="XN94" s="205"/>
      <c r="XO94" s="205"/>
      <c r="XP94" s="205"/>
      <c r="XQ94" s="205"/>
      <c r="XR94" s="205"/>
      <c r="XS94" s="205"/>
      <c r="XT94" s="205"/>
      <c r="XU94" s="205"/>
      <c r="XV94" s="205"/>
      <c r="XW94" s="205"/>
      <c r="XX94" s="205"/>
      <c r="XY94" s="205"/>
      <c r="XZ94" s="205"/>
      <c r="YA94" s="205"/>
      <c r="YB94" s="205"/>
      <c r="YC94" s="205"/>
      <c r="YD94" s="205"/>
      <c r="YE94" s="205"/>
      <c r="YF94" s="205"/>
      <c r="YG94" s="205"/>
      <c r="YH94" s="205"/>
      <c r="YI94" s="205"/>
      <c r="YJ94" s="205"/>
      <c r="YK94" s="205"/>
      <c r="YL94" s="205"/>
      <c r="YM94" s="205"/>
      <c r="YN94" s="205"/>
      <c r="YO94" s="205"/>
      <c r="YP94" s="205"/>
      <c r="YQ94" s="205"/>
      <c r="YR94" s="205"/>
      <c r="YS94" s="205"/>
      <c r="YT94" s="205"/>
      <c r="YU94" s="205"/>
      <c r="YV94" s="205"/>
      <c r="YW94" s="205"/>
      <c r="YX94" s="205"/>
      <c r="YY94" s="205"/>
      <c r="YZ94" s="205"/>
      <c r="ZA94" s="205"/>
      <c r="ZB94" s="205"/>
      <c r="ZC94" s="205"/>
      <c r="ZD94" s="205"/>
      <c r="ZE94" s="205"/>
      <c r="ZF94" s="205"/>
      <c r="ZG94" s="205"/>
      <c r="ZH94" s="205"/>
      <c r="ZI94" s="205"/>
      <c r="ZJ94" s="205"/>
      <c r="ZK94" s="205"/>
      <c r="ZL94" s="205"/>
      <c r="ZM94" s="205"/>
      <c r="ZN94" s="205"/>
      <c r="ZO94" s="205"/>
      <c r="ZP94" s="205"/>
      <c r="ZQ94" s="205"/>
      <c r="ZR94" s="205"/>
      <c r="ZS94" s="205"/>
      <c r="ZT94" s="205"/>
      <c r="ZU94" s="205"/>
      <c r="ZV94" s="205"/>
      <c r="ZW94" s="205"/>
      <c r="ZX94" s="205"/>
      <c r="ZY94" s="205"/>
      <c r="ZZ94" s="205"/>
      <c r="AAA94" s="205"/>
      <c r="AAB94" s="205"/>
      <c r="AAC94" s="205"/>
      <c r="AAD94" s="205"/>
      <c r="AAE94" s="205"/>
      <c r="AAF94" s="205"/>
      <c r="AAG94" s="205"/>
      <c r="AAH94" s="205"/>
      <c r="AAI94" s="205"/>
      <c r="AAJ94" s="205"/>
      <c r="AAK94" s="205"/>
      <c r="AAL94" s="205"/>
      <c r="AAM94" s="205"/>
      <c r="AAN94" s="205"/>
      <c r="AAO94" s="205"/>
      <c r="AAP94" s="205"/>
      <c r="AAQ94" s="205"/>
      <c r="AAR94" s="205"/>
      <c r="AAS94" s="205"/>
      <c r="AAT94" s="205"/>
      <c r="AAU94" s="205"/>
      <c r="AAV94" s="205"/>
      <c r="AAW94" s="205"/>
      <c r="AAX94" s="205"/>
      <c r="AAY94" s="205"/>
      <c r="AAZ94" s="205"/>
      <c r="ABA94" s="205"/>
      <c r="ABB94" s="205"/>
      <c r="ABC94" s="205"/>
      <c r="ABD94" s="205"/>
      <c r="ABE94" s="205"/>
      <c r="ABF94" s="205"/>
      <c r="ABG94" s="205"/>
      <c r="ABH94" s="205"/>
      <c r="ABI94" s="205"/>
      <c r="ABJ94" s="205"/>
      <c r="ABK94" s="205"/>
      <c r="ABL94" s="205"/>
      <c r="ABM94" s="205"/>
      <c r="ABN94" s="205"/>
      <c r="ABO94" s="205"/>
      <c r="ABP94" s="205"/>
      <c r="ABQ94" s="205"/>
      <c r="ABR94" s="205"/>
      <c r="ABS94" s="205"/>
      <c r="ABT94" s="205"/>
      <c r="ABU94" s="205"/>
      <c r="ABV94" s="205"/>
      <c r="ABW94" s="205"/>
      <c r="ABX94" s="205"/>
      <c r="ABY94" s="205"/>
      <c r="ABZ94" s="205"/>
      <c r="ACA94" s="205"/>
      <c r="ACB94" s="205"/>
      <c r="ACC94" s="205"/>
      <c r="ACD94" s="205"/>
      <c r="ACE94" s="205"/>
      <c r="ACF94" s="205"/>
      <c r="ACG94" s="205"/>
      <c r="ACH94" s="205"/>
      <c r="ACI94" s="205"/>
      <c r="ACJ94" s="205"/>
      <c r="ACK94" s="205"/>
      <c r="ACL94" s="205"/>
      <c r="ACM94" s="205"/>
      <c r="ACN94" s="205"/>
      <c r="ACO94" s="205"/>
      <c r="ACP94" s="205"/>
      <c r="ACQ94" s="205"/>
      <c r="ACR94" s="205"/>
      <c r="ACS94" s="205"/>
      <c r="ACT94" s="205"/>
      <c r="ACU94" s="205"/>
      <c r="ACV94" s="205"/>
      <c r="ACW94" s="205"/>
      <c r="ACX94" s="205"/>
      <c r="ACY94" s="205"/>
      <c r="ACZ94" s="205"/>
      <c r="ADA94" s="205"/>
      <c r="ADB94" s="205"/>
      <c r="ADC94" s="205"/>
      <c r="ADD94" s="205"/>
      <c r="ADE94" s="205"/>
      <c r="ADF94" s="205"/>
      <c r="ADG94" s="205"/>
      <c r="ADH94" s="205"/>
      <c r="ADI94" s="205"/>
      <c r="ADJ94" s="205"/>
      <c r="ADK94" s="205"/>
      <c r="ADL94" s="205"/>
      <c r="ADM94" s="205"/>
      <c r="ADN94" s="205"/>
      <c r="ADO94" s="205"/>
      <c r="ADP94" s="205"/>
      <c r="ADQ94" s="205"/>
      <c r="ADR94" s="205"/>
      <c r="ADS94" s="205"/>
      <c r="ADT94" s="205"/>
      <c r="ADU94" s="205"/>
      <c r="ADV94" s="205"/>
      <c r="ADW94" s="205"/>
      <c r="ADX94" s="205"/>
      <c r="ADY94" s="205"/>
      <c r="ADZ94" s="205"/>
      <c r="AEA94" s="205"/>
      <c r="AEB94" s="205"/>
      <c r="AEC94" s="205"/>
      <c r="AED94" s="205"/>
      <c r="AEE94" s="205"/>
      <c r="AEF94" s="205"/>
      <c r="AEG94" s="205"/>
      <c r="AEH94" s="205"/>
      <c r="AEI94" s="205"/>
      <c r="AEJ94" s="205"/>
      <c r="AEK94" s="205"/>
      <c r="AEL94" s="205"/>
      <c r="AEM94" s="205"/>
      <c r="AEN94" s="205"/>
      <c r="AEO94" s="205"/>
      <c r="AEP94" s="205"/>
      <c r="AEQ94" s="205"/>
      <c r="AER94" s="205"/>
      <c r="AES94" s="205"/>
      <c r="AET94" s="205"/>
      <c r="AEU94" s="205"/>
      <c r="AEV94" s="205"/>
      <c r="AEW94" s="205"/>
      <c r="AEX94" s="205"/>
      <c r="AEY94" s="205"/>
      <c r="AEZ94" s="205"/>
      <c r="AFA94" s="205"/>
      <c r="AFB94" s="205"/>
      <c r="AFC94" s="205"/>
      <c r="AFD94" s="205"/>
      <c r="AFE94" s="205"/>
      <c r="AFF94" s="205"/>
      <c r="AFG94" s="205"/>
      <c r="AFH94" s="205"/>
      <c r="AFI94" s="205"/>
      <c r="AFJ94" s="205"/>
      <c r="AFK94" s="205"/>
      <c r="AFL94" s="205"/>
      <c r="AFM94" s="205"/>
      <c r="AFN94" s="205"/>
      <c r="AFO94" s="205"/>
      <c r="AFP94" s="205"/>
      <c r="AFQ94" s="205"/>
      <c r="AFR94" s="205"/>
      <c r="AFS94" s="205"/>
      <c r="AFT94" s="205"/>
      <c r="AFU94" s="205"/>
      <c r="AFV94" s="205"/>
      <c r="AFW94" s="205"/>
      <c r="AFX94" s="205"/>
      <c r="AFY94" s="205"/>
      <c r="AFZ94" s="205"/>
      <c r="AGA94" s="205"/>
      <c r="AGB94" s="205"/>
      <c r="AGC94" s="205"/>
      <c r="AGD94" s="205"/>
      <c r="AGE94" s="205"/>
      <c r="AGF94" s="205"/>
      <c r="AGG94" s="205"/>
      <c r="AGH94" s="205"/>
      <c r="AGI94" s="205"/>
      <c r="AGJ94" s="205"/>
      <c r="AGK94" s="205"/>
      <c r="AGL94" s="205"/>
      <c r="AGM94" s="205"/>
      <c r="AGN94" s="205"/>
      <c r="AGO94" s="205"/>
      <c r="AGP94" s="205"/>
      <c r="AGQ94" s="205"/>
      <c r="AGR94" s="205"/>
      <c r="AGS94" s="205"/>
      <c r="AGT94" s="205"/>
      <c r="AGU94" s="205"/>
      <c r="AGV94" s="205"/>
      <c r="AGW94" s="205"/>
      <c r="AGX94" s="205"/>
      <c r="AGY94" s="205"/>
      <c r="AGZ94" s="205"/>
      <c r="AHA94" s="205"/>
      <c r="AHB94" s="205"/>
      <c r="AHC94" s="205"/>
      <c r="AHD94" s="205"/>
      <c r="AHE94" s="205"/>
      <c r="AHF94" s="205"/>
      <c r="AHG94" s="205"/>
      <c r="AHH94" s="205"/>
      <c r="AHI94" s="205"/>
      <c r="AHJ94" s="205"/>
      <c r="AHK94" s="205"/>
      <c r="AHL94" s="205"/>
      <c r="AHM94" s="205"/>
      <c r="AHN94" s="205"/>
      <c r="AHO94" s="205"/>
      <c r="AHP94" s="205"/>
      <c r="AHQ94" s="205"/>
      <c r="AHR94" s="205"/>
      <c r="AHS94" s="205"/>
      <c r="AHT94" s="205"/>
      <c r="AHU94" s="205"/>
      <c r="AHV94" s="205"/>
      <c r="AHW94" s="205"/>
      <c r="AHX94" s="205"/>
      <c r="AHY94" s="205"/>
      <c r="AHZ94" s="205"/>
      <c r="AIA94" s="205"/>
      <c r="AIB94" s="205"/>
      <c r="AIC94" s="205"/>
      <c r="AID94" s="205"/>
      <c r="AIE94" s="205"/>
      <c r="AIF94" s="205"/>
      <c r="AIG94" s="205"/>
      <c r="AIH94" s="205"/>
      <c r="AII94" s="205"/>
      <c r="AIJ94" s="205"/>
      <c r="AIK94" s="205"/>
      <c r="AIL94" s="205"/>
      <c r="AIM94" s="205"/>
      <c r="AIN94" s="205"/>
      <c r="AIO94" s="205"/>
      <c r="AIP94" s="205"/>
      <c r="AIQ94" s="205"/>
      <c r="AIR94" s="205"/>
      <c r="AIS94" s="205"/>
      <c r="AIT94" s="205"/>
      <c r="AIU94" s="205"/>
      <c r="AIV94" s="205"/>
      <c r="AIW94" s="205"/>
      <c r="AIX94" s="205"/>
      <c r="AIY94" s="205"/>
      <c r="AIZ94" s="205"/>
      <c r="AJA94" s="205"/>
      <c r="AJB94" s="205"/>
      <c r="AJC94" s="205"/>
      <c r="AJD94" s="205"/>
      <c r="AJE94" s="205"/>
      <c r="AJF94" s="205"/>
      <c r="AJG94" s="205"/>
      <c r="AJH94" s="205"/>
      <c r="AJI94" s="205"/>
      <c r="AJJ94" s="205"/>
      <c r="AJK94" s="205"/>
      <c r="AJL94" s="205"/>
      <c r="AJM94" s="205"/>
      <c r="AJN94" s="205"/>
      <c r="AJO94" s="205"/>
      <c r="AJP94" s="205"/>
      <c r="AJQ94" s="205"/>
      <c r="AJR94" s="205"/>
      <c r="AJS94" s="205"/>
      <c r="AJT94" s="205"/>
      <c r="AJU94" s="205"/>
      <c r="AJV94" s="205"/>
      <c r="AJW94" s="205"/>
      <c r="AJX94" s="205"/>
      <c r="AJY94" s="205"/>
      <c r="AJZ94" s="205"/>
      <c r="AKA94" s="205"/>
      <c r="AKB94" s="205"/>
      <c r="AKC94" s="205"/>
      <c r="AKD94" s="205"/>
      <c r="AKE94" s="205"/>
      <c r="AKF94" s="205"/>
      <c r="AKG94" s="205"/>
      <c r="AKH94" s="205"/>
      <c r="AKI94" s="205"/>
      <c r="AKJ94" s="205"/>
      <c r="AKK94" s="205"/>
      <c r="AKL94" s="205"/>
      <c r="AKM94" s="205"/>
      <c r="AKN94" s="205"/>
      <c r="AKO94" s="205"/>
      <c r="AKP94" s="205"/>
      <c r="AKQ94" s="205"/>
      <c r="AKR94" s="205"/>
      <c r="AKS94" s="205"/>
      <c r="AKT94" s="205"/>
      <c r="AKU94" s="205"/>
      <c r="AKV94" s="205"/>
      <c r="AKW94" s="205"/>
      <c r="AKX94" s="205"/>
      <c r="AKY94" s="205"/>
      <c r="AKZ94" s="205"/>
      <c r="ALA94" s="205"/>
      <c r="ALB94" s="205"/>
      <c r="ALC94" s="205"/>
      <c r="ALD94" s="205"/>
      <c r="ALE94" s="205"/>
      <c r="ALF94" s="205"/>
      <c r="ALG94" s="205"/>
      <c r="ALH94" s="205"/>
      <c r="ALI94" s="205"/>
      <c r="ALJ94" s="205"/>
      <c r="ALK94" s="205"/>
      <c r="ALL94" s="205"/>
      <c r="ALM94" s="205"/>
      <c r="ALN94" s="205"/>
      <c r="ALO94" s="205"/>
      <c r="ALP94" s="205"/>
      <c r="ALQ94" s="205"/>
      <c r="ALR94" s="205"/>
      <c r="ALS94" s="205"/>
      <c r="ALT94" s="205"/>
      <c r="ALU94" s="205"/>
      <c r="ALV94" s="205"/>
      <c r="ALW94" s="205"/>
      <c r="ALX94" s="205"/>
      <c r="ALY94" s="205"/>
      <c r="ALZ94" s="205"/>
      <c r="AMA94" s="205"/>
      <c r="AMB94" s="205"/>
      <c r="AMC94" s="205"/>
      <c r="AMD94" s="205"/>
      <c r="AME94" s="205"/>
      <c r="AMF94" s="205"/>
      <c r="AMG94" s="205"/>
      <c r="AMH94" s="205"/>
      <c r="AMI94" s="205"/>
      <c r="AMJ94" s="205"/>
      <c r="AMK94" s="205"/>
      <c r="AML94" s="205"/>
      <c r="AMM94" s="205"/>
      <c r="AMN94" s="205"/>
      <c r="AMO94" s="205"/>
      <c r="AMP94" s="205"/>
      <c r="AMQ94" s="205"/>
      <c r="AMR94" s="205"/>
      <c r="AMS94" s="205"/>
      <c r="AMT94" s="205"/>
      <c r="AMU94" s="205"/>
      <c r="AMV94" s="205"/>
      <c r="AMW94" s="205"/>
      <c r="AMX94" s="205"/>
      <c r="AMY94" s="205"/>
      <c r="AMZ94" s="205"/>
      <c r="ANA94" s="205"/>
      <c r="ANB94" s="205"/>
      <c r="ANC94" s="205"/>
      <c r="AND94" s="205"/>
      <c r="ANE94" s="205"/>
      <c r="ANF94" s="205"/>
      <c r="ANG94" s="205"/>
      <c r="ANH94" s="205"/>
      <c r="ANI94" s="205"/>
      <c r="ANJ94" s="205"/>
      <c r="ANK94" s="205"/>
      <c r="ANL94" s="205"/>
      <c r="ANM94" s="205"/>
      <c r="ANN94" s="205"/>
      <c r="ANO94" s="205"/>
      <c r="ANP94" s="205"/>
      <c r="ANQ94" s="205"/>
      <c r="ANR94" s="205"/>
      <c r="ANS94" s="205"/>
      <c r="ANT94" s="205"/>
      <c r="ANU94" s="205"/>
      <c r="ANV94" s="205"/>
      <c r="ANW94" s="205"/>
      <c r="ANX94" s="205"/>
      <c r="ANY94" s="205"/>
      <c r="ANZ94" s="205"/>
      <c r="AOA94" s="205"/>
      <c r="AOB94" s="205"/>
      <c r="AOC94" s="205"/>
      <c r="AOD94" s="205"/>
      <c r="AOE94" s="205"/>
      <c r="AOF94" s="205"/>
      <c r="AOG94" s="205"/>
      <c r="AOH94" s="205"/>
      <c r="AOI94" s="205"/>
      <c r="AOJ94" s="205"/>
      <c r="AOK94" s="205"/>
      <c r="AOL94" s="205"/>
      <c r="AOM94" s="205"/>
      <c r="AON94" s="205"/>
      <c r="AOO94" s="205"/>
      <c r="AOP94" s="205"/>
      <c r="AOQ94" s="205"/>
      <c r="AOR94" s="205"/>
      <c r="AOS94" s="205"/>
      <c r="AOT94" s="205"/>
      <c r="AOU94" s="205"/>
      <c r="AOV94" s="205"/>
      <c r="AOW94" s="205"/>
      <c r="AOX94" s="205"/>
      <c r="AOY94" s="205"/>
      <c r="AOZ94" s="205"/>
      <c r="APA94" s="205"/>
      <c r="APB94" s="205"/>
      <c r="APC94" s="205"/>
      <c r="APD94" s="205"/>
      <c r="APE94" s="205"/>
      <c r="APF94" s="205"/>
      <c r="APG94" s="205"/>
      <c r="APH94" s="205"/>
      <c r="API94" s="205"/>
      <c r="APJ94" s="205"/>
      <c r="APK94" s="205"/>
      <c r="APL94" s="205"/>
      <c r="APM94" s="205"/>
      <c r="APN94" s="205"/>
      <c r="APO94" s="205"/>
      <c r="APP94" s="205"/>
      <c r="APQ94" s="205"/>
      <c r="APR94" s="205"/>
      <c r="APS94" s="205"/>
      <c r="APT94" s="205"/>
      <c r="APU94" s="205"/>
      <c r="APV94" s="205"/>
      <c r="APW94" s="205"/>
      <c r="APX94" s="205"/>
      <c r="APY94" s="205"/>
      <c r="APZ94" s="205"/>
      <c r="AQA94" s="205"/>
      <c r="AQB94" s="205"/>
      <c r="AQC94" s="205"/>
      <c r="AQD94" s="205"/>
      <c r="AQE94" s="205"/>
      <c r="AQF94" s="205"/>
      <c r="AQG94" s="205"/>
      <c r="AQH94" s="205"/>
      <c r="AQI94" s="205"/>
      <c r="AQJ94" s="205"/>
      <c r="AQK94" s="205"/>
      <c r="AQL94" s="205"/>
      <c r="AQM94" s="205"/>
      <c r="AQN94" s="205"/>
      <c r="AQO94" s="205"/>
      <c r="AQP94" s="205"/>
      <c r="AQQ94" s="205"/>
      <c r="AQR94" s="205"/>
      <c r="AQS94" s="205"/>
      <c r="AQT94" s="205"/>
      <c r="AQU94" s="205"/>
      <c r="AQV94" s="205"/>
      <c r="AQW94" s="205"/>
      <c r="AQX94" s="205"/>
      <c r="AQY94" s="205"/>
      <c r="AQZ94" s="205"/>
      <c r="ARA94" s="205"/>
      <c r="ARB94" s="205"/>
      <c r="ARC94" s="205"/>
      <c r="ARD94" s="205"/>
      <c r="ARE94" s="205"/>
      <c r="ARF94" s="205"/>
      <c r="ARG94" s="205"/>
      <c r="ARH94" s="205"/>
      <c r="ARI94" s="205"/>
      <c r="ARJ94" s="205"/>
      <c r="ARK94" s="205"/>
      <c r="ARL94" s="205"/>
      <c r="ARM94" s="205"/>
      <c r="ARN94" s="205"/>
      <c r="ARO94" s="205"/>
      <c r="ARP94" s="205"/>
      <c r="ARQ94" s="205"/>
      <c r="ARR94" s="205"/>
      <c r="ARS94" s="205"/>
      <c r="ART94" s="205"/>
      <c r="ARU94" s="205"/>
      <c r="ARV94" s="205"/>
      <c r="ARW94" s="205"/>
      <c r="ARX94" s="205"/>
      <c r="ARY94" s="205"/>
      <c r="ARZ94" s="205"/>
      <c r="ASA94" s="205"/>
      <c r="ASB94" s="205"/>
      <c r="ASC94" s="205"/>
      <c r="ASD94" s="205"/>
      <c r="ASE94" s="205"/>
      <c r="ASF94" s="205"/>
      <c r="ASG94" s="205"/>
      <c r="ASH94" s="205"/>
      <c r="ASI94" s="205"/>
      <c r="ASJ94" s="205"/>
      <c r="ASK94" s="205"/>
      <c r="ASL94" s="205"/>
      <c r="ASM94" s="205"/>
      <c r="ASN94" s="205"/>
      <c r="ASO94" s="205"/>
      <c r="ASP94" s="205"/>
      <c r="ASQ94" s="205"/>
      <c r="ASR94" s="205"/>
      <c r="ASS94" s="205"/>
      <c r="AST94" s="205"/>
      <c r="ASU94" s="205"/>
      <c r="ASV94" s="205"/>
      <c r="ASW94" s="205"/>
      <c r="ASX94" s="205"/>
      <c r="ASY94" s="205"/>
      <c r="ASZ94" s="205"/>
      <c r="ATA94" s="205"/>
      <c r="ATB94" s="205"/>
      <c r="ATC94" s="205"/>
      <c r="ATD94" s="205"/>
      <c r="ATE94" s="205"/>
      <c r="ATF94" s="205"/>
      <c r="ATG94" s="205"/>
      <c r="ATH94" s="205"/>
      <c r="ATI94" s="205"/>
      <c r="ATJ94" s="205"/>
      <c r="ATK94" s="205"/>
      <c r="ATL94" s="205"/>
      <c r="ATM94" s="205"/>
      <c r="ATN94" s="205"/>
      <c r="ATO94" s="205"/>
      <c r="ATP94" s="205"/>
      <c r="ATQ94" s="205"/>
      <c r="ATR94" s="205"/>
      <c r="ATS94" s="205"/>
      <c r="ATT94" s="205"/>
      <c r="ATU94" s="205"/>
      <c r="ATV94" s="205"/>
      <c r="ATW94" s="205"/>
      <c r="ATX94" s="205"/>
      <c r="ATY94" s="205"/>
      <c r="ATZ94" s="205"/>
      <c r="AUA94" s="205"/>
      <c r="AUB94" s="205"/>
      <c r="AUC94" s="205"/>
      <c r="AUD94" s="205"/>
      <c r="AUE94" s="205"/>
      <c r="AUF94" s="205"/>
      <c r="AUG94" s="205"/>
      <c r="AUH94" s="205"/>
      <c r="AUI94" s="205"/>
      <c r="AUJ94" s="205"/>
      <c r="AUK94" s="205"/>
      <c r="AUL94" s="205"/>
      <c r="AUM94" s="205"/>
      <c r="AUN94" s="205"/>
      <c r="AUO94" s="205"/>
      <c r="AUP94" s="205"/>
      <c r="AUQ94" s="205"/>
      <c r="AUR94" s="205"/>
      <c r="AUS94" s="205"/>
      <c r="AUT94" s="205"/>
      <c r="AUU94" s="205"/>
      <c r="AUV94" s="205"/>
      <c r="AUW94" s="205"/>
      <c r="AUX94" s="205"/>
      <c r="AUY94" s="205"/>
      <c r="AUZ94" s="205"/>
      <c r="AVA94" s="205"/>
      <c r="AVB94" s="205"/>
      <c r="AVC94" s="205"/>
      <c r="AVD94" s="205"/>
      <c r="AVE94" s="205"/>
      <c r="AVF94" s="205"/>
      <c r="AVG94" s="205"/>
      <c r="AVH94" s="205"/>
      <c r="AVI94" s="205"/>
      <c r="AVJ94" s="205"/>
      <c r="AVK94" s="205"/>
      <c r="AVL94" s="205"/>
      <c r="AVM94" s="205"/>
      <c r="AVN94" s="205"/>
      <c r="AVO94" s="205"/>
      <c r="AVP94" s="205"/>
      <c r="AVQ94" s="205"/>
      <c r="AVR94" s="205"/>
      <c r="AVS94" s="205"/>
      <c r="AVT94" s="205"/>
      <c r="AVU94" s="205"/>
      <c r="AVV94" s="205"/>
      <c r="AVW94" s="205"/>
      <c r="AVX94" s="205"/>
      <c r="AVY94" s="205"/>
      <c r="AVZ94" s="205"/>
      <c r="AWA94" s="205"/>
      <c r="AWB94" s="205"/>
      <c r="AWC94" s="205"/>
      <c r="AWD94" s="205"/>
      <c r="AWE94" s="205"/>
      <c r="AWF94" s="205"/>
      <c r="AWG94" s="205"/>
      <c r="AWH94" s="205"/>
      <c r="AWI94" s="205"/>
      <c r="AWJ94" s="205"/>
      <c r="AWK94" s="205"/>
      <c r="AWL94" s="205"/>
      <c r="AWM94" s="205"/>
      <c r="AWN94" s="205"/>
      <c r="AWO94" s="205"/>
      <c r="AWP94" s="205"/>
      <c r="AWQ94" s="205"/>
      <c r="AWR94" s="205"/>
      <c r="AWS94" s="205"/>
      <c r="AWT94" s="205"/>
      <c r="AWU94" s="205"/>
      <c r="AWV94" s="205"/>
      <c r="AWW94" s="205"/>
      <c r="AWX94" s="205"/>
      <c r="AWY94" s="205"/>
      <c r="AWZ94" s="205"/>
      <c r="AXA94" s="205"/>
      <c r="AXB94" s="205"/>
      <c r="AXC94" s="205"/>
      <c r="AXD94" s="205"/>
      <c r="AXE94" s="205"/>
      <c r="AXF94" s="205"/>
      <c r="AXG94" s="205"/>
      <c r="AXH94" s="205"/>
      <c r="AXI94" s="205"/>
      <c r="AXJ94" s="205"/>
      <c r="AXK94" s="205"/>
      <c r="AXL94" s="205"/>
      <c r="AXM94" s="205"/>
      <c r="AXN94" s="205"/>
      <c r="AXO94" s="205"/>
      <c r="AXP94" s="205"/>
      <c r="AXQ94" s="205"/>
      <c r="AXR94" s="205"/>
      <c r="AXS94" s="205"/>
      <c r="AXT94" s="205"/>
      <c r="AXU94" s="205"/>
      <c r="AXV94" s="205"/>
      <c r="AXW94" s="205"/>
      <c r="AXX94" s="205"/>
      <c r="AXY94" s="205"/>
      <c r="AXZ94" s="205"/>
      <c r="AYA94" s="205"/>
      <c r="AYB94" s="205"/>
      <c r="AYC94" s="205"/>
      <c r="AYD94" s="205"/>
      <c r="AYE94" s="205"/>
      <c r="AYF94" s="205"/>
      <c r="AYG94" s="205"/>
      <c r="AYH94" s="205"/>
      <c r="AYI94" s="205"/>
      <c r="AYJ94" s="205"/>
      <c r="AYK94" s="205"/>
      <c r="AYL94" s="205"/>
      <c r="AYM94" s="205"/>
      <c r="AYN94" s="205"/>
      <c r="AYO94" s="205"/>
      <c r="AYP94" s="205"/>
      <c r="AYQ94" s="205"/>
      <c r="AYR94" s="205"/>
      <c r="AYS94" s="205"/>
      <c r="AYT94" s="205"/>
      <c r="AYU94" s="205"/>
      <c r="AYV94" s="205"/>
      <c r="AYW94" s="205"/>
      <c r="AYX94" s="205"/>
      <c r="AYY94" s="205"/>
      <c r="AYZ94" s="205"/>
      <c r="AZA94" s="205"/>
      <c r="AZB94" s="205"/>
      <c r="AZC94" s="205"/>
      <c r="AZD94" s="205"/>
      <c r="AZE94" s="205"/>
      <c r="AZF94" s="205"/>
      <c r="AZG94" s="205"/>
      <c r="AZH94" s="205"/>
      <c r="AZI94" s="205"/>
      <c r="AZJ94" s="205"/>
      <c r="AZK94" s="205"/>
      <c r="AZL94" s="205"/>
      <c r="AZM94" s="205"/>
      <c r="AZN94" s="205"/>
      <c r="AZO94" s="205"/>
      <c r="AZP94" s="205"/>
      <c r="AZQ94" s="205"/>
      <c r="AZR94" s="205"/>
      <c r="AZS94" s="205"/>
      <c r="AZT94" s="205"/>
      <c r="AZU94" s="205"/>
      <c r="AZV94" s="205"/>
      <c r="AZW94" s="205"/>
      <c r="AZX94" s="205"/>
      <c r="AZY94" s="205"/>
      <c r="AZZ94" s="205"/>
      <c r="BAA94" s="205"/>
      <c r="BAB94" s="205"/>
      <c r="BAC94" s="205"/>
      <c r="BAD94" s="205"/>
      <c r="BAE94" s="205"/>
      <c r="BAF94" s="205"/>
      <c r="BAG94" s="205"/>
      <c r="BAH94" s="205"/>
      <c r="BAI94" s="205"/>
      <c r="BAJ94" s="205"/>
      <c r="BAK94" s="205"/>
      <c r="BAL94" s="205"/>
      <c r="BAM94" s="205"/>
      <c r="BAN94" s="205"/>
      <c r="BAO94" s="205"/>
      <c r="BAP94" s="205"/>
      <c r="BAQ94" s="205"/>
      <c r="BAR94" s="205"/>
      <c r="BAS94" s="205"/>
      <c r="BAT94" s="205"/>
      <c r="BAU94" s="205"/>
      <c r="BAV94" s="205"/>
      <c r="BAW94" s="205"/>
      <c r="BAX94" s="205"/>
      <c r="BAY94" s="205"/>
      <c r="BAZ94" s="205"/>
      <c r="BBA94" s="205"/>
      <c r="BBB94" s="205"/>
      <c r="BBC94" s="205"/>
      <c r="BBD94" s="205"/>
      <c r="BBE94" s="205"/>
      <c r="BBF94" s="205"/>
      <c r="BBG94" s="205"/>
      <c r="BBH94" s="205"/>
      <c r="BBI94" s="205"/>
      <c r="BBJ94" s="205"/>
      <c r="BBK94" s="205"/>
      <c r="BBL94" s="205"/>
      <c r="BBM94" s="205"/>
      <c r="BBN94" s="205"/>
      <c r="BBO94" s="205"/>
      <c r="BBP94" s="205"/>
      <c r="BBQ94" s="205"/>
      <c r="BBR94" s="205"/>
      <c r="BBS94" s="205"/>
      <c r="BBT94" s="205"/>
      <c r="BBU94" s="205"/>
      <c r="BBV94" s="205"/>
      <c r="BBW94" s="205"/>
      <c r="BBX94" s="205"/>
      <c r="BBY94" s="205"/>
      <c r="BBZ94" s="205"/>
      <c r="BCA94" s="205"/>
      <c r="BCB94" s="205"/>
      <c r="BCC94" s="205"/>
      <c r="BCD94" s="205"/>
      <c r="BCE94" s="205"/>
      <c r="BCF94" s="205"/>
      <c r="BCG94" s="205"/>
      <c r="BCH94" s="205"/>
      <c r="BCI94" s="205"/>
      <c r="BCJ94" s="205"/>
      <c r="BCK94" s="205"/>
      <c r="BCL94" s="205"/>
      <c r="BCM94" s="205"/>
      <c r="BCN94" s="205"/>
      <c r="BCO94" s="205"/>
      <c r="BCP94" s="205"/>
      <c r="BCQ94" s="205"/>
      <c r="BCR94" s="205"/>
      <c r="BCS94" s="205"/>
      <c r="BCT94" s="205"/>
      <c r="BCU94" s="205"/>
      <c r="BCV94" s="205"/>
      <c r="BCW94" s="205"/>
      <c r="BCX94" s="205"/>
      <c r="BCY94" s="205"/>
      <c r="BCZ94" s="205"/>
      <c r="BDA94" s="205"/>
      <c r="BDB94" s="205"/>
      <c r="BDC94" s="205"/>
      <c r="BDD94" s="205"/>
      <c r="BDE94" s="205"/>
      <c r="BDF94" s="205"/>
      <c r="BDG94" s="205"/>
      <c r="BDH94" s="205"/>
      <c r="BDI94" s="205"/>
      <c r="BDJ94" s="205"/>
      <c r="BDK94" s="205"/>
      <c r="BDL94" s="205"/>
      <c r="BDM94" s="205"/>
      <c r="BDN94" s="205"/>
      <c r="BDO94" s="205"/>
      <c r="BDP94" s="205"/>
      <c r="BDQ94" s="205"/>
      <c r="BDR94" s="205"/>
      <c r="BDS94" s="205"/>
      <c r="BDT94" s="205"/>
      <c r="BDU94" s="205"/>
    </row>
    <row r="95" spans="1:1477" s="73" customFormat="1">
      <c r="A95" s="143"/>
      <c r="B95" s="71" t="s">
        <v>5</v>
      </c>
      <c r="C95" s="71" t="s">
        <v>305</v>
      </c>
      <c r="D95" s="71" t="s">
        <v>306</v>
      </c>
      <c r="E95" s="72">
        <v>41780</v>
      </c>
      <c r="F95" s="71" t="s">
        <v>475</v>
      </c>
      <c r="G95" s="71" t="s">
        <v>479</v>
      </c>
      <c r="H95" s="208">
        <v>2</v>
      </c>
      <c r="I95" s="73">
        <v>0</v>
      </c>
      <c r="J95" s="73">
        <v>160</v>
      </c>
      <c r="K95" s="73">
        <v>194</v>
      </c>
      <c r="L95" s="73">
        <v>194</v>
      </c>
      <c r="M95" s="206">
        <f t="shared" si="75"/>
        <v>1</v>
      </c>
      <c r="N95" s="73">
        <f t="shared" si="76"/>
        <v>1</v>
      </c>
      <c r="O95" s="73">
        <v>0</v>
      </c>
      <c r="P95" s="73">
        <v>0</v>
      </c>
      <c r="Q95" s="73">
        <v>0</v>
      </c>
      <c r="R95" s="73">
        <v>34</v>
      </c>
      <c r="S95" s="73">
        <v>0</v>
      </c>
      <c r="T95" s="212">
        <v>1061111</v>
      </c>
      <c r="U95" s="212">
        <v>50130</v>
      </c>
      <c r="V95" s="212">
        <v>1010981</v>
      </c>
      <c r="W95" s="212">
        <v>1061111</v>
      </c>
      <c r="X95" s="212">
        <v>1066049</v>
      </c>
      <c r="Y95" s="212">
        <v>0</v>
      </c>
      <c r="Z95" s="212">
        <v>0</v>
      </c>
      <c r="AA95" s="212">
        <v>0</v>
      </c>
      <c r="AB95" s="212">
        <v>1066049</v>
      </c>
      <c r="AC95" s="212">
        <v>1066049</v>
      </c>
      <c r="AD95" s="206">
        <f t="shared" si="77"/>
        <v>1.0544698663970935</v>
      </c>
      <c r="AE95" s="73">
        <f t="shared" si="78"/>
        <v>1</v>
      </c>
      <c r="AF95" s="212">
        <v>0</v>
      </c>
      <c r="AG95" s="212">
        <v>0</v>
      </c>
      <c r="AH95" s="73">
        <v>23</v>
      </c>
      <c r="AI95" s="73">
        <v>11</v>
      </c>
      <c r="AJ95" s="73">
        <v>0</v>
      </c>
      <c r="AK95" s="73">
        <v>0</v>
      </c>
      <c r="AL95" s="85">
        <v>32501</v>
      </c>
      <c r="AM95" s="85">
        <v>0</v>
      </c>
      <c r="AN95" s="73">
        <v>0</v>
      </c>
      <c r="AO95" s="73">
        <v>0</v>
      </c>
      <c r="AP95" s="85">
        <v>0</v>
      </c>
      <c r="AQ95" s="85">
        <v>0</v>
      </c>
      <c r="AR95" s="73">
        <v>0</v>
      </c>
      <c r="AS95" s="73">
        <v>0</v>
      </c>
      <c r="AT95" s="85">
        <v>0</v>
      </c>
      <c r="AU95" s="85">
        <v>0</v>
      </c>
      <c r="AV95" s="73">
        <v>0</v>
      </c>
      <c r="AW95" s="73">
        <v>0</v>
      </c>
      <c r="AX95" s="85">
        <v>0</v>
      </c>
      <c r="AY95" s="85">
        <v>0</v>
      </c>
      <c r="AZ95" s="73">
        <v>0</v>
      </c>
      <c r="BA95" s="73">
        <v>0</v>
      </c>
      <c r="BB95" s="85">
        <v>0</v>
      </c>
      <c r="BC95" s="85">
        <v>0</v>
      </c>
      <c r="BD95" s="73">
        <v>0</v>
      </c>
      <c r="BE95" s="73">
        <v>0</v>
      </c>
      <c r="BF95" s="85">
        <v>16548</v>
      </c>
      <c r="BG95" s="85">
        <v>0</v>
      </c>
      <c r="BH95" s="73">
        <v>0</v>
      </c>
      <c r="BI95" s="73">
        <v>0</v>
      </c>
      <c r="BJ95" s="85">
        <v>0</v>
      </c>
      <c r="BK95" s="85">
        <v>0</v>
      </c>
      <c r="BL95" s="73">
        <v>0</v>
      </c>
      <c r="BM95" s="73">
        <v>0</v>
      </c>
      <c r="BN95" s="85">
        <v>0</v>
      </c>
      <c r="BO95" s="85">
        <v>0</v>
      </c>
      <c r="BP95" s="73">
        <v>0</v>
      </c>
      <c r="BQ95" s="73">
        <v>0</v>
      </c>
      <c r="BR95" s="85">
        <v>0</v>
      </c>
      <c r="BS95" s="85">
        <v>0</v>
      </c>
      <c r="BT95" s="73">
        <v>0</v>
      </c>
      <c r="BU95" s="73">
        <v>0</v>
      </c>
      <c r="BV95" s="85">
        <v>0</v>
      </c>
      <c r="BW95" s="85">
        <v>0</v>
      </c>
      <c r="BX95" s="73">
        <v>0</v>
      </c>
      <c r="BY95" s="73">
        <v>0</v>
      </c>
      <c r="BZ95" s="85">
        <v>0</v>
      </c>
      <c r="CA95" s="85">
        <v>0</v>
      </c>
      <c r="CB95" s="73">
        <v>0</v>
      </c>
      <c r="CC95" s="73">
        <v>0</v>
      </c>
      <c r="CD95" s="85">
        <v>0</v>
      </c>
      <c r="CE95" s="85">
        <v>0</v>
      </c>
      <c r="CF95" s="73">
        <v>0</v>
      </c>
      <c r="CG95" s="73">
        <v>0</v>
      </c>
      <c r="CH95" s="85">
        <v>0</v>
      </c>
      <c r="CI95" s="85">
        <v>0</v>
      </c>
      <c r="CJ95" s="73">
        <v>0</v>
      </c>
      <c r="CK95" s="73">
        <v>0</v>
      </c>
      <c r="CL95" s="85">
        <v>49048</v>
      </c>
      <c r="CM95" s="85">
        <v>0</v>
      </c>
      <c r="CN95" s="71" t="s">
        <v>413</v>
      </c>
      <c r="CO95" s="71" t="s">
        <v>414</v>
      </c>
      <c r="CP95" s="71" t="s">
        <v>321</v>
      </c>
      <c r="CQ95" s="71" t="s">
        <v>321</v>
      </c>
      <c r="CR95" s="71" t="s">
        <v>321</v>
      </c>
      <c r="CS95" s="71" t="s">
        <v>321</v>
      </c>
      <c r="CT95" s="72">
        <v>42209</v>
      </c>
      <c r="CU95" s="71" t="s">
        <v>473</v>
      </c>
      <c r="CV95" s="71" t="s">
        <v>474</v>
      </c>
      <c r="CW95" s="72" t="s">
        <v>168</v>
      </c>
      <c r="CX95" s="72">
        <v>42177</v>
      </c>
      <c r="CY95" s="71" t="s">
        <v>475</v>
      </c>
      <c r="CZ95" s="71" t="s">
        <v>478</v>
      </c>
      <c r="DA95" s="71" t="s">
        <v>509</v>
      </c>
      <c r="DB95" s="86">
        <v>1021385.13</v>
      </c>
      <c r="DC95" s="71" t="s">
        <v>326</v>
      </c>
      <c r="DD95" s="71" t="s">
        <v>327</v>
      </c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  <c r="IX95" s="205"/>
      <c r="IY95" s="205"/>
      <c r="IZ95" s="205"/>
      <c r="JA95" s="205"/>
      <c r="JB95" s="205"/>
      <c r="JC95" s="205"/>
      <c r="JD95" s="205"/>
      <c r="JE95" s="205"/>
      <c r="JF95" s="205"/>
      <c r="JG95" s="205"/>
      <c r="JH95" s="205"/>
      <c r="JI95" s="205"/>
      <c r="JJ95" s="205"/>
      <c r="JK95" s="205"/>
      <c r="JL95" s="205"/>
      <c r="JM95" s="205"/>
      <c r="JN95" s="205"/>
      <c r="JO95" s="205"/>
      <c r="JP95" s="205"/>
      <c r="JQ95" s="205"/>
      <c r="JR95" s="205"/>
      <c r="JS95" s="205"/>
      <c r="JT95" s="205"/>
      <c r="JU95" s="205"/>
      <c r="JV95" s="205"/>
      <c r="JW95" s="205"/>
      <c r="JX95" s="205"/>
      <c r="JY95" s="205"/>
      <c r="JZ95" s="205"/>
      <c r="KA95" s="205"/>
      <c r="KB95" s="205"/>
      <c r="KC95" s="205"/>
      <c r="KD95" s="205"/>
      <c r="KE95" s="205"/>
      <c r="KF95" s="205"/>
      <c r="KG95" s="205"/>
      <c r="KH95" s="205"/>
      <c r="KI95" s="205"/>
      <c r="KJ95" s="205"/>
      <c r="KK95" s="205"/>
      <c r="KL95" s="205"/>
      <c r="KM95" s="205"/>
      <c r="KN95" s="205"/>
      <c r="KO95" s="205"/>
      <c r="KP95" s="205"/>
      <c r="KQ95" s="205"/>
      <c r="KR95" s="205"/>
      <c r="KS95" s="205"/>
      <c r="KT95" s="205"/>
      <c r="KU95" s="205"/>
      <c r="KV95" s="205"/>
      <c r="KW95" s="205"/>
      <c r="KX95" s="205"/>
      <c r="KY95" s="205"/>
      <c r="KZ95" s="205"/>
      <c r="LA95" s="205"/>
      <c r="LB95" s="205"/>
      <c r="LC95" s="205"/>
      <c r="LD95" s="205"/>
      <c r="LE95" s="205"/>
      <c r="LF95" s="205"/>
      <c r="LG95" s="205"/>
      <c r="LH95" s="205"/>
      <c r="LI95" s="205"/>
      <c r="LJ95" s="205"/>
      <c r="LK95" s="205"/>
      <c r="LL95" s="205"/>
      <c r="LM95" s="205"/>
      <c r="LN95" s="205"/>
      <c r="LO95" s="205"/>
      <c r="LP95" s="205"/>
      <c r="LQ95" s="205"/>
      <c r="LR95" s="205"/>
      <c r="LS95" s="205"/>
      <c r="LT95" s="205"/>
      <c r="LU95" s="205"/>
      <c r="LV95" s="205"/>
      <c r="LW95" s="205"/>
      <c r="LX95" s="205"/>
      <c r="LY95" s="205"/>
      <c r="LZ95" s="205"/>
      <c r="MA95" s="205"/>
      <c r="MB95" s="205"/>
      <c r="MC95" s="205"/>
      <c r="MD95" s="205"/>
      <c r="ME95" s="205"/>
      <c r="MF95" s="205"/>
      <c r="MG95" s="205"/>
      <c r="MH95" s="205"/>
      <c r="MI95" s="205"/>
      <c r="MJ95" s="205"/>
      <c r="MK95" s="205"/>
      <c r="ML95" s="205"/>
      <c r="MM95" s="205"/>
      <c r="MN95" s="205"/>
      <c r="MO95" s="205"/>
      <c r="MP95" s="205"/>
      <c r="MQ95" s="205"/>
      <c r="MR95" s="205"/>
      <c r="MS95" s="205"/>
      <c r="MT95" s="205"/>
      <c r="MU95" s="205"/>
      <c r="MV95" s="205"/>
      <c r="MW95" s="205"/>
      <c r="MX95" s="205"/>
      <c r="MY95" s="205"/>
      <c r="MZ95" s="205"/>
      <c r="NA95" s="205"/>
      <c r="NB95" s="205"/>
      <c r="NC95" s="205"/>
      <c r="ND95" s="205"/>
      <c r="NE95" s="205"/>
      <c r="NF95" s="205"/>
      <c r="NG95" s="205"/>
      <c r="NH95" s="205"/>
      <c r="NI95" s="205"/>
      <c r="NJ95" s="205"/>
      <c r="NK95" s="205"/>
      <c r="NL95" s="205"/>
      <c r="NM95" s="205"/>
      <c r="NN95" s="205"/>
      <c r="NO95" s="205"/>
      <c r="NP95" s="205"/>
      <c r="NQ95" s="205"/>
      <c r="NR95" s="205"/>
      <c r="NS95" s="205"/>
      <c r="NT95" s="205"/>
      <c r="NU95" s="205"/>
      <c r="NV95" s="205"/>
      <c r="NW95" s="205"/>
      <c r="NX95" s="205"/>
      <c r="NY95" s="205"/>
      <c r="NZ95" s="205"/>
      <c r="OA95" s="205"/>
      <c r="OB95" s="205"/>
      <c r="OC95" s="205"/>
      <c r="OD95" s="205"/>
      <c r="OE95" s="205"/>
      <c r="OF95" s="205"/>
      <c r="OG95" s="205"/>
      <c r="OH95" s="205"/>
      <c r="OI95" s="205"/>
      <c r="OJ95" s="205"/>
      <c r="OK95" s="205"/>
      <c r="OL95" s="205"/>
      <c r="OM95" s="205"/>
      <c r="ON95" s="205"/>
      <c r="OO95" s="205"/>
      <c r="OP95" s="205"/>
      <c r="OQ95" s="205"/>
      <c r="OR95" s="205"/>
      <c r="OS95" s="205"/>
      <c r="OT95" s="205"/>
      <c r="OU95" s="205"/>
      <c r="OV95" s="205"/>
      <c r="OW95" s="205"/>
      <c r="OX95" s="205"/>
      <c r="OY95" s="205"/>
      <c r="OZ95" s="205"/>
      <c r="PA95" s="205"/>
      <c r="PB95" s="205"/>
      <c r="PC95" s="205"/>
      <c r="PD95" s="205"/>
      <c r="PE95" s="205"/>
      <c r="PF95" s="205"/>
      <c r="PG95" s="205"/>
      <c r="PH95" s="205"/>
      <c r="PI95" s="205"/>
      <c r="PJ95" s="205"/>
      <c r="PK95" s="205"/>
      <c r="PL95" s="205"/>
      <c r="PM95" s="205"/>
      <c r="PN95" s="205"/>
      <c r="PO95" s="205"/>
      <c r="PP95" s="205"/>
      <c r="PQ95" s="205"/>
      <c r="PR95" s="205"/>
      <c r="PS95" s="205"/>
      <c r="PT95" s="205"/>
      <c r="PU95" s="205"/>
      <c r="PV95" s="205"/>
      <c r="PW95" s="205"/>
      <c r="PX95" s="205"/>
      <c r="PY95" s="205"/>
      <c r="PZ95" s="205"/>
      <c r="QA95" s="205"/>
      <c r="QB95" s="205"/>
      <c r="QC95" s="205"/>
      <c r="QD95" s="205"/>
      <c r="QE95" s="205"/>
      <c r="QF95" s="205"/>
      <c r="QG95" s="205"/>
      <c r="QH95" s="205"/>
      <c r="QI95" s="205"/>
      <c r="QJ95" s="205"/>
      <c r="QK95" s="205"/>
      <c r="QL95" s="205"/>
      <c r="QM95" s="205"/>
      <c r="QN95" s="205"/>
      <c r="QO95" s="205"/>
      <c r="QP95" s="205"/>
      <c r="QQ95" s="205"/>
      <c r="QR95" s="205"/>
      <c r="QS95" s="205"/>
      <c r="QT95" s="205"/>
      <c r="QU95" s="205"/>
      <c r="QV95" s="205"/>
      <c r="QW95" s="205"/>
      <c r="QX95" s="205"/>
      <c r="QY95" s="205"/>
      <c r="QZ95" s="205"/>
      <c r="RA95" s="205"/>
      <c r="RB95" s="205"/>
      <c r="RC95" s="205"/>
      <c r="RD95" s="205"/>
      <c r="RE95" s="205"/>
      <c r="RF95" s="205"/>
      <c r="RG95" s="205"/>
      <c r="RH95" s="205"/>
      <c r="RI95" s="205"/>
      <c r="RJ95" s="205"/>
      <c r="RK95" s="205"/>
      <c r="RL95" s="205"/>
      <c r="RM95" s="205"/>
      <c r="RN95" s="205"/>
      <c r="RO95" s="205"/>
      <c r="RP95" s="205"/>
      <c r="RQ95" s="205"/>
      <c r="RR95" s="205"/>
      <c r="RS95" s="205"/>
      <c r="RT95" s="205"/>
      <c r="RU95" s="205"/>
      <c r="RV95" s="205"/>
      <c r="RW95" s="205"/>
      <c r="RX95" s="205"/>
      <c r="RY95" s="205"/>
      <c r="RZ95" s="205"/>
      <c r="SA95" s="205"/>
      <c r="SB95" s="205"/>
      <c r="SC95" s="205"/>
      <c r="SD95" s="205"/>
      <c r="SE95" s="205"/>
      <c r="SF95" s="205"/>
      <c r="SG95" s="205"/>
      <c r="SH95" s="205"/>
      <c r="SI95" s="205"/>
      <c r="SJ95" s="205"/>
      <c r="SK95" s="205"/>
      <c r="SL95" s="205"/>
      <c r="SM95" s="205"/>
      <c r="SN95" s="205"/>
      <c r="SO95" s="205"/>
      <c r="SP95" s="205"/>
      <c r="SQ95" s="205"/>
      <c r="SR95" s="205"/>
      <c r="SS95" s="205"/>
      <c r="ST95" s="205"/>
      <c r="SU95" s="205"/>
      <c r="SV95" s="205"/>
      <c r="SW95" s="205"/>
      <c r="SX95" s="205"/>
      <c r="SY95" s="205"/>
      <c r="SZ95" s="205"/>
      <c r="TA95" s="205"/>
      <c r="TB95" s="205"/>
      <c r="TC95" s="205"/>
      <c r="TD95" s="205"/>
      <c r="TE95" s="205"/>
      <c r="TF95" s="205"/>
      <c r="TG95" s="205"/>
      <c r="TH95" s="205"/>
      <c r="TI95" s="205"/>
      <c r="TJ95" s="205"/>
      <c r="TK95" s="205"/>
      <c r="TL95" s="205"/>
      <c r="TM95" s="205"/>
      <c r="TN95" s="205"/>
      <c r="TO95" s="205"/>
      <c r="TP95" s="205"/>
      <c r="TQ95" s="205"/>
      <c r="TR95" s="205"/>
      <c r="TS95" s="205"/>
      <c r="TT95" s="205"/>
      <c r="TU95" s="205"/>
      <c r="TV95" s="205"/>
      <c r="TW95" s="205"/>
      <c r="TX95" s="205"/>
      <c r="TY95" s="205"/>
      <c r="TZ95" s="205"/>
      <c r="UA95" s="205"/>
      <c r="UB95" s="205"/>
      <c r="UC95" s="205"/>
      <c r="UD95" s="205"/>
      <c r="UE95" s="205"/>
      <c r="UF95" s="205"/>
      <c r="UG95" s="205"/>
      <c r="UH95" s="205"/>
      <c r="UI95" s="205"/>
      <c r="UJ95" s="205"/>
      <c r="UK95" s="205"/>
      <c r="UL95" s="205"/>
      <c r="UM95" s="205"/>
      <c r="UN95" s="205"/>
      <c r="UO95" s="205"/>
      <c r="UP95" s="205"/>
      <c r="UQ95" s="205"/>
      <c r="UR95" s="205"/>
      <c r="US95" s="205"/>
      <c r="UT95" s="205"/>
      <c r="UU95" s="205"/>
      <c r="UV95" s="205"/>
      <c r="UW95" s="205"/>
      <c r="UX95" s="205"/>
      <c r="UY95" s="205"/>
      <c r="UZ95" s="205"/>
      <c r="VA95" s="205"/>
      <c r="VB95" s="205"/>
      <c r="VC95" s="205"/>
      <c r="VD95" s="205"/>
      <c r="VE95" s="205"/>
      <c r="VF95" s="205"/>
      <c r="VG95" s="205"/>
      <c r="VH95" s="205"/>
      <c r="VI95" s="205"/>
      <c r="VJ95" s="205"/>
      <c r="VK95" s="205"/>
      <c r="VL95" s="205"/>
      <c r="VM95" s="205"/>
      <c r="VN95" s="205"/>
      <c r="VO95" s="205"/>
      <c r="VP95" s="205"/>
      <c r="VQ95" s="205"/>
      <c r="VR95" s="205"/>
      <c r="VS95" s="205"/>
      <c r="VT95" s="205"/>
      <c r="VU95" s="205"/>
      <c r="VV95" s="205"/>
      <c r="VW95" s="205"/>
      <c r="VX95" s="205"/>
      <c r="VY95" s="205"/>
      <c r="VZ95" s="205"/>
      <c r="WA95" s="205"/>
      <c r="WB95" s="205"/>
      <c r="WC95" s="205"/>
      <c r="WD95" s="205"/>
      <c r="WE95" s="205"/>
      <c r="WF95" s="205"/>
      <c r="WG95" s="205"/>
      <c r="WH95" s="205"/>
      <c r="WI95" s="205"/>
      <c r="WJ95" s="205"/>
      <c r="WK95" s="205"/>
      <c r="WL95" s="205"/>
      <c r="WM95" s="205"/>
      <c r="WN95" s="205"/>
      <c r="WO95" s="205"/>
      <c r="WP95" s="205"/>
      <c r="WQ95" s="205"/>
      <c r="WR95" s="205"/>
      <c r="WS95" s="205"/>
      <c r="WT95" s="205"/>
      <c r="WU95" s="205"/>
      <c r="WV95" s="205"/>
      <c r="WW95" s="205"/>
      <c r="WX95" s="205"/>
      <c r="WY95" s="205"/>
      <c r="WZ95" s="205"/>
      <c r="XA95" s="205"/>
      <c r="XB95" s="205"/>
      <c r="XC95" s="205"/>
      <c r="XD95" s="205"/>
      <c r="XE95" s="205"/>
      <c r="XF95" s="205"/>
      <c r="XG95" s="205"/>
      <c r="XH95" s="205"/>
      <c r="XI95" s="205"/>
      <c r="XJ95" s="205"/>
      <c r="XK95" s="205"/>
      <c r="XL95" s="205"/>
      <c r="XM95" s="205"/>
      <c r="XN95" s="205"/>
      <c r="XO95" s="205"/>
      <c r="XP95" s="205"/>
      <c r="XQ95" s="205"/>
      <c r="XR95" s="205"/>
      <c r="XS95" s="205"/>
      <c r="XT95" s="205"/>
      <c r="XU95" s="205"/>
      <c r="XV95" s="205"/>
      <c r="XW95" s="205"/>
      <c r="XX95" s="205"/>
      <c r="XY95" s="205"/>
      <c r="XZ95" s="205"/>
      <c r="YA95" s="205"/>
      <c r="YB95" s="205"/>
      <c r="YC95" s="205"/>
      <c r="YD95" s="205"/>
      <c r="YE95" s="205"/>
      <c r="YF95" s="205"/>
      <c r="YG95" s="205"/>
      <c r="YH95" s="205"/>
      <c r="YI95" s="205"/>
      <c r="YJ95" s="205"/>
      <c r="YK95" s="205"/>
      <c r="YL95" s="205"/>
      <c r="YM95" s="205"/>
      <c r="YN95" s="205"/>
      <c r="YO95" s="205"/>
      <c r="YP95" s="205"/>
      <c r="YQ95" s="205"/>
      <c r="YR95" s="205"/>
      <c r="YS95" s="205"/>
      <c r="YT95" s="205"/>
      <c r="YU95" s="205"/>
      <c r="YV95" s="205"/>
      <c r="YW95" s="205"/>
      <c r="YX95" s="205"/>
      <c r="YY95" s="205"/>
      <c r="YZ95" s="205"/>
      <c r="ZA95" s="205"/>
      <c r="ZB95" s="205"/>
      <c r="ZC95" s="205"/>
      <c r="ZD95" s="205"/>
      <c r="ZE95" s="205"/>
      <c r="ZF95" s="205"/>
      <c r="ZG95" s="205"/>
      <c r="ZH95" s="205"/>
      <c r="ZI95" s="205"/>
      <c r="ZJ95" s="205"/>
      <c r="ZK95" s="205"/>
      <c r="ZL95" s="205"/>
      <c r="ZM95" s="205"/>
      <c r="ZN95" s="205"/>
      <c r="ZO95" s="205"/>
      <c r="ZP95" s="205"/>
      <c r="ZQ95" s="205"/>
      <c r="ZR95" s="205"/>
      <c r="ZS95" s="205"/>
      <c r="ZT95" s="205"/>
      <c r="ZU95" s="205"/>
      <c r="ZV95" s="205"/>
      <c r="ZW95" s="205"/>
      <c r="ZX95" s="205"/>
      <c r="ZY95" s="205"/>
      <c r="ZZ95" s="205"/>
      <c r="AAA95" s="205"/>
      <c r="AAB95" s="205"/>
      <c r="AAC95" s="205"/>
      <c r="AAD95" s="205"/>
      <c r="AAE95" s="205"/>
      <c r="AAF95" s="205"/>
      <c r="AAG95" s="205"/>
      <c r="AAH95" s="205"/>
      <c r="AAI95" s="205"/>
      <c r="AAJ95" s="205"/>
      <c r="AAK95" s="205"/>
      <c r="AAL95" s="205"/>
      <c r="AAM95" s="205"/>
      <c r="AAN95" s="205"/>
      <c r="AAO95" s="205"/>
      <c r="AAP95" s="205"/>
      <c r="AAQ95" s="205"/>
      <c r="AAR95" s="205"/>
      <c r="AAS95" s="205"/>
      <c r="AAT95" s="205"/>
      <c r="AAU95" s="205"/>
      <c r="AAV95" s="205"/>
      <c r="AAW95" s="205"/>
      <c r="AAX95" s="205"/>
      <c r="AAY95" s="205"/>
      <c r="AAZ95" s="205"/>
      <c r="ABA95" s="205"/>
      <c r="ABB95" s="205"/>
      <c r="ABC95" s="205"/>
      <c r="ABD95" s="205"/>
      <c r="ABE95" s="205"/>
      <c r="ABF95" s="205"/>
      <c r="ABG95" s="205"/>
      <c r="ABH95" s="205"/>
      <c r="ABI95" s="205"/>
      <c r="ABJ95" s="205"/>
      <c r="ABK95" s="205"/>
      <c r="ABL95" s="205"/>
      <c r="ABM95" s="205"/>
      <c r="ABN95" s="205"/>
      <c r="ABO95" s="205"/>
      <c r="ABP95" s="205"/>
      <c r="ABQ95" s="205"/>
      <c r="ABR95" s="205"/>
      <c r="ABS95" s="205"/>
      <c r="ABT95" s="205"/>
      <c r="ABU95" s="205"/>
      <c r="ABV95" s="205"/>
      <c r="ABW95" s="205"/>
      <c r="ABX95" s="205"/>
      <c r="ABY95" s="205"/>
      <c r="ABZ95" s="205"/>
      <c r="ACA95" s="205"/>
      <c r="ACB95" s="205"/>
      <c r="ACC95" s="205"/>
      <c r="ACD95" s="205"/>
      <c r="ACE95" s="205"/>
      <c r="ACF95" s="205"/>
      <c r="ACG95" s="205"/>
      <c r="ACH95" s="205"/>
      <c r="ACI95" s="205"/>
      <c r="ACJ95" s="205"/>
      <c r="ACK95" s="205"/>
      <c r="ACL95" s="205"/>
      <c r="ACM95" s="205"/>
      <c r="ACN95" s="205"/>
      <c r="ACO95" s="205"/>
      <c r="ACP95" s="205"/>
      <c r="ACQ95" s="205"/>
      <c r="ACR95" s="205"/>
      <c r="ACS95" s="205"/>
      <c r="ACT95" s="205"/>
      <c r="ACU95" s="205"/>
      <c r="ACV95" s="205"/>
      <c r="ACW95" s="205"/>
      <c r="ACX95" s="205"/>
      <c r="ACY95" s="205"/>
      <c r="ACZ95" s="205"/>
      <c r="ADA95" s="205"/>
      <c r="ADB95" s="205"/>
      <c r="ADC95" s="205"/>
      <c r="ADD95" s="205"/>
      <c r="ADE95" s="205"/>
      <c r="ADF95" s="205"/>
      <c r="ADG95" s="205"/>
      <c r="ADH95" s="205"/>
      <c r="ADI95" s="205"/>
      <c r="ADJ95" s="205"/>
      <c r="ADK95" s="205"/>
      <c r="ADL95" s="205"/>
      <c r="ADM95" s="205"/>
      <c r="ADN95" s="205"/>
      <c r="ADO95" s="205"/>
      <c r="ADP95" s="205"/>
      <c r="ADQ95" s="205"/>
      <c r="ADR95" s="205"/>
      <c r="ADS95" s="205"/>
      <c r="ADT95" s="205"/>
      <c r="ADU95" s="205"/>
      <c r="ADV95" s="205"/>
      <c r="ADW95" s="205"/>
      <c r="ADX95" s="205"/>
      <c r="ADY95" s="205"/>
      <c r="ADZ95" s="205"/>
      <c r="AEA95" s="205"/>
      <c r="AEB95" s="205"/>
      <c r="AEC95" s="205"/>
      <c r="AED95" s="205"/>
      <c r="AEE95" s="205"/>
      <c r="AEF95" s="205"/>
      <c r="AEG95" s="205"/>
      <c r="AEH95" s="205"/>
      <c r="AEI95" s="205"/>
      <c r="AEJ95" s="205"/>
      <c r="AEK95" s="205"/>
      <c r="AEL95" s="205"/>
      <c r="AEM95" s="205"/>
      <c r="AEN95" s="205"/>
      <c r="AEO95" s="205"/>
      <c r="AEP95" s="205"/>
      <c r="AEQ95" s="205"/>
      <c r="AER95" s="205"/>
      <c r="AES95" s="205"/>
      <c r="AET95" s="205"/>
      <c r="AEU95" s="205"/>
      <c r="AEV95" s="205"/>
      <c r="AEW95" s="205"/>
      <c r="AEX95" s="205"/>
      <c r="AEY95" s="205"/>
      <c r="AEZ95" s="205"/>
      <c r="AFA95" s="205"/>
      <c r="AFB95" s="205"/>
      <c r="AFC95" s="205"/>
      <c r="AFD95" s="205"/>
      <c r="AFE95" s="205"/>
      <c r="AFF95" s="205"/>
      <c r="AFG95" s="205"/>
      <c r="AFH95" s="205"/>
      <c r="AFI95" s="205"/>
      <c r="AFJ95" s="205"/>
      <c r="AFK95" s="205"/>
      <c r="AFL95" s="205"/>
      <c r="AFM95" s="205"/>
      <c r="AFN95" s="205"/>
      <c r="AFO95" s="205"/>
      <c r="AFP95" s="205"/>
      <c r="AFQ95" s="205"/>
      <c r="AFR95" s="205"/>
      <c r="AFS95" s="205"/>
      <c r="AFT95" s="205"/>
      <c r="AFU95" s="205"/>
      <c r="AFV95" s="205"/>
      <c r="AFW95" s="205"/>
      <c r="AFX95" s="205"/>
      <c r="AFY95" s="205"/>
      <c r="AFZ95" s="205"/>
      <c r="AGA95" s="205"/>
      <c r="AGB95" s="205"/>
      <c r="AGC95" s="205"/>
      <c r="AGD95" s="205"/>
      <c r="AGE95" s="205"/>
      <c r="AGF95" s="205"/>
      <c r="AGG95" s="205"/>
      <c r="AGH95" s="205"/>
      <c r="AGI95" s="205"/>
      <c r="AGJ95" s="205"/>
      <c r="AGK95" s="205"/>
      <c r="AGL95" s="205"/>
      <c r="AGM95" s="205"/>
      <c r="AGN95" s="205"/>
      <c r="AGO95" s="205"/>
      <c r="AGP95" s="205"/>
      <c r="AGQ95" s="205"/>
      <c r="AGR95" s="205"/>
      <c r="AGS95" s="205"/>
      <c r="AGT95" s="205"/>
      <c r="AGU95" s="205"/>
      <c r="AGV95" s="205"/>
      <c r="AGW95" s="205"/>
      <c r="AGX95" s="205"/>
      <c r="AGY95" s="205"/>
      <c r="AGZ95" s="205"/>
      <c r="AHA95" s="205"/>
      <c r="AHB95" s="205"/>
      <c r="AHC95" s="205"/>
      <c r="AHD95" s="205"/>
      <c r="AHE95" s="205"/>
      <c r="AHF95" s="205"/>
      <c r="AHG95" s="205"/>
      <c r="AHH95" s="205"/>
      <c r="AHI95" s="205"/>
      <c r="AHJ95" s="205"/>
      <c r="AHK95" s="205"/>
      <c r="AHL95" s="205"/>
      <c r="AHM95" s="205"/>
      <c r="AHN95" s="205"/>
      <c r="AHO95" s="205"/>
      <c r="AHP95" s="205"/>
      <c r="AHQ95" s="205"/>
      <c r="AHR95" s="205"/>
      <c r="AHS95" s="205"/>
      <c r="AHT95" s="205"/>
      <c r="AHU95" s="205"/>
      <c r="AHV95" s="205"/>
      <c r="AHW95" s="205"/>
      <c r="AHX95" s="205"/>
      <c r="AHY95" s="205"/>
      <c r="AHZ95" s="205"/>
      <c r="AIA95" s="205"/>
      <c r="AIB95" s="205"/>
      <c r="AIC95" s="205"/>
      <c r="AID95" s="205"/>
      <c r="AIE95" s="205"/>
      <c r="AIF95" s="205"/>
      <c r="AIG95" s="205"/>
      <c r="AIH95" s="205"/>
      <c r="AII95" s="205"/>
      <c r="AIJ95" s="205"/>
      <c r="AIK95" s="205"/>
      <c r="AIL95" s="205"/>
      <c r="AIM95" s="205"/>
      <c r="AIN95" s="205"/>
      <c r="AIO95" s="205"/>
      <c r="AIP95" s="205"/>
      <c r="AIQ95" s="205"/>
      <c r="AIR95" s="205"/>
      <c r="AIS95" s="205"/>
      <c r="AIT95" s="205"/>
      <c r="AIU95" s="205"/>
      <c r="AIV95" s="205"/>
      <c r="AIW95" s="205"/>
      <c r="AIX95" s="205"/>
      <c r="AIY95" s="205"/>
      <c r="AIZ95" s="205"/>
      <c r="AJA95" s="205"/>
      <c r="AJB95" s="205"/>
      <c r="AJC95" s="205"/>
      <c r="AJD95" s="205"/>
      <c r="AJE95" s="205"/>
      <c r="AJF95" s="205"/>
      <c r="AJG95" s="205"/>
      <c r="AJH95" s="205"/>
      <c r="AJI95" s="205"/>
      <c r="AJJ95" s="205"/>
      <c r="AJK95" s="205"/>
      <c r="AJL95" s="205"/>
      <c r="AJM95" s="205"/>
      <c r="AJN95" s="205"/>
      <c r="AJO95" s="205"/>
      <c r="AJP95" s="205"/>
      <c r="AJQ95" s="205"/>
      <c r="AJR95" s="205"/>
      <c r="AJS95" s="205"/>
      <c r="AJT95" s="205"/>
      <c r="AJU95" s="205"/>
      <c r="AJV95" s="205"/>
      <c r="AJW95" s="205"/>
      <c r="AJX95" s="205"/>
      <c r="AJY95" s="205"/>
      <c r="AJZ95" s="205"/>
      <c r="AKA95" s="205"/>
      <c r="AKB95" s="205"/>
      <c r="AKC95" s="205"/>
      <c r="AKD95" s="205"/>
      <c r="AKE95" s="205"/>
      <c r="AKF95" s="205"/>
      <c r="AKG95" s="205"/>
      <c r="AKH95" s="205"/>
      <c r="AKI95" s="205"/>
      <c r="AKJ95" s="205"/>
      <c r="AKK95" s="205"/>
      <c r="AKL95" s="205"/>
      <c r="AKM95" s="205"/>
      <c r="AKN95" s="205"/>
      <c r="AKO95" s="205"/>
      <c r="AKP95" s="205"/>
      <c r="AKQ95" s="205"/>
      <c r="AKR95" s="205"/>
      <c r="AKS95" s="205"/>
      <c r="AKT95" s="205"/>
      <c r="AKU95" s="205"/>
      <c r="AKV95" s="205"/>
      <c r="AKW95" s="205"/>
      <c r="AKX95" s="205"/>
      <c r="AKY95" s="205"/>
      <c r="AKZ95" s="205"/>
      <c r="ALA95" s="205"/>
      <c r="ALB95" s="205"/>
      <c r="ALC95" s="205"/>
      <c r="ALD95" s="205"/>
      <c r="ALE95" s="205"/>
      <c r="ALF95" s="205"/>
      <c r="ALG95" s="205"/>
      <c r="ALH95" s="205"/>
      <c r="ALI95" s="205"/>
      <c r="ALJ95" s="205"/>
      <c r="ALK95" s="205"/>
      <c r="ALL95" s="205"/>
      <c r="ALM95" s="205"/>
      <c r="ALN95" s="205"/>
      <c r="ALO95" s="205"/>
      <c r="ALP95" s="205"/>
      <c r="ALQ95" s="205"/>
      <c r="ALR95" s="205"/>
      <c r="ALS95" s="205"/>
      <c r="ALT95" s="205"/>
      <c r="ALU95" s="205"/>
      <c r="ALV95" s="205"/>
      <c r="ALW95" s="205"/>
      <c r="ALX95" s="205"/>
      <c r="ALY95" s="205"/>
      <c r="ALZ95" s="205"/>
      <c r="AMA95" s="205"/>
      <c r="AMB95" s="205"/>
      <c r="AMC95" s="205"/>
      <c r="AMD95" s="205"/>
      <c r="AME95" s="205"/>
      <c r="AMF95" s="205"/>
      <c r="AMG95" s="205"/>
      <c r="AMH95" s="205"/>
      <c r="AMI95" s="205"/>
      <c r="AMJ95" s="205"/>
      <c r="AMK95" s="205"/>
      <c r="AML95" s="205"/>
      <c r="AMM95" s="205"/>
      <c r="AMN95" s="205"/>
      <c r="AMO95" s="205"/>
      <c r="AMP95" s="205"/>
      <c r="AMQ95" s="205"/>
      <c r="AMR95" s="205"/>
      <c r="AMS95" s="205"/>
      <c r="AMT95" s="205"/>
      <c r="AMU95" s="205"/>
      <c r="AMV95" s="205"/>
      <c r="AMW95" s="205"/>
      <c r="AMX95" s="205"/>
      <c r="AMY95" s="205"/>
      <c r="AMZ95" s="205"/>
      <c r="ANA95" s="205"/>
      <c r="ANB95" s="205"/>
      <c r="ANC95" s="205"/>
      <c r="AND95" s="205"/>
      <c r="ANE95" s="205"/>
      <c r="ANF95" s="205"/>
      <c r="ANG95" s="205"/>
      <c r="ANH95" s="205"/>
      <c r="ANI95" s="205"/>
      <c r="ANJ95" s="205"/>
      <c r="ANK95" s="205"/>
      <c r="ANL95" s="205"/>
      <c r="ANM95" s="205"/>
      <c r="ANN95" s="205"/>
      <c r="ANO95" s="205"/>
      <c r="ANP95" s="205"/>
      <c r="ANQ95" s="205"/>
      <c r="ANR95" s="205"/>
      <c r="ANS95" s="205"/>
      <c r="ANT95" s="205"/>
      <c r="ANU95" s="205"/>
      <c r="ANV95" s="205"/>
      <c r="ANW95" s="205"/>
      <c r="ANX95" s="205"/>
      <c r="ANY95" s="205"/>
      <c r="ANZ95" s="205"/>
      <c r="AOA95" s="205"/>
      <c r="AOB95" s="205"/>
      <c r="AOC95" s="205"/>
      <c r="AOD95" s="205"/>
      <c r="AOE95" s="205"/>
      <c r="AOF95" s="205"/>
      <c r="AOG95" s="205"/>
      <c r="AOH95" s="205"/>
      <c r="AOI95" s="205"/>
      <c r="AOJ95" s="205"/>
      <c r="AOK95" s="205"/>
      <c r="AOL95" s="205"/>
      <c r="AOM95" s="205"/>
      <c r="AON95" s="205"/>
      <c r="AOO95" s="205"/>
      <c r="AOP95" s="205"/>
      <c r="AOQ95" s="205"/>
      <c r="AOR95" s="205"/>
      <c r="AOS95" s="205"/>
      <c r="AOT95" s="205"/>
      <c r="AOU95" s="205"/>
      <c r="AOV95" s="205"/>
      <c r="AOW95" s="205"/>
      <c r="AOX95" s="205"/>
      <c r="AOY95" s="205"/>
      <c r="AOZ95" s="205"/>
      <c r="APA95" s="205"/>
      <c r="APB95" s="205"/>
      <c r="APC95" s="205"/>
      <c r="APD95" s="205"/>
      <c r="APE95" s="205"/>
      <c r="APF95" s="205"/>
      <c r="APG95" s="205"/>
      <c r="APH95" s="205"/>
      <c r="API95" s="205"/>
      <c r="APJ95" s="205"/>
      <c r="APK95" s="205"/>
      <c r="APL95" s="205"/>
      <c r="APM95" s="205"/>
      <c r="APN95" s="205"/>
      <c r="APO95" s="205"/>
      <c r="APP95" s="205"/>
      <c r="APQ95" s="205"/>
      <c r="APR95" s="205"/>
      <c r="APS95" s="205"/>
      <c r="APT95" s="205"/>
      <c r="APU95" s="205"/>
      <c r="APV95" s="205"/>
      <c r="APW95" s="205"/>
      <c r="APX95" s="205"/>
      <c r="APY95" s="205"/>
      <c r="APZ95" s="205"/>
      <c r="AQA95" s="205"/>
      <c r="AQB95" s="205"/>
      <c r="AQC95" s="205"/>
      <c r="AQD95" s="205"/>
      <c r="AQE95" s="205"/>
      <c r="AQF95" s="205"/>
      <c r="AQG95" s="205"/>
      <c r="AQH95" s="205"/>
      <c r="AQI95" s="205"/>
      <c r="AQJ95" s="205"/>
      <c r="AQK95" s="205"/>
      <c r="AQL95" s="205"/>
      <c r="AQM95" s="205"/>
      <c r="AQN95" s="205"/>
      <c r="AQO95" s="205"/>
      <c r="AQP95" s="205"/>
      <c r="AQQ95" s="205"/>
      <c r="AQR95" s="205"/>
      <c r="AQS95" s="205"/>
      <c r="AQT95" s="205"/>
      <c r="AQU95" s="205"/>
      <c r="AQV95" s="205"/>
      <c r="AQW95" s="205"/>
      <c r="AQX95" s="205"/>
      <c r="AQY95" s="205"/>
      <c r="AQZ95" s="205"/>
      <c r="ARA95" s="205"/>
      <c r="ARB95" s="205"/>
      <c r="ARC95" s="205"/>
      <c r="ARD95" s="205"/>
      <c r="ARE95" s="205"/>
      <c r="ARF95" s="205"/>
      <c r="ARG95" s="205"/>
      <c r="ARH95" s="205"/>
      <c r="ARI95" s="205"/>
      <c r="ARJ95" s="205"/>
      <c r="ARK95" s="205"/>
      <c r="ARL95" s="205"/>
      <c r="ARM95" s="205"/>
      <c r="ARN95" s="205"/>
      <c r="ARO95" s="205"/>
      <c r="ARP95" s="205"/>
      <c r="ARQ95" s="205"/>
      <c r="ARR95" s="205"/>
      <c r="ARS95" s="205"/>
      <c r="ART95" s="205"/>
      <c r="ARU95" s="205"/>
      <c r="ARV95" s="205"/>
      <c r="ARW95" s="205"/>
      <c r="ARX95" s="205"/>
      <c r="ARY95" s="205"/>
      <c r="ARZ95" s="205"/>
      <c r="ASA95" s="205"/>
      <c r="ASB95" s="205"/>
      <c r="ASC95" s="205"/>
      <c r="ASD95" s="205"/>
      <c r="ASE95" s="205"/>
      <c r="ASF95" s="205"/>
      <c r="ASG95" s="205"/>
      <c r="ASH95" s="205"/>
      <c r="ASI95" s="205"/>
      <c r="ASJ95" s="205"/>
      <c r="ASK95" s="205"/>
      <c r="ASL95" s="205"/>
      <c r="ASM95" s="205"/>
      <c r="ASN95" s="205"/>
      <c r="ASO95" s="205"/>
      <c r="ASP95" s="205"/>
      <c r="ASQ95" s="205"/>
      <c r="ASR95" s="205"/>
      <c r="ASS95" s="205"/>
      <c r="AST95" s="205"/>
      <c r="ASU95" s="205"/>
      <c r="ASV95" s="205"/>
      <c r="ASW95" s="205"/>
      <c r="ASX95" s="205"/>
      <c r="ASY95" s="205"/>
      <c r="ASZ95" s="205"/>
      <c r="ATA95" s="205"/>
      <c r="ATB95" s="205"/>
      <c r="ATC95" s="205"/>
      <c r="ATD95" s="205"/>
      <c r="ATE95" s="205"/>
      <c r="ATF95" s="205"/>
      <c r="ATG95" s="205"/>
      <c r="ATH95" s="205"/>
      <c r="ATI95" s="205"/>
      <c r="ATJ95" s="205"/>
      <c r="ATK95" s="205"/>
      <c r="ATL95" s="205"/>
      <c r="ATM95" s="205"/>
      <c r="ATN95" s="205"/>
      <c r="ATO95" s="205"/>
      <c r="ATP95" s="205"/>
      <c r="ATQ95" s="205"/>
      <c r="ATR95" s="205"/>
      <c r="ATS95" s="205"/>
      <c r="ATT95" s="205"/>
      <c r="ATU95" s="205"/>
      <c r="ATV95" s="205"/>
      <c r="ATW95" s="205"/>
      <c r="ATX95" s="205"/>
      <c r="ATY95" s="205"/>
      <c r="ATZ95" s="205"/>
      <c r="AUA95" s="205"/>
      <c r="AUB95" s="205"/>
      <c r="AUC95" s="205"/>
      <c r="AUD95" s="205"/>
      <c r="AUE95" s="205"/>
      <c r="AUF95" s="205"/>
      <c r="AUG95" s="205"/>
      <c r="AUH95" s="205"/>
      <c r="AUI95" s="205"/>
      <c r="AUJ95" s="205"/>
      <c r="AUK95" s="205"/>
      <c r="AUL95" s="205"/>
      <c r="AUM95" s="205"/>
      <c r="AUN95" s="205"/>
      <c r="AUO95" s="205"/>
      <c r="AUP95" s="205"/>
      <c r="AUQ95" s="205"/>
      <c r="AUR95" s="205"/>
      <c r="AUS95" s="205"/>
      <c r="AUT95" s="205"/>
      <c r="AUU95" s="205"/>
      <c r="AUV95" s="205"/>
      <c r="AUW95" s="205"/>
      <c r="AUX95" s="205"/>
      <c r="AUY95" s="205"/>
      <c r="AUZ95" s="205"/>
      <c r="AVA95" s="205"/>
      <c r="AVB95" s="205"/>
      <c r="AVC95" s="205"/>
      <c r="AVD95" s="205"/>
      <c r="AVE95" s="205"/>
      <c r="AVF95" s="205"/>
      <c r="AVG95" s="205"/>
      <c r="AVH95" s="205"/>
      <c r="AVI95" s="205"/>
      <c r="AVJ95" s="205"/>
      <c r="AVK95" s="205"/>
      <c r="AVL95" s="205"/>
      <c r="AVM95" s="205"/>
      <c r="AVN95" s="205"/>
      <c r="AVO95" s="205"/>
      <c r="AVP95" s="205"/>
      <c r="AVQ95" s="205"/>
      <c r="AVR95" s="205"/>
      <c r="AVS95" s="205"/>
      <c r="AVT95" s="205"/>
      <c r="AVU95" s="205"/>
      <c r="AVV95" s="205"/>
      <c r="AVW95" s="205"/>
      <c r="AVX95" s="205"/>
      <c r="AVY95" s="205"/>
      <c r="AVZ95" s="205"/>
      <c r="AWA95" s="205"/>
      <c r="AWB95" s="205"/>
      <c r="AWC95" s="205"/>
      <c r="AWD95" s="205"/>
      <c r="AWE95" s="205"/>
      <c r="AWF95" s="205"/>
      <c r="AWG95" s="205"/>
      <c r="AWH95" s="205"/>
      <c r="AWI95" s="205"/>
      <c r="AWJ95" s="205"/>
      <c r="AWK95" s="205"/>
      <c r="AWL95" s="205"/>
      <c r="AWM95" s="205"/>
      <c r="AWN95" s="205"/>
      <c r="AWO95" s="205"/>
      <c r="AWP95" s="205"/>
      <c r="AWQ95" s="205"/>
      <c r="AWR95" s="205"/>
      <c r="AWS95" s="205"/>
      <c r="AWT95" s="205"/>
      <c r="AWU95" s="205"/>
      <c r="AWV95" s="205"/>
      <c r="AWW95" s="205"/>
      <c r="AWX95" s="205"/>
      <c r="AWY95" s="205"/>
      <c r="AWZ95" s="205"/>
      <c r="AXA95" s="205"/>
      <c r="AXB95" s="205"/>
      <c r="AXC95" s="205"/>
      <c r="AXD95" s="205"/>
      <c r="AXE95" s="205"/>
      <c r="AXF95" s="205"/>
      <c r="AXG95" s="205"/>
      <c r="AXH95" s="205"/>
      <c r="AXI95" s="205"/>
      <c r="AXJ95" s="205"/>
      <c r="AXK95" s="205"/>
      <c r="AXL95" s="205"/>
      <c r="AXM95" s="205"/>
      <c r="AXN95" s="205"/>
      <c r="AXO95" s="205"/>
      <c r="AXP95" s="205"/>
      <c r="AXQ95" s="205"/>
      <c r="AXR95" s="205"/>
      <c r="AXS95" s="205"/>
      <c r="AXT95" s="205"/>
      <c r="AXU95" s="205"/>
      <c r="AXV95" s="205"/>
      <c r="AXW95" s="205"/>
      <c r="AXX95" s="205"/>
      <c r="AXY95" s="205"/>
      <c r="AXZ95" s="205"/>
      <c r="AYA95" s="205"/>
      <c r="AYB95" s="205"/>
      <c r="AYC95" s="205"/>
      <c r="AYD95" s="205"/>
      <c r="AYE95" s="205"/>
      <c r="AYF95" s="205"/>
      <c r="AYG95" s="205"/>
      <c r="AYH95" s="205"/>
      <c r="AYI95" s="205"/>
      <c r="AYJ95" s="205"/>
      <c r="AYK95" s="205"/>
      <c r="AYL95" s="205"/>
      <c r="AYM95" s="205"/>
      <c r="AYN95" s="205"/>
      <c r="AYO95" s="205"/>
      <c r="AYP95" s="205"/>
      <c r="AYQ95" s="205"/>
      <c r="AYR95" s="205"/>
      <c r="AYS95" s="205"/>
      <c r="AYT95" s="205"/>
      <c r="AYU95" s="205"/>
      <c r="AYV95" s="205"/>
      <c r="AYW95" s="205"/>
      <c r="AYX95" s="205"/>
      <c r="AYY95" s="205"/>
      <c r="AYZ95" s="205"/>
      <c r="AZA95" s="205"/>
      <c r="AZB95" s="205"/>
      <c r="AZC95" s="205"/>
      <c r="AZD95" s="205"/>
      <c r="AZE95" s="205"/>
      <c r="AZF95" s="205"/>
      <c r="AZG95" s="205"/>
      <c r="AZH95" s="205"/>
      <c r="AZI95" s="205"/>
      <c r="AZJ95" s="205"/>
      <c r="AZK95" s="205"/>
      <c r="AZL95" s="205"/>
      <c r="AZM95" s="205"/>
      <c r="AZN95" s="205"/>
      <c r="AZO95" s="205"/>
      <c r="AZP95" s="205"/>
      <c r="AZQ95" s="205"/>
      <c r="AZR95" s="205"/>
      <c r="AZS95" s="205"/>
      <c r="AZT95" s="205"/>
      <c r="AZU95" s="205"/>
      <c r="AZV95" s="205"/>
      <c r="AZW95" s="205"/>
      <c r="AZX95" s="205"/>
      <c r="AZY95" s="205"/>
      <c r="AZZ95" s="205"/>
      <c r="BAA95" s="205"/>
      <c r="BAB95" s="205"/>
      <c r="BAC95" s="205"/>
      <c r="BAD95" s="205"/>
      <c r="BAE95" s="205"/>
      <c r="BAF95" s="205"/>
      <c r="BAG95" s="205"/>
      <c r="BAH95" s="205"/>
      <c r="BAI95" s="205"/>
      <c r="BAJ95" s="205"/>
      <c r="BAK95" s="205"/>
      <c r="BAL95" s="205"/>
      <c r="BAM95" s="205"/>
      <c r="BAN95" s="205"/>
      <c r="BAO95" s="205"/>
      <c r="BAP95" s="205"/>
      <c r="BAQ95" s="205"/>
      <c r="BAR95" s="205"/>
      <c r="BAS95" s="205"/>
      <c r="BAT95" s="205"/>
      <c r="BAU95" s="205"/>
      <c r="BAV95" s="205"/>
      <c r="BAW95" s="205"/>
      <c r="BAX95" s="205"/>
      <c r="BAY95" s="205"/>
      <c r="BAZ95" s="205"/>
      <c r="BBA95" s="205"/>
      <c r="BBB95" s="205"/>
      <c r="BBC95" s="205"/>
      <c r="BBD95" s="205"/>
      <c r="BBE95" s="205"/>
      <c r="BBF95" s="205"/>
      <c r="BBG95" s="205"/>
      <c r="BBH95" s="205"/>
      <c r="BBI95" s="205"/>
      <c r="BBJ95" s="205"/>
      <c r="BBK95" s="205"/>
      <c r="BBL95" s="205"/>
      <c r="BBM95" s="205"/>
      <c r="BBN95" s="205"/>
      <c r="BBO95" s="205"/>
      <c r="BBP95" s="205"/>
      <c r="BBQ95" s="205"/>
      <c r="BBR95" s="205"/>
      <c r="BBS95" s="205"/>
      <c r="BBT95" s="205"/>
      <c r="BBU95" s="205"/>
      <c r="BBV95" s="205"/>
      <c r="BBW95" s="205"/>
      <c r="BBX95" s="205"/>
      <c r="BBY95" s="205"/>
      <c r="BBZ95" s="205"/>
      <c r="BCA95" s="205"/>
      <c r="BCB95" s="205"/>
      <c r="BCC95" s="205"/>
      <c r="BCD95" s="205"/>
      <c r="BCE95" s="205"/>
      <c r="BCF95" s="205"/>
      <c r="BCG95" s="205"/>
      <c r="BCH95" s="205"/>
      <c r="BCI95" s="205"/>
      <c r="BCJ95" s="205"/>
      <c r="BCK95" s="205"/>
      <c r="BCL95" s="205"/>
      <c r="BCM95" s="205"/>
      <c r="BCN95" s="205"/>
      <c r="BCO95" s="205"/>
      <c r="BCP95" s="205"/>
      <c r="BCQ95" s="205"/>
      <c r="BCR95" s="205"/>
      <c r="BCS95" s="205"/>
      <c r="BCT95" s="205"/>
      <c r="BCU95" s="205"/>
      <c r="BCV95" s="205"/>
      <c r="BCW95" s="205"/>
      <c r="BCX95" s="205"/>
      <c r="BCY95" s="205"/>
      <c r="BCZ95" s="205"/>
      <c r="BDA95" s="205"/>
      <c r="BDB95" s="205"/>
      <c r="BDC95" s="205"/>
      <c r="BDD95" s="205"/>
      <c r="BDE95" s="205"/>
      <c r="BDF95" s="205"/>
      <c r="BDG95" s="205"/>
      <c r="BDH95" s="205"/>
      <c r="BDI95" s="205"/>
      <c r="BDJ95" s="205"/>
      <c r="BDK95" s="205"/>
      <c r="BDL95" s="205"/>
      <c r="BDM95" s="205"/>
      <c r="BDN95" s="205"/>
      <c r="BDO95" s="205"/>
      <c r="BDP95" s="205"/>
      <c r="BDQ95" s="205"/>
      <c r="BDR95" s="205"/>
      <c r="BDS95" s="205"/>
      <c r="BDT95" s="205"/>
      <c r="BDU95" s="205"/>
    </row>
    <row r="96" spans="1:1477" s="73" customFormat="1">
      <c r="A96" s="143"/>
      <c r="B96" s="71" t="s">
        <v>5</v>
      </c>
      <c r="C96" s="71" t="s">
        <v>458</v>
      </c>
      <c r="D96" s="71" t="s">
        <v>510</v>
      </c>
      <c r="E96" s="72">
        <v>41906</v>
      </c>
      <c r="F96" s="71" t="s">
        <v>473</v>
      </c>
      <c r="G96" s="71" t="s">
        <v>478</v>
      </c>
      <c r="H96" s="208">
        <v>1</v>
      </c>
      <c r="I96" s="73">
        <v>0</v>
      </c>
      <c r="J96" s="73">
        <v>150</v>
      </c>
      <c r="K96" s="73">
        <v>191</v>
      </c>
      <c r="L96" s="73">
        <v>187</v>
      </c>
      <c r="M96" s="206">
        <f t="shared" si="75"/>
        <v>0.97333333333333338</v>
      </c>
      <c r="N96" s="73">
        <f t="shared" si="76"/>
        <v>1</v>
      </c>
      <c r="O96" s="73">
        <v>4</v>
      </c>
      <c r="P96" s="73">
        <v>0</v>
      </c>
      <c r="Q96" s="73">
        <v>0</v>
      </c>
      <c r="R96" s="73">
        <v>41</v>
      </c>
      <c r="S96" s="73">
        <v>0</v>
      </c>
      <c r="T96" s="212">
        <v>327561</v>
      </c>
      <c r="U96" s="212">
        <v>14958</v>
      </c>
      <c r="V96" s="212">
        <v>312603</v>
      </c>
      <c r="W96" s="212">
        <v>327561</v>
      </c>
      <c r="X96" s="212">
        <v>279990</v>
      </c>
      <c r="Y96" s="212">
        <v>0</v>
      </c>
      <c r="Z96" s="212">
        <v>0</v>
      </c>
      <c r="AA96" s="212">
        <v>0</v>
      </c>
      <c r="AB96" s="212">
        <v>279990</v>
      </c>
      <c r="AC96" s="212">
        <v>279933</v>
      </c>
      <c r="AD96" s="206">
        <f t="shared" si="77"/>
        <v>0.89549044634888342</v>
      </c>
      <c r="AE96" s="73">
        <f t="shared" si="78"/>
        <v>1</v>
      </c>
      <c r="AF96" s="212">
        <v>-57</v>
      </c>
      <c r="AG96" s="212">
        <v>0</v>
      </c>
      <c r="AH96" s="73">
        <v>36</v>
      </c>
      <c r="AI96" s="73">
        <v>5</v>
      </c>
      <c r="AJ96" s="73">
        <v>0</v>
      </c>
      <c r="AK96" s="73">
        <v>0</v>
      </c>
      <c r="AL96" s="85">
        <v>0</v>
      </c>
      <c r="AM96" s="85">
        <v>0</v>
      </c>
      <c r="AN96" s="73">
        <v>0</v>
      </c>
      <c r="AO96" s="73">
        <v>0</v>
      </c>
      <c r="AP96" s="85">
        <v>0</v>
      </c>
      <c r="AQ96" s="85">
        <v>0</v>
      </c>
      <c r="AR96" s="73">
        <v>0</v>
      </c>
      <c r="AS96" s="73">
        <v>0</v>
      </c>
      <c r="AT96" s="85">
        <v>0</v>
      </c>
      <c r="AU96" s="85">
        <v>0</v>
      </c>
      <c r="AV96" s="73">
        <v>0</v>
      </c>
      <c r="AW96" s="73">
        <v>0</v>
      </c>
      <c r="AX96" s="85">
        <v>0</v>
      </c>
      <c r="AY96" s="85">
        <v>0</v>
      </c>
      <c r="AZ96" s="73">
        <v>0</v>
      </c>
      <c r="BA96" s="73">
        <v>0</v>
      </c>
      <c r="BB96" s="85">
        <v>0</v>
      </c>
      <c r="BC96" s="85">
        <v>0</v>
      </c>
      <c r="BD96" s="73">
        <v>0</v>
      </c>
      <c r="BE96" s="73">
        <v>0</v>
      </c>
      <c r="BF96" s="85">
        <v>0</v>
      </c>
      <c r="BG96" s="85">
        <v>0</v>
      </c>
      <c r="BH96" s="73">
        <v>0</v>
      </c>
      <c r="BI96" s="73">
        <v>0</v>
      </c>
      <c r="BJ96" s="85">
        <v>0</v>
      </c>
      <c r="BK96" s="85">
        <v>0</v>
      </c>
      <c r="BL96" s="73">
        <v>0</v>
      </c>
      <c r="BM96" s="73">
        <v>0</v>
      </c>
      <c r="BN96" s="85">
        <v>0</v>
      </c>
      <c r="BO96" s="85">
        <v>0</v>
      </c>
      <c r="BP96" s="73">
        <v>0</v>
      </c>
      <c r="BQ96" s="73">
        <v>0</v>
      </c>
      <c r="BR96" s="85">
        <v>0</v>
      </c>
      <c r="BS96" s="85">
        <v>0</v>
      </c>
      <c r="BT96" s="73">
        <v>0</v>
      </c>
      <c r="BU96" s="73">
        <v>0</v>
      </c>
      <c r="BV96" s="85">
        <v>0</v>
      </c>
      <c r="BW96" s="85">
        <v>0</v>
      </c>
      <c r="BX96" s="73">
        <v>0</v>
      </c>
      <c r="BY96" s="73">
        <v>0</v>
      </c>
      <c r="BZ96" s="85">
        <v>0</v>
      </c>
      <c r="CA96" s="85">
        <v>0</v>
      </c>
      <c r="CB96" s="73">
        <v>0</v>
      </c>
      <c r="CC96" s="73">
        <v>0</v>
      </c>
      <c r="CD96" s="85">
        <v>0</v>
      </c>
      <c r="CE96" s="85">
        <v>0</v>
      </c>
      <c r="CF96" s="73">
        <v>0</v>
      </c>
      <c r="CG96" s="73">
        <v>0</v>
      </c>
      <c r="CH96" s="85">
        <v>0</v>
      </c>
      <c r="CI96" s="85">
        <v>0</v>
      </c>
      <c r="CJ96" s="73">
        <v>0</v>
      </c>
      <c r="CK96" s="73">
        <v>0</v>
      </c>
      <c r="CL96" s="85">
        <v>0</v>
      </c>
      <c r="CM96" s="85">
        <v>0</v>
      </c>
      <c r="CN96" s="71" t="s">
        <v>459</v>
      </c>
      <c r="CO96" s="71" t="s">
        <v>460</v>
      </c>
      <c r="CP96" s="71" t="s">
        <v>321</v>
      </c>
      <c r="CQ96" s="71" t="s">
        <v>321</v>
      </c>
      <c r="CR96" s="71" t="s">
        <v>321</v>
      </c>
      <c r="CS96" s="71" t="s">
        <v>321</v>
      </c>
      <c r="CT96" s="72">
        <v>42271</v>
      </c>
      <c r="CU96" s="71" t="s">
        <v>473</v>
      </c>
      <c r="CV96" s="71" t="s">
        <v>474</v>
      </c>
      <c r="CW96" s="72" t="s">
        <v>168</v>
      </c>
      <c r="CX96" s="72">
        <v>42216</v>
      </c>
      <c r="CY96" s="71" t="s">
        <v>473</v>
      </c>
      <c r="CZ96" s="71" t="s">
        <v>474</v>
      </c>
      <c r="DA96" s="71" t="s">
        <v>509</v>
      </c>
      <c r="DB96" s="86">
        <v>306614</v>
      </c>
      <c r="DC96" s="71"/>
      <c r="DD96" s="71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205"/>
      <c r="IJ96" s="205"/>
      <c r="IK96" s="205"/>
      <c r="IL96" s="205"/>
      <c r="IM96" s="205"/>
      <c r="IN96" s="205"/>
      <c r="IO96" s="205"/>
      <c r="IP96" s="205"/>
      <c r="IQ96" s="205"/>
      <c r="IR96" s="205"/>
      <c r="IS96" s="205"/>
      <c r="IT96" s="205"/>
      <c r="IU96" s="205"/>
      <c r="IV96" s="205"/>
      <c r="IW96" s="205"/>
      <c r="IX96" s="205"/>
      <c r="IY96" s="205"/>
      <c r="IZ96" s="205"/>
      <c r="JA96" s="205"/>
      <c r="JB96" s="205"/>
      <c r="JC96" s="205"/>
      <c r="JD96" s="205"/>
      <c r="JE96" s="205"/>
      <c r="JF96" s="205"/>
      <c r="JG96" s="205"/>
      <c r="JH96" s="205"/>
      <c r="JI96" s="205"/>
      <c r="JJ96" s="205"/>
      <c r="JK96" s="205"/>
      <c r="JL96" s="205"/>
      <c r="JM96" s="205"/>
      <c r="JN96" s="205"/>
      <c r="JO96" s="205"/>
      <c r="JP96" s="205"/>
      <c r="JQ96" s="205"/>
      <c r="JR96" s="205"/>
      <c r="JS96" s="205"/>
      <c r="JT96" s="205"/>
      <c r="JU96" s="205"/>
      <c r="JV96" s="205"/>
      <c r="JW96" s="205"/>
      <c r="JX96" s="205"/>
      <c r="JY96" s="205"/>
      <c r="JZ96" s="205"/>
      <c r="KA96" s="205"/>
      <c r="KB96" s="205"/>
      <c r="KC96" s="205"/>
      <c r="KD96" s="205"/>
      <c r="KE96" s="205"/>
      <c r="KF96" s="205"/>
      <c r="KG96" s="205"/>
      <c r="KH96" s="205"/>
      <c r="KI96" s="205"/>
      <c r="KJ96" s="205"/>
      <c r="KK96" s="205"/>
      <c r="KL96" s="205"/>
      <c r="KM96" s="205"/>
      <c r="KN96" s="205"/>
      <c r="KO96" s="205"/>
      <c r="KP96" s="205"/>
      <c r="KQ96" s="205"/>
      <c r="KR96" s="205"/>
      <c r="KS96" s="205"/>
      <c r="KT96" s="205"/>
      <c r="KU96" s="205"/>
      <c r="KV96" s="205"/>
      <c r="KW96" s="205"/>
      <c r="KX96" s="205"/>
      <c r="KY96" s="205"/>
      <c r="KZ96" s="205"/>
      <c r="LA96" s="205"/>
      <c r="LB96" s="205"/>
      <c r="LC96" s="205"/>
      <c r="LD96" s="205"/>
      <c r="LE96" s="205"/>
      <c r="LF96" s="205"/>
      <c r="LG96" s="205"/>
      <c r="LH96" s="205"/>
      <c r="LI96" s="205"/>
      <c r="LJ96" s="205"/>
      <c r="LK96" s="205"/>
      <c r="LL96" s="205"/>
      <c r="LM96" s="205"/>
      <c r="LN96" s="205"/>
      <c r="LO96" s="205"/>
      <c r="LP96" s="205"/>
      <c r="LQ96" s="205"/>
      <c r="LR96" s="205"/>
      <c r="LS96" s="205"/>
      <c r="LT96" s="205"/>
      <c r="LU96" s="205"/>
      <c r="LV96" s="205"/>
      <c r="LW96" s="205"/>
      <c r="LX96" s="205"/>
      <c r="LY96" s="205"/>
      <c r="LZ96" s="205"/>
      <c r="MA96" s="205"/>
      <c r="MB96" s="205"/>
      <c r="MC96" s="205"/>
      <c r="MD96" s="205"/>
      <c r="ME96" s="205"/>
      <c r="MF96" s="205"/>
      <c r="MG96" s="205"/>
      <c r="MH96" s="205"/>
      <c r="MI96" s="205"/>
      <c r="MJ96" s="205"/>
      <c r="MK96" s="205"/>
      <c r="ML96" s="205"/>
      <c r="MM96" s="205"/>
      <c r="MN96" s="205"/>
      <c r="MO96" s="205"/>
      <c r="MP96" s="205"/>
      <c r="MQ96" s="205"/>
      <c r="MR96" s="205"/>
      <c r="MS96" s="205"/>
      <c r="MT96" s="205"/>
      <c r="MU96" s="205"/>
      <c r="MV96" s="205"/>
      <c r="MW96" s="205"/>
      <c r="MX96" s="205"/>
      <c r="MY96" s="205"/>
      <c r="MZ96" s="205"/>
      <c r="NA96" s="205"/>
      <c r="NB96" s="205"/>
      <c r="NC96" s="205"/>
      <c r="ND96" s="205"/>
      <c r="NE96" s="205"/>
      <c r="NF96" s="205"/>
      <c r="NG96" s="205"/>
      <c r="NH96" s="205"/>
      <c r="NI96" s="205"/>
      <c r="NJ96" s="205"/>
      <c r="NK96" s="205"/>
      <c r="NL96" s="205"/>
      <c r="NM96" s="205"/>
      <c r="NN96" s="205"/>
      <c r="NO96" s="205"/>
      <c r="NP96" s="205"/>
      <c r="NQ96" s="205"/>
      <c r="NR96" s="205"/>
      <c r="NS96" s="205"/>
      <c r="NT96" s="205"/>
      <c r="NU96" s="205"/>
      <c r="NV96" s="205"/>
      <c r="NW96" s="205"/>
      <c r="NX96" s="205"/>
      <c r="NY96" s="205"/>
      <c r="NZ96" s="205"/>
      <c r="OA96" s="205"/>
      <c r="OB96" s="205"/>
      <c r="OC96" s="205"/>
      <c r="OD96" s="205"/>
      <c r="OE96" s="205"/>
      <c r="OF96" s="205"/>
      <c r="OG96" s="205"/>
      <c r="OH96" s="205"/>
      <c r="OI96" s="205"/>
      <c r="OJ96" s="205"/>
      <c r="OK96" s="205"/>
      <c r="OL96" s="205"/>
      <c r="OM96" s="205"/>
      <c r="ON96" s="205"/>
      <c r="OO96" s="205"/>
      <c r="OP96" s="205"/>
      <c r="OQ96" s="205"/>
      <c r="OR96" s="205"/>
      <c r="OS96" s="205"/>
      <c r="OT96" s="205"/>
      <c r="OU96" s="205"/>
      <c r="OV96" s="205"/>
      <c r="OW96" s="205"/>
      <c r="OX96" s="205"/>
      <c r="OY96" s="205"/>
      <c r="OZ96" s="205"/>
      <c r="PA96" s="205"/>
      <c r="PB96" s="205"/>
      <c r="PC96" s="205"/>
      <c r="PD96" s="205"/>
      <c r="PE96" s="205"/>
      <c r="PF96" s="205"/>
      <c r="PG96" s="205"/>
      <c r="PH96" s="205"/>
      <c r="PI96" s="205"/>
      <c r="PJ96" s="205"/>
      <c r="PK96" s="205"/>
      <c r="PL96" s="205"/>
      <c r="PM96" s="205"/>
      <c r="PN96" s="205"/>
      <c r="PO96" s="205"/>
      <c r="PP96" s="205"/>
      <c r="PQ96" s="205"/>
      <c r="PR96" s="205"/>
      <c r="PS96" s="205"/>
      <c r="PT96" s="205"/>
      <c r="PU96" s="205"/>
      <c r="PV96" s="205"/>
      <c r="PW96" s="205"/>
      <c r="PX96" s="205"/>
      <c r="PY96" s="205"/>
      <c r="PZ96" s="205"/>
      <c r="QA96" s="205"/>
      <c r="QB96" s="205"/>
      <c r="QC96" s="205"/>
      <c r="QD96" s="205"/>
      <c r="QE96" s="205"/>
      <c r="QF96" s="205"/>
      <c r="QG96" s="205"/>
      <c r="QH96" s="205"/>
      <c r="QI96" s="205"/>
      <c r="QJ96" s="205"/>
      <c r="QK96" s="205"/>
      <c r="QL96" s="205"/>
      <c r="QM96" s="205"/>
      <c r="QN96" s="205"/>
      <c r="QO96" s="205"/>
      <c r="QP96" s="205"/>
      <c r="QQ96" s="205"/>
      <c r="QR96" s="205"/>
      <c r="QS96" s="205"/>
      <c r="QT96" s="205"/>
      <c r="QU96" s="205"/>
      <c r="QV96" s="205"/>
      <c r="QW96" s="205"/>
      <c r="QX96" s="205"/>
      <c r="QY96" s="205"/>
      <c r="QZ96" s="205"/>
      <c r="RA96" s="205"/>
      <c r="RB96" s="205"/>
      <c r="RC96" s="205"/>
      <c r="RD96" s="205"/>
      <c r="RE96" s="205"/>
      <c r="RF96" s="205"/>
      <c r="RG96" s="205"/>
      <c r="RH96" s="205"/>
      <c r="RI96" s="205"/>
      <c r="RJ96" s="205"/>
      <c r="RK96" s="205"/>
      <c r="RL96" s="205"/>
      <c r="RM96" s="205"/>
      <c r="RN96" s="205"/>
      <c r="RO96" s="205"/>
      <c r="RP96" s="205"/>
      <c r="RQ96" s="205"/>
      <c r="RR96" s="205"/>
      <c r="RS96" s="205"/>
      <c r="RT96" s="205"/>
      <c r="RU96" s="205"/>
      <c r="RV96" s="205"/>
      <c r="RW96" s="205"/>
      <c r="RX96" s="205"/>
      <c r="RY96" s="205"/>
      <c r="RZ96" s="205"/>
      <c r="SA96" s="205"/>
      <c r="SB96" s="205"/>
      <c r="SC96" s="205"/>
      <c r="SD96" s="205"/>
      <c r="SE96" s="205"/>
      <c r="SF96" s="205"/>
      <c r="SG96" s="205"/>
      <c r="SH96" s="205"/>
      <c r="SI96" s="205"/>
      <c r="SJ96" s="205"/>
      <c r="SK96" s="205"/>
      <c r="SL96" s="205"/>
      <c r="SM96" s="205"/>
      <c r="SN96" s="205"/>
      <c r="SO96" s="205"/>
      <c r="SP96" s="205"/>
      <c r="SQ96" s="205"/>
      <c r="SR96" s="205"/>
      <c r="SS96" s="205"/>
      <c r="ST96" s="205"/>
      <c r="SU96" s="205"/>
      <c r="SV96" s="205"/>
      <c r="SW96" s="205"/>
      <c r="SX96" s="205"/>
      <c r="SY96" s="205"/>
      <c r="SZ96" s="205"/>
      <c r="TA96" s="205"/>
      <c r="TB96" s="205"/>
      <c r="TC96" s="205"/>
      <c r="TD96" s="205"/>
      <c r="TE96" s="205"/>
      <c r="TF96" s="205"/>
      <c r="TG96" s="205"/>
      <c r="TH96" s="205"/>
      <c r="TI96" s="205"/>
      <c r="TJ96" s="205"/>
      <c r="TK96" s="205"/>
      <c r="TL96" s="205"/>
      <c r="TM96" s="205"/>
      <c r="TN96" s="205"/>
      <c r="TO96" s="205"/>
      <c r="TP96" s="205"/>
      <c r="TQ96" s="205"/>
      <c r="TR96" s="205"/>
      <c r="TS96" s="205"/>
      <c r="TT96" s="205"/>
      <c r="TU96" s="205"/>
      <c r="TV96" s="205"/>
      <c r="TW96" s="205"/>
      <c r="TX96" s="205"/>
      <c r="TY96" s="205"/>
      <c r="TZ96" s="205"/>
      <c r="UA96" s="205"/>
      <c r="UB96" s="205"/>
      <c r="UC96" s="205"/>
      <c r="UD96" s="205"/>
      <c r="UE96" s="205"/>
      <c r="UF96" s="205"/>
      <c r="UG96" s="205"/>
      <c r="UH96" s="205"/>
      <c r="UI96" s="205"/>
      <c r="UJ96" s="205"/>
      <c r="UK96" s="205"/>
      <c r="UL96" s="205"/>
      <c r="UM96" s="205"/>
      <c r="UN96" s="205"/>
      <c r="UO96" s="205"/>
      <c r="UP96" s="205"/>
      <c r="UQ96" s="205"/>
      <c r="UR96" s="205"/>
      <c r="US96" s="205"/>
      <c r="UT96" s="205"/>
      <c r="UU96" s="205"/>
      <c r="UV96" s="205"/>
      <c r="UW96" s="205"/>
      <c r="UX96" s="205"/>
      <c r="UY96" s="205"/>
      <c r="UZ96" s="205"/>
      <c r="VA96" s="205"/>
      <c r="VB96" s="205"/>
      <c r="VC96" s="205"/>
      <c r="VD96" s="205"/>
      <c r="VE96" s="205"/>
      <c r="VF96" s="205"/>
      <c r="VG96" s="205"/>
      <c r="VH96" s="205"/>
      <c r="VI96" s="205"/>
      <c r="VJ96" s="205"/>
      <c r="VK96" s="205"/>
      <c r="VL96" s="205"/>
      <c r="VM96" s="205"/>
      <c r="VN96" s="205"/>
      <c r="VO96" s="205"/>
      <c r="VP96" s="205"/>
      <c r="VQ96" s="205"/>
      <c r="VR96" s="205"/>
      <c r="VS96" s="205"/>
      <c r="VT96" s="205"/>
      <c r="VU96" s="205"/>
      <c r="VV96" s="205"/>
      <c r="VW96" s="205"/>
      <c r="VX96" s="205"/>
      <c r="VY96" s="205"/>
      <c r="VZ96" s="205"/>
      <c r="WA96" s="205"/>
      <c r="WB96" s="205"/>
      <c r="WC96" s="205"/>
      <c r="WD96" s="205"/>
      <c r="WE96" s="205"/>
      <c r="WF96" s="205"/>
      <c r="WG96" s="205"/>
      <c r="WH96" s="205"/>
      <c r="WI96" s="205"/>
      <c r="WJ96" s="205"/>
      <c r="WK96" s="205"/>
      <c r="WL96" s="205"/>
      <c r="WM96" s="205"/>
      <c r="WN96" s="205"/>
      <c r="WO96" s="205"/>
      <c r="WP96" s="205"/>
      <c r="WQ96" s="205"/>
      <c r="WR96" s="205"/>
      <c r="WS96" s="205"/>
      <c r="WT96" s="205"/>
      <c r="WU96" s="205"/>
      <c r="WV96" s="205"/>
      <c r="WW96" s="205"/>
      <c r="WX96" s="205"/>
      <c r="WY96" s="205"/>
      <c r="WZ96" s="205"/>
      <c r="XA96" s="205"/>
      <c r="XB96" s="205"/>
      <c r="XC96" s="205"/>
      <c r="XD96" s="205"/>
      <c r="XE96" s="205"/>
      <c r="XF96" s="205"/>
      <c r="XG96" s="205"/>
      <c r="XH96" s="205"/>
      <c r="XI96" s="205"/>
      <c r="XJ96" s="205"/>
      <c r="XK96" s="205"/>
      <c r="XL96" s="205"/>
      <c r="XM96" s="205"/>
      <c r="XN96" s="205"/>
      <c r="XO96" s="205"/>
      <c r="XP96" s="205"/>
      <c r="XQ96" s="205"/>
      <c r="XR96" s="205"/>
      <c r="XS96" s="205"/>
      <c r="XT96" s="205"/>
      <c r="XU96" s="205"/>
      <c r="XV96" s="205"/>
      <c r="XW96" s="205"/>
      <c r="XX96" s="205"/>
      <c r="XY96" s="205"/>
      <c r="XZ96" s="205"/>
      <c r="YA96" s="205"/>
      <c r="YB96" s="205"/>
      <c r="YC96" s="205"/>
      <c r="YD96" s="205"/>
      <c r="YE96" s="205"/>
      <c r="YF96" s="205"/>
      <c r="YG96" s="205"/>
      <c r="YH96" s="205"/>
      <c r="YI96" s="205"/>
      <c r="YJ96" s="205"/>
      <c r="YK96" s="205"/>
      <c r="YL96" s="205"/>
      <c r="YM96" s="205"/>
      <c r="YN96" s="205"/>
      <c r="YO96" s="205"/>
      <c r="YP96" s="205"/>
      <c r="YQ96" s="205"/>
      <c r="YR96" s="205"/>
      <c r="YS96" s="205"/>
      <c r="YT96" s="205"/>
      <c r="YU96" s="205"/>
      <c r="YV96" s="205"/>
      <c r="YW96" s="205"/>
      <c r="YX96" s="205"/>
      <c r="YY96" s="205"/>
      <c r="YZ96" s="205"/>
      <c r="ZA96" s="205"/>
      <c r="ZB96" s="205"/>
      <c r="ZC96" s="205"/>
      <c r="ZD96" s="205"/>
      <c r="ZE96" s="205"/>
      <c r="ZF96" s="205"/>
      <c r="ZG96" s="205"/>
      <c r="ZH96" s="205"/>
      <c r="ZI96" s="205"/>
      <c r="ZJ96" s="205"/>
      <c r="ZK96" s="205"/>
      <c r="ZL96" s="205"/>
      <c r="ZM96" s="205"/>
      <c r="ZN96" s="205"/>
      <c r="ZO96" s="205"/>
      <c r="ZP96" s="205"/>
      <c r="ZQ96" s="205"/>
      <c r="ZR96" s="205"/>
      <c r="ZS96" s="205"/>
      <c r="ZT96" s="205"/>
      <c r="ZU96" s="205"/>
      <c r="ZV96" s="205"/>
      <c r="ZW96" s="205"/>
      <c r="ZX96" s="205"/>
      <c r="ZY96" s="205"/>
      <c r="ZZ96" s="205"/>
      <c r="AAA96" s="205"/>
      <c r="AAB96" s="205"/>
      <c r="AAC96" s="205"/>
      <c r="AAD96" s="205"/>
      <c r="AAE96" s="205"/>
      <c r="AAF96" s="205"/>
      <c r="AAG96" s="205"/>
      <c r="AAH96" s="205"/>
      <c r="AAI96" s="205"/>
      <c r="AAJ96" s="205"/>
      <c r="AAK96" s="205"/>
      <c r="AAL96" s="205"/>
      <c r="AAM96" s="205"/>
      <c r="AAN96" s="205"/>
      <c r="AAO96" s="205"/>
      <c r="AAP96" s="205"/>
      <c r="AAQ96" s="205"/>
      <c r="AAR96" s="205"/>
      <c r="AAS96" s="205"/>
      <c r="AAT96" s="205"/>
      <c r="AAU96" s="205"/>
      <c r="AAV96" s="205"/>
      <c r="AAW96" s="205"/>
      <c r="AAX96" s="205"/>
      <c r="AAY96" s="205"/>
      <c r="AAZ96" s="205"/>
      <c r="ABA96" s="205"/>
      <c r="ABB96" s="205"/>
      <c r="ABC96" s="205"/>
      <c r="ABD96" s="205"/>
      <c r="ABE96" s="205"/>
      <c r="ABF96" s="205"/>
      <c r="ABG96" s="205"/>
      <c r="ABH96" s="205"/>
      <c r="ABI96" s="205"/>
      <c r="ABJ96" s="205"/>
      <c r="ABK96" s="205"/>
      <c r="ABL96" s="205"/>
      <c r="ABM96" s="205"/>
      <c r="ABN96" s="205"/>
      <c r="ABO96" s="205"/>
      <c r="ABP96" s="205"/>
      <c r="ABQ96" s="205"/>
      <c r="ABR96" s="205"/>
      <c r="ABS96" s="205"/>
      <c r="ABT96" s="205"/>
      <c r="ABU96" s="205"/>
      <c r="ABV96" s="205"/>
      <c r="ABW96" s="205"/>
      <c r="ABX96" s="205"/>
      <c r="ABY96" s="205"/>
      <c r="ABZ96" s="205"/>
      <c r="ACA96" s="205"/>
      <c r="ACB96" s="205"/>
      <c r="ACC96" s="205"/>
      <c r="ACD96" s="205"/>
      <c r="ACE96" s="205"/>
      <c r="ACF96" s="205"/>
      <c r="ACG96" s="205"/>
      <c r="ACH96" s="205"/>
      <c r="ACI96" s="205"/>
      <c r="ACJ96" s="205"/>
      <c r="ACK96" s="205"/>
      <c r="ACL96" s="205"/>
      <c r="ACM96" s="205"/>
      <c r="ACN96" s="205"/>
      <c r="ACO96" s="205"/>
      <c r="ACP96" s="205"/>
      <c r="ACQ96" s="205"/>
      <c r="ACR96" s="205"/>
      <c r="ACS96" s="205"/>
      <c r="ACT96" s="205"/>
      <c r="ACU96" s="205"/>
      <c r="ACV96" s="205"/>
      <c r="ACW96" s="205"/>
      <c r="ACX96" s="205"/>
      <c r="ACY96" s="205"/>
      <c r="ACZ96" s="205"/>
      <c r="ADA96" s="205"/>
      <c r="ADB96" s="205"/>
      <c r="ADC96" s="205"/>
      <c r="ADD96" s="205"/>
      <c r="ADE96" s="205"/>
      <c r="ADF96" s="205"/>
      <c r="ADG96" s="205"/>
      <c r="ADH96" s="205"/>
      <c r="ADI96" s="205"/>
      <c r="ADJ96" s="205"/>
      <c r="ADK96" s="205"/>
      <c r="ADL96" s="205"/>
      <c r="ADM96" s="205"/>
      <c r="ADN96" s="205"/>
      <c r="ADO96" s="205"/>
      <c r="ADP96" s="205"/>
      <c r="ADQ96" s="205"/>
      <c r="ADR96" s="205"/>
      <c r="ADS96" s="205"/>
      <c r="ADT96" s="205"/>
      <c r="ADU96" s="205"/>
      <c r="ADV96" s="205"/>
      <c r="ADW96" s="205"/>
      <c r="ADX96" s="205"/>
      <c r="ADY96" s="205"/>
      <c r="ADZ96" s="205"/>
      <c r="AEA96" s="205"/>
      <c r="AEB96" s="205"/>
      <c r="AEC96" s="205"/>
      <c r="AED96" s="205"/>
      <c r="AEE96" s="205"/>
      <c r="AEF96" s="205"/>
      <c r="AEG96" s="205"/>
      <c r="AEH96" s="205"/>
      <c r="AEI96" s="205"/>
      <c r="AEJ96" s="205"/>
      <c r="AEK96" s="205"/>
      <c r="AEL96" s="205"/>
      <c r="AEM96" s="205"/>
      <c r="AEN96" s="205"/>
      <c r="AEO96" s="205"/>
      <c r="AEP96" s="205"/>
      <c r="AEQ96" s="205"/>
      <c r="AER96" s="205"/>
      <c r="AES96" s="205"/>
      <c r="AET96" s="205"/>
      <c r="AEU96" s="205"/>
      <c r="AEV96" s="205"/>
      <c r="AEW96" s="205"/>
      <c r="AEX96" s="205"/>
      <c r="AEY96" s="205"/>
      <c r="AEZ96" s="205"/>
      <c r="AFA96" s="205"/>
      <c r="AFB96" s="205"/>
      <c r="AFC96" s="205"/>
      <c r="AFD96" s="205"/>
      <c r="AFE96" s="205"/>
      <c r="AFF96" s="205"/>
      <c r="AFG96" s="205"/>
      <c r="AFH96" s="205"/>
      <c r="AFI96" s="205"/>
      <c r="AFJ96" s="205"/>
      <c r="AFK96" s="205"/>
      <c r="AFL96" s="205"/>
      <c r="AFM96" s="205"/>
      <c r="AFN96" s="205"/>
      <c r="AFO96" s="205"/>
      <c r="AFP96" s="205"/>
      <c r="AFQ96" s="205"/>
      <c r="AFR96" s="205"/>
      <c r="AFS96" s="205"/>
      <c r="AFT96" s="205"/>
      <c r="AFU96" s="205"/>
      <c r="AFV96" s="205"/>
      <c r="AFW96" s="205"/>
      <c r="AFX96" s="205"/>
      <c r="AFY96" s="205"/>
      <c r="AFZ96" s="205"/>
      <c r="AGA96" s="205"/>
      <c r="AGB96" s="205"/>
      <c r="AGC96" s="205"/>
      <c r="AGD96" s="205"/>
      <c r="AGE96" s="205"/>
      <c r="AGF96" s="205"/>
      <c r="AGG96" s="205"/>
      <c r="AGH96" s="205"/>
      <c r="AGI96" s="205"/>
      <c r="AGJ96" s="205"/>
      <c r="AGK96" s="205"/>
      <c r="AGL96" s="205"/>
      <c r="AGM96" s="205"/>
      <c r="AGN96" s="205"/>
      <c r="AGO96" s="205"/>
      <c r="AGP96" s="205"/>
      <c r="AGQ96" s="205"/>
      <c r="AGR96" s="205"/>
      <c r="AGS96" s="205"/>
      <c r="AGT96" s="205"/>
      <c r="AGU96" s="205"/>
      <c r="AGV96" s="205"/>
      <c r="AGW96" s="205"/>
      <c r="AGX96" s="205"/>
      <c r="AGY96" s="205"/>
      <c r="AGZ96" s="205"/>
      <c r="AHA96" s="205"/>
      <c r="AHB96" s="205"/>
      <c r="AHC96" s="205"/>
      <c r="AHD96" s="205"/>
      <c r="AHE96" s="205"/>
      <c r="AHF96" s="205"/>
      <c r="AHG96" s="205"/>
      <c r="AHH96" s="205"/>
      <c r="AHI96" s="205"/>
      <c r="AHJ96" s="205"/>
      <c r="AHK96" s="205"/>
      <c r="AHL96" s="205"/>
      <c r="AHM96" s="205"/>
      <c r="AHN96" s="205"/>
      <c r="AHO96" s="205"/>
      <c r="AHP96" s="205"/>
      <c r="AHQ96" s="205"/>
      <c r="AHR96" s="205"/>
      <c r="AHS96" s="205"/>
      <c r="AHT96" s="205"/>
      <c r="AHU96" s="205"/>
      <c r="AHV96" s="205"/>
      <c r="AHW96" s="205"/>
      <c r="AHX96" s="205"/>
      <c r="AHY96" s="205"/>
      <c r="AHZ96" s="205"/>
      <c r="AIA96" s="205"/>
      <c r="AIB96" s="205"/>
      <c r="AIC96" s="205"/>
      <c r="AID96" s="205"/>
      <c r="AIE96" s="205"/>
      <c r="AIF96" s="205"/>
      <c r="AIG96" s="205"/>
      <c r="AIH96" s="205"/>
      <c r="AII96" s="205"/>
      <c r="AIJ96" s="205"/>
      <c r="AIK96" s="205"/>
      <c r="AIL96" s="205"/>
      <c r="AIM96" s="205"/>
      <c r="AIN96" s="205"/>
      <c r="AIO96" s="205"/>
      <c r="AIP96" s="205"/>
      <c r="AIQ96" s="205"/>
      <c r="AIR96" s="205"/>
      <c r="AIS96" s="205"/>
      <c r="AIT96" s="205"/>
      <c r="AIU96" s="205"/>
      <c r="AIV96" s="205"/>
      <c r="AIW96" s="205"/>
      <c r="AIX96" s="205"/>
      <c r="AIY96" s="205"/>
      <c r="AIZ96" s="205"/>
      <c r="AJA96" s="205"/>
      <c r="AJB96" s="205"/>
      <c r="AJC96" s="205"/>
      <c r="AJD96" s="205"/>
      <c r="AJE96" s="205"/>
      <c r="AJF96" s="205"/>
      <c r="AJG96" s="205"/>
      <c r="AJH96" s="205"/>
      <c r="AJI96" s="205"/>
      <c r="AJJ96" s="205"/>
      <c r="AJK96" s="205"/>
      <c r="AJL96" s="205"/>
      <c r="AJM96" s="205"/>
      <c r="AJN96" s="205"/>
      <c r="AJO96" s="205"/>
      <c r="AJP96" s="205"/>
      <c r="AJQ96" s="205"/>
      <c r="AJR96" s="205"/>
      <c r="AJS96" s="205"/>
      <c r="AJT96" s="205"/>
      <c r="AJU96" s="205"/>
      <c r="AJV96" s="205"/>
      <c r="AJW96" s="205"/>
      <c r="AJX96" s="205"/>
      <c r="AJY96" s="205"/>
      <c r="AJZ96" s="205"/>
      <c r="AKA96" s="205"/>
      <c r="AKB96" s="205"/>
      <c r="AKC96" s="205"/>
      <c r="AKD96" s="205"/>
      <c r="AKE96" s="205"/>
      <c r="AKF96" s="205"/>
      <c r="AKG96" s="205"/>
      <c r="AKH96" s="205"/>
      <c r="AKI96" s="205"/>
      <c r="AKJ96" s="205"/>
      <c r="AKK96" s="205"/>
      <c r="AKL96" s="205"/>
      <c r="AKM96" s="205"/>
      <c r="AKN96" s="205"/>
      <c r="AKO96" s="205"/>
      <c r="AKP96" s="205"/>
      <c r="AKQ96" s="205"/>
      <c r="AKR96" s="205"/>
      <c r="AKS96" s="205"/>
      <c r="AKT96" s="205"/>
      <c r="AKU96" s="205"/>
      <c r="AKV96" s="205"/>
      <c r="AKW96" s="205"/>
      <c r="AKX96" s="205"/>
      <c r="AKY96" s="205"/>
      <c r="AKZ96" s="205"/>
      <c r="ALA96" s="205"/>
      <c r="ALB96" s="205"/>
      <c r="ALC96" s="205"/>
      <c r="ALD96" s="205"/>
      <c r="ALE96" s="205"/>
      <c r="ALF96" s="205"/>
      <c r="ALG96" s="205"/>
      <c r="ALH96" s="205"/>
      <c r="ALI96" s="205"/>
      <c r="ALJ96" s="205"/>
      <c r="ALK96" s="205"/>
      <c r="ALL96" s="205"/>
      <c r="ALM96" s="205"/>
      <c r="ALN96" s="205"/>
      <c r="ALO96" s="205"/>
      <c r="ALP96" s="205"/>
      <c r="ALQ96" s="205"/>
      <c r="ALR96" s="205"/>
      <c r="ALS96" s="205"/>
      <c r="ALT96" s="205"/>
      <c r="ALU96" s="205"/>
      <c r="ALV96" s="205"/>
      <c r="ALW96" s="205"/>
      <c r="ALX96" s="205"/>
      <c r="ALY96" s="205"/>
      <c r="ALZ96" s="205"/>
      <c r="AMA96" s="205"/>
      <c r="AMB96" s="205"/>
      <c r="AMC96" s="205"/>
      <c r="AMD96" s="205"/>
      <c r="AME96" s="205"/>
      <c r="AMF96" s="205"/>
      <c r="AMG96" s="205"/>
      <c r="AMH96" s="205"/>
      <c r="AMI96" s="205"/>
      <c r="AMJ96" s="205"/>
      <c r="AMK96" s="205"/>
      <c r="AML96" s="205"/>
      <c r="AMM96" s="205"/>
      <c r="AMN96" s="205"/>
      <c r="AMO96" s="205"/>
      <c r="AMP96" s="205"/>
      <c r="AMQ96" s="205"/>
      <c r="AMR96" s="205"/>
      <c r="AMS96" s="205"/>
      <c r="AMT96" s="205"/>
      <c r="AMU96" s="205"/>
      <c r="AMV96" s="205"/>
      <c r="AMW96" s="205"/>
      <c r="AMX96" s="205"/>
      <c r="AMY96" s="205"/>
      <c r="AMZ96" s="205"/>
      <c r="ANA96" s="205"/>
      <c r="ANB96" s="205"/>
      <c r="ANC96" s="205"/>
      <c r="AND96" s="205"/>
      <c r="ANE96" s="205"/>
      <c r="ANF96" s="205"/>
      <c r="ANG96" s="205"/>
      <c r="ANH96" s="205"/>
      <c r="ANI96" s="205"/>
      <c r="ANJ96" s="205"/>
      <c r="ANK96" s="205"/>
      <c r="ANL96" s="205"/>
      <c r="ANM96" s="205"/>
      <c r="ANN96" s="205"/>
      <c r="ANO96" s="205"/>
      <c r="ANP96" s="205"/>
      <c r="ANQ96" s="205"/>
      <c r="ANR96" s="205"/>
      <c r="ANS96" s="205"/>
      <c r="ANT96" s="205"/>
      <c r="ANU96" s="205"/>
      <c r="ANV96" s="205"/>
      <c r="ANW96" s="205"/>
      <c r="ANX96" s="205"/>
      <c r="ANY96" s="205"/>
      <c r="ANZ96" s="205"/>
      <c r="AOA96" s="205"/>
      <c r="AOB96" s="205"/>
      <c r="AOC96" s="205"/>
      <c r="AOD96" s="205"/>
      <c r="AOE96" s="205"/>
      <c r="AOF96" s="205"/>
      <c r="AOG96" s="205"/>
      <c r="AOH96" s="205"/>
      <c r="AOI96" s="205"/>
      <c r="AOJ96" s="205"/>
      <c r="AOK96" s="205"/>
      <c r="AOL96" s="205"/>
      <c r="AOM96" s="205"/>
      <c r="AON96" s="205"/>
      <c r="AOO96" s="205"/>
      <c r="AOP96" s="205"/>
      <c r="AOQ96" s="205"/>
      <c r="AOR96" s="205"/>
      <c r="AOS96" s="205"/>
      <c r="AOT96" s="205"/>
      <c r="AOU96" s="205"/>
      <c r="AOV96" s="205"/>
      <c r="AOW96" s="205"/>
      <c r="AOX96" s="205"/>
      <c r="AOY96" s="205"/>
      <c r="AOZ96" s="205"/>
      <c r="APA96" s="205"/>
      <c r="APB96" s="205"/>
      <c r="APC96" s="205"/>
      <c r="APD96" s="205"/>
      <c r="APE96" s="205"/>
      <c r="APF96" s="205"/>
      <c r="APG96" s="205"/>
      <c r="APH96" s="205"/>
      <c r="API96" s="205"/>
      <c r="APJ96" s="205"/>
      <c r="APK96" s="205"/>
      <c r="APL96" s="205"/>
      <c r="APM96" s="205"/>
      <c r="APN96" s="205"/>
      <c r="APO96" s="205"/>
      <c r="APP96" s="205"/>
      <c r="APQ96" s="205"/>
      <c r="APR96" s="205"/>
      <c r="APS96" s="205"/>
      <c r="APT96" s="205"/>
      <c r="APU96" s="205"/>
      <c r="APV96" s="205"/>
      <c r="APW96" s="205"/>
      <c r="APX96" s="205"/>
      <c r="APY96" s="205"/>
      <c r="APZ96" s="205"/>
      <c r="AQA96" s="205"/>
      <c r="AQB96" s="205"/>
      <c r="AQC96" s="205"/>
      <c r="AQD96" s="205"/>
      <c r="AQE96" s="205"/>
      <c r="AQF96" s="205"/>
      <c r="AQG96" s="205"/>
      <c r="AQH96" s="205"/>
      <c r="AQI96" s="205"/>
      <c r="AQJ96" s="205"/>
      <c r="AQK96" s="205"/>
      <c r="AQL96" s="205"/>
      <c r="AQM96" s="205"/>
      <c r="AQN96" s="205"/>
      <c r="AQO96" s="205"/>
      <c r="AQP96" s="205"/>
      <c r="AQQ96" s="205"/>
      <c r="AQR96" s="205"/>
      <c r="AQS96" s="205"/>
      <c r="AQT96" s="205"/>
      <c r="AQU96" s="205"/>
      <c r="AQV96" s="205"/>
      <c r="AQW96" s="205"/>
      <c r="AQX96" s="205"/>
      <c r="AQY96" s="205"/>
      <c r="AQZ96" s="205"/>
      <c r="ARA96" s="205"/>
      <c r="ARB96" s="205"/>
      <c r="ARC96" s="205"/>
      <c r="ARD96" s="205"/>
      <c r="ARE96" s="205"/>
      <c r="ARF96" s="205"/>
      <c r="ARG96" s="205"/>
      <c r="ARH96" s="205"/>
      <c r="ARI96" s="205"/>
      <c r="ARJ96" s="205"/>
      <c r="ARK96" s="205"/>
      <c r="ARL96" s="205"/>
      <c r="ARM96" s="205"/>
      <c r="ARN96" s="205"/>
      <c r="ARO96" s="205"/>
      <c r="ARP96" s="205"/>
      <c r="ARQ96" s="205"/>
      <c r="ARR96" s="205"/>
      <c r="ARS96" s="205"/>
      <c r="ART96" s="205"/>
      <c r="ARU96" s="205"/>
      <c r="ARV96" s="205"/>
      <c r="ARW96" s="205"/>
      <c r="ARX96" s="205"/>
      <c r="ARY96" s="205"/>
      <c r="ARZ96" s="205"/>
      <c r="ASA96" s="205"/>
      <c r="ASB96" s="205"/>
      <c r="ASC96" s="205"/>
      <c r="ASD96" s="205"/>
      <c r="ASE96" s="205"/>
      <c r="ASF96" s="205"/>
      <c r="ASG96" s="205"/>
      <c r="ASH96" s="205"/>
      <c r="ASI96" s="205"/>
      <c r="ASJ96" s="205"/>
      <c r="ASK96" s="205"/>
      <c r="ASL96" s="205"/>
      <c r="ASM96" s="205"/>
      <c r="ASN96" s="205"/>
      <c r="ASO96" s="205"/>
      <c r="ASP96" s="205"/>
      <c r="ASQ96" s="205"/>
      <c r="ASR96" s="205"/>
      <c r="ASS96" s="205"/>
      <c r="AST96" s="205"/>
      <c r="ASU96" s="205"/>
      <c r="ASV96" s="205"/>
      <c r="ASW96" s="205"/>
      <c r="ASX96" s="205"/>
      <c r="ASY96" s="205"/>
      <c r="ASZ96" s="205"/>
      <c r="ATA96" s="205"/>
      <c r="ATB96" s="205"/>
      <c r="ATC96" s="205"/>
      <c r="ATD96" s="205"/>
      <c r="ATE96" s="205"/>
      <c r="ATF96" s="205"/>
      <c r="ATG96" s="205"/>
      <c r="ATH96" s="205"/>
      <c r="ATI96" s="205"/>
      <c r="ATJ96" s="205"/>
      <c r="ATK96" s="205"/>
      <c r="ATL96" s="205"/>
      <c r="ATM96" s="205"/>
      <c r="ATN96" s="205"/>
      <c r="ATO96" s="205"/>
      <c r="ATP96" s="205"/>
      <c r="ATQ96" s="205"/>
      <c r="ATR96" s="205"/>
      <c r="ATS96" s="205"/>
      <c r="ATT96" s="205"/>
      <c r="ATU96" s="205"/>
      <c r="ATV96" s="205"/>
      <c r="ATW96" s="205"/>
      <c r="ATX96" s="205"/>
      <c r="ATY96" s="205"/>
      <c r="ATZ96" s="205"/>
      <c r="AUA96" s="205"/>
      <c r="AUB96" s="205"/>
      <c r="AUC96" s="205"/>
      <c r="AUD96" s="205"/>
      <c r="AUE96" s="205"/>
      <c r="AUF96" s="205"/>
      <c r="AUG96" s="205"/>
      <c r="AUH96" s="205"/>
      <c r="AUI96" s="205"/>
      <c r="AUJ96" s="205"/>
      <c r="AUK96" s="205"/>
      <c r="AUL96" s="205"/>
      <c r="AUM96" s="205"/>
      <c r="AUN96" s="205"/>
      <c r="AUO96" s="205"/>
      <c r="AUP96" s="205"/>
      <c r="AUQ96" s="205"/>
      <c r="AUR96" s="205"/>
      <c r="AUS96" s="205"/>
      <c r="AUT96" s="205"/>
      <c r="AUU96" s="205"/>
      <c r="AUV96" s="205"/>
      <c r="AUW96" s="205"/>
      <c r="AUX96" s="205"/>
      <c r="AUY96" s="205"/>
      <c r="AUZ96" s="205"/>
      <c r="AVA96" s="205"/>
      <c r="AVB96" s="205"/>
      <c r="AVC96" s="205"/>
      <c r="AVD96" s="205"/>
      <c r="AVE96" s="205"/>
      <c r="AVF96" s="205"/>
      <c r="AVG96" s="205"/>
      <c r="AVH96" s="205"/>
      <c r="AVI96" s="205"/>
      <c r="AVJ96" s="205"/>
      <c r="AVK96" s="205"/>
      <c r="AVL96" s="205"/>
      <c r="AVM96" s="205"/>
      <c r="AVN96" s="205"/>
      <c r="AVO96" s="205"/>
      <c r="AVP96" s="205"/>
      <c r="AVQ96" s="205"/>
      <c r="AVR96" s="205"/>
      <c r="AVS96" s="205"/>
      <c r="AVT96" s="205"/>
      <c r="AVU96" s="205"/>
      <c r="AVV96" s="205"/>
      <c r="AVW96" s="205"/>
      <c r="AVX96" s="205"/>
      <c r="AVY96" s="205"/>
      <c r="AVZ96" s="205"/>
      <c r="AWA96" s="205"/>
      <c r="AWB96" s="205"/>
      <c r="AWC96" s="205"/>
      <c r="AWD96" s="205"/>
      <c r="AWE96" s="205"/>
      <c r="AWF96" s="205"/>
      <c r="AWG96" s="205"/>
      <c r="AWH96" s="205"/>
      <c r="AWI96" s="205"/>
      <c r="AWJ96" s="205"/>
      <c r="AWK96" s="205"/>
      <c r="AWL96" s="205"/>
      <c r="AWM96" s="205"/>
      <c r="AWN96" s="205"/>
      <c r="AWO96" s="205"/>
      <c r="AWP96" s="205"/>
      <c r="AWQ96" s="205"/>
      <c r="AWR96" s="205"/>
      <c r="AWS96" s="205"/>
      <c r="AWT96" s="205"/>
      <c r="AWU96" s="205"/>
      <c r="AWV96" s="205"/>
      <c r="AWW96" s="205"/>
      <c r="AWX96" s="205"/>
      <c r="AWY96" s="205"/>
      <c r="AWZ96" s="205"/>
      <c r="AXA96" s="205"/>
      <c r="AXB96" s="205"/>
      <c r="AXC96" s="205"/>
      <c r="AXD96" s="205"/>
      <c r="AXE96" s="205"/>
      <c r="AXF96" s="205"/>
      <c r="AXG96" s="205"/>
      <c r="AXH96" s="205"/>
      <c r="AXI96" s="205"/>
      <c r="AXJ96" s="205"/>
      <c r="AXK96" s="205"/>
      <c r="AXL96" s="205"/>
      <c r="AXM96" s="205"/>
      <c r="AXN96" s="205"/>
      <c r="AXO96" s="205"/>
      <c r="AXP96" s="205"/>
      <c r="AXQ96" s="205"/>
      <c r="AXR96" s="205"/>
      <c r="AXS96" s="205"/>
      <c r="AXT96" s="205"/>
      <c r="AXU96" s="205"/>
      <c r="AXV96" s="205"/>
      <c r="AXW96" s="205"/>
      <c r="AXX96" s="205"/>
      <c r="AXY96" s="205"/>
      <c r="AXZ96" s="205"/>
      <c r="AYA96" s="205"/>
      <c r="AYB96" s="205"/>
      <c r="AYC96" s="205"/>
      <c r="AYD96" s="205"/>
      <c r="AYE96" s="205"/>
      <c r="AYF96" s="205"/>
      <c r="AYG96" s="205"/>
      <c r="AYH96" s="205"/>
      <c r="AYI96" s="205"/>
      <c r="AYJ96" s="205"/>
      <c r="AYK96" s="205"/>
      <c r="AYL96" s="205"/>
      <c r="AYM96" s="205"/>
      <c r="AYN96" s="205"/>
      <c r="AYO96" s="205"/>
      <c r="AYP96" s="205"/>
      <c r="AYQ96" s="205"/>
      <c r="AYR96" s="205"/>
      <c r="AYS96" s="205"/>
      <c r="AYT96" s="205"/>
      <c r="AYU96" s="205"/>
      <c r="AYV96" s="205"/>
      <c r="AYW96" s="205"/>
      <c r="AYX96" s="205"/>
      <c r="AYY96" s="205"/>
      <c r="AYZ96" s="205"/>
      <c r="AZA96" s="205"/>
      <c r="AZB96" s="205"/>
      <c r="AZC96" s="205"/>
      <c r="AZD96" s="205"/>
      <c r="AZE96" s="205"/>
      <c r="AZF96" s="205"/>
      <c r="AZG96" s="205"/>
      <c r="AZH96" s="205"/>
      <c r="AZI96" s="205"/>
      <c r="AZJ96" s="205"/>
      <c r="AZK96" s="205"/>
      <c r="AZL96" s="205"/>
      <c r="AZM96" s="205"/>
      <c r="AZN96" s="205"/>
      <c r="AZO96" s="205"/>
      <c r="AZP96" s="205"/>
      <c r="AZQ96" s="205"/>
      <c r="AZR96" s="205"/>
      <c r="AZS96" s="205"/>
      <c r="AZT96" s="205"/>
      <c r="AZU96" s="205"/>
      <c r="AZV96" s="205"/>
      <c r="AZW96" s="205"/>
      <c r="AZX96" s="205"/>
      <c r="AZY96" s="205"/>
      <c r="AZZ96" s="205"/>
      <c r="BAA96" s="205"/>
      <c r="BAB96" s="205"/>
      <c r="BAC96" s="205"/>
      <c r="BAD96" s="205"/>
      <c r="BAE96" s="205"/>
      <c r="BAF96" s="205"/>
      <c r="BAG96" s="205"/>
      <c r="BAH96" s="205"/>
      <c r="BAI96" s="205"/>
      <c r="BAJ96" s="205"/>
      <c r="BAK96" s="205"/>
      <c r="BAL96" s="205"/>
      <c r="BAM96" s="205"/>
      <c r="BAN96" s="205"/>
      <c r="BAO96" s="205"/>
      <c r="BAP96" s="205"/>
      <c r="BAQ96" s="205"/>
      <c r="BAR96" s="205"/>
      <c r="BAS96" s="205"/>
      <c r="BAT96" s="205"/>
      <c r="BAU96" s="205"/>
      <c r="BAV96" s="205"/>
      <c r="BAW96" s="205"/>
      <c r="BAX96" s="205"/>
      <c r="BAY96" s="205"/>
      <c r="BAZ96" s="205"/>
      <c r="BBA96" s="205"/>
      <c r="BBB96" s="205"/>
      <c r="BBC96" s="205"/>
      <c r="BBD96" s="205"/>
      <c r="BBE96" s="205"/>
      <c r="BBF96" s="205"/>
      <c r="BBG96" s="205"/>
      <c r="BBH96" s="205"/>
      <c r="BBI96" s="205"/>
      <c r="BBJ96" s="205"/>
      <c r="BBK96" s="205"/>
      <c r="BBL96" s="205"/>
      <c r="BBM96" s="205"/>
      <c r="BBN96" s="205"/>
      <c r="BBO96" s="205"/>
      <c r="BBP96" s="205"/>
      <c r="BBQ96" s="205"/>
      <c r="BBR96" s="205"/>
      <c r="BBS96" s="205"/>
      <c r="BBT96" s="205"/>
      <c r="BBU96" s="205"/>
      <c r="BBV96" s="205"/>
      <c r="BBW96" s="205"/>
      <c r="BBX96" s="205"/>
      <c r="BBY96" s="205"/>
      <c r="BBZ96" s="205"/>
      <c r="BCA96" s="205"/>
      <c r="BCB96" s="205"/>
      <c r="BCC96" s="205"/>
      <c r="BCD96" s="205"/>
      <c r="BCE96" s="205"/>
      <c r="BCF96" s="205"/>
      <c r="BCG96" s="205"/>
      <c r="BCH96" s="205"/>
      <c r="BCI96" s="205"/>
      <c r="BCJ96" s="205"/>
      <c r="BCK96" s="205"/>
      <c r="BCL96" s="205"/>
      <c r="BCM96" s="205"/>
      <c r="BCN96" s="205"/>
      <c r="BCO96" s="205"/>
      <c r="BCP96" s="205"/>
      <c r="BCQ96" s="205"/>
      <c r="BCR96" s="205"/>
      <c r="BCS96" s="205"/>
      <c r="BCT96" s="205"/>
      <c r="BCU96" s="205"/>
      <c r="BCV96" s="205"/>
      <c r="BCW96" s="205"/>
      <c r="BCX96" s="205"/>
      <c r="BCY96" s="205"/>
      <c r="BCZ96" s="205"/>
      <c r="BDA96" s="205"/>
      <c r="BDB96" s="205"/>
      <c r="BDC96" s="205"/>
      <c r="BDD96" s="205"/>
      <c r="BDE96" s="205"/>
      <c r="BDF96" s="205"/>
      <c r="BDG96" s="205"/>
      <c r="BDH96" s="205"/>
      <c r="BDI96" s="205"/>
      <c r="BDJ96" s="205"/>
      <c r="BDK96" s="205"/>
      <c r="BDL96" s="205"/>
      <c r="BDM96" s="205"/>
      <c r="BDN96" s="205"/>
      <c r="BDO96" s="205"/>
      <c r="BDP96" s="205"/>
      <c r="BDQ96" s="205"/>
      <c r="BDR96" s="205"/>
      <c r="BDS96" s="205"/>
      <c r="BDT96" s="205"/>
      <c r="BDU96" s="205"/>
    </row>
    <row r="97" spans="1:1477" s="73" customFormat="1">
      <c r="A97" s="143"/>
      <c r="B97" s="71" t="s">
        <v>5</v>
      </c>
      <c r="C97" s="71" t="s">
        <v>241</v>
      </c>
      <c r="D97" s="71" t="s">
        <v>242</v>
      </c>
      <c r="E97" s="72">
        <v>41416</v>
      </c>
      <c r="F97" s="71" t="s">
        <v>475</v>
      </c>
      <c r="G97" s="71" t="s">
        <v>476</v>
      </c>
      <c r="H97" s="208">
        <v>1</v>
      </c>
      <c r="I97" s="73">
        <v>5</v>
      </c>
      <c r="J97" s="73">
        <v>350</v>
      </c>
      <c r="K97" s="73">
        <v>521</v>
      </c>
      <c r="L97" s="73">
        <v>521</v>
      </c>
      <c r="M97" s="206">
        <f t="shared" si="75"/>
        <v>1.0971428571428572</v>
      </c>
      <c r="N97" s="73">
        <f t="shared" si="76"/>
        <v>1</v>
      </c>
      <c r="O97" s="73">
        <v>0</v>
      </c>
      <c r="P97" s="73">
        <v>0</v>
      </c>
      <c r="Q97" s="73">
        <v>0</v>
      </c>
      <c r="R97" s="73">
        <v>171</v>
      </c>
      <c r="S97" s="73">
        <v>0</v>
      </c>
      <c r="T97" s="212">
        <v>5378636</v>
      </c>
      <c r="U97" s="212">
        <v>50000</v>
      </c>
      <c r="V97" s="212">
        <v>5328636</v>
      </c>
      <c r="W97" s="212">
        <v>5591336</v>
      </c>
      <c r="X97" s="212">
        <v>6965131</v>
      </c>
      <c r="Y97" s="212">
        <v>0</v>
      </c>
      <c r="Z97" s="212">
        <v>0</v>
      </c>
      <c r="AA97" s="212">
        <v>0</v>
      </c>
      <c r="AB97" s="212">
        <v>6965131</v>
      </c>
      <c r="AC97" s="212">
        <v>6964220</v>
      </c>
      <c r="AD97" s="206">
        <f t="shared" si="77"/>
        <v>1.3069423394654842</v>
      </c>
      <c r="AE97" s="73">
        <f t="shared" si="78"/>
        <v>0</v>
      </c>
      <c r="AF97" s="212">
        <v>-911</v>
      </c>
      <c r="AG97" s="212">
        <v>212700</v>
      </c>
      <c r="AH97" s="73">
        <v>97</v>
      </c>
      <c r="AI97" s="73">
        <v>40</v>
      </c>
      <c r="AJ97" s="73">
        <v>0</v>
      </c>
      <c r="AK97" s="73">
        <v>0</v>
      </c>
      <c r="AL97" s="85">
        <v>415000</v>
      </c>
      <c r="AM97" s="85">
        <v>0</v>
      </c>
      <c r="AN97" s="73">
        <v>34</v>
      </c>
      <c r="AO97" s="73">
        <v>0</v>
      </c>
      <c r="AP97" s="85">
        <v>152786</v>
      </c>
      <c r="AQ97" s="85">
        <v>0</v>
      </c>
      <c r="AR97" s="73">
        <v>0</v>
      </c>
      <c r="AS97" s="73">
        <v>0</v>
      </c>
      <c r="AT97" s="85">
        <v>0</v>
      </c>
      <c r="AU97" s="85">
        <v>0</v>
      </c>
      <c r="AV97" s="73">
        <v>0</v>
      </c>
      <c r="AW97" s="73">
        <v>0</v>
      </c>
      <c r="AX97" s="85">
        <v>0</v>
      </c>
      <c r="AY97" s="85">
        <v>0</v>
      </c>
      <c r="AZ97" s="73">
        <v>0</v>
      </c>
      <c r="BA97" s="73">
        <v>0</v>
      </c>
      <c r="BB97" s="85">
        <v>8000</v>
      </c>
      <c r="BC97" s="85">
        <v>0</v>
      </c>
      <c r="BD97" s="73">
        <v>0</v>
      </c>
      <c r="BE97" s="73">
        <v>0</v>
      </c>
      <c r="BF97" s="85">
        <v>45540</v>
      </c>
      <c r="BG97" s="85">
        <v>0</v>
      </c>
      <c r="BH97" s="73">
        <v>0</v>
      </c>
      <c r="BI97" s="73">
        <v>0</v>
      </c>
      <c r="BJ97" s="85">
        <v>0</v>
      </c>
      <c r="BK97" s="85">
        <v>0</v>
      </c>
      <c r="BL97" s="73">
        <v>0</v>
      </c>
      <c r="BM97" s="73">
        <v>0</v>
      </c>
      <c r="BN97" s="85">
        <v>0</v>
      </c>
      <c r="BO97" s="85">
        <v>0</v>
      </c>
      <c r="BP97" s="73">
        <v>0</v>
      </c>
      <c r="BQ97" s="73">
        <v>0</v>
      </c>
      <c r="BR97" s="85">
        <v>0</v>
      </c>
      <c r="BS97" s="85">
        <v>0</v>
      </c>
      <c r="BT97" s="73">
        <v>0</v>
      </c>
      <c r="BU97" s="73">
        <v>0</v>
      </c>
      <c r="BV97" s="85">
        <v>0</v>
      </c>
      <c r="BW97" s="85">
        <v>0</v>
      </c>
      <c r="BX97" s="73">
        <v>0</v>
      </c>
      <c r="BY97" s="73">
        <v>0</v>
      </c>
      <c r="BZ97" s="85">
        <v>0</v>
      </c>
      <c r="CA97" s="85">
        <v>0</v>
      </c>
      <c r="CB97" s="73">
        <v>0</v>
      </c>
      <c r="CC97" s="73">
        <v>0</v>
      </c>
      <c r="CD97" s="85">
        <v>0</v>
      </c>
      <c r="CE97" s="85">
        <v>0</v>
      </c>
      <c r="CF97" s="73">
        <v>0</v>
      </c>
      <c r="CG97" s="73">
        <v>0</v>
      </c>
      <c r="CH97" s="85">
        <v>-403000</v>
      </c>
      <c r="CI97" s="85">
        <v>0</v>
      </c>
      <c r="CJ97" s="73">
        <v>34</v>
      </c>
      <c r="CK97" s="73">
        <v>0</v>
      </c>
      <c r="CL97" s="85">
        <v>218326</v>
      </c>
      <c r="CM97" s="85">
        <v>0</v>
      </c>
      <c r="CN97" s="71" t="s">
        <v>461</v>
      </c>
      <c r="CO97" s="71" t="s">
        <v>462</v>
      </c>
      <c r="CP97" s="71" t="s">
        <v>321</v>
      </c>
      <c r="CQ97" s="71" t="s">
        <v>321</v>
      </c>
      <c r="CR97" s="71" t="s">
        <v>321</v>
      </c>
      <c r="CS97" s="71" t="s">
        <v>321</v>
      </c>
      <c r="CT97" s="72">
        <v>42221</v>
      </c>
      <c r="CU97" s="71" t="s">
        <v>473</v>
      </c>
      <c r="CV97" s="71" t="s">
        <v>474</v>
      </c>
      <c r="CW97" s="72" t="s">
        <v>168</v>
      </c>
      <c r="CX97" s="72">
        <v>42053</v>
      </c>
      <c r="CY97" s="71" t="s">
        <v>471</v>
      </c>
      <c r="CZ97" s="71" t="s">
        <v>478</v>
      </c>
      <c r="DA97" s="71" t="s">
        <v>509</v>
      </c>
      <c r="DB97" s="86">
        <v>4504473.9000000004</v>
      </c>
      <c r="DC97" s="71"/>
      <c r="DD97" s="71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205"/>
      <c r="IJ97" s="205"/>
      <c r="IK97" s="205"/>
      <c r="IL97" s="205"/>
      <c r="IM97" s="205"/>
      <c r="IN97" s="205"/>
      <c r="IO97" s="205"/>
      <c r="IP97" s="205"/>
      <c r="IQ97" s="205"/>
      <c r="IR97" s="205"/>
      <c r="IS97" s="205"/>
      <c r="IT97" s="205"/>
      <c r="IU97" s="205"/>
      <c r="IV97" s="205"/>
      <c r="IW97" s="205"/>
      <c r="IX97" s="205"/>
      <c r="IY97" s="205"/>
      <c r="IZ97" s="205"/>
      <c r="JA97" s="205"/>
      <c r="JB97" s="205"/>
      <c r="JC97" s="205"/>
      <c r="JD97" s="205"/>
      <c r="JE97" s="205"/>
      <c r="JF97" s="205"/>
      <c r="JG97" s="205"/>
      <c r="JH97" s="205"/>
      <c r="JI97" s="205"/>
      <c r="JJ97" s="205"/>
      <c r="JK97" s="205"/>
      <c r="JL97" s="205"/>
      <c r="JM97" s="205"/>
      <c r="JN97" s="205"/>
      <c r="JO97" s="205"/>
      <c r="JP97" s="205"/>
      <c r="JQ97" s="205"/>
      <c r="JR97" s="205"/>
      <c r="JS97" s="205"/>
      <c r="JT97" s="205"/>
      <c r="JU97" s="205"/>
      <c r="JV97" s="205"/>
      <c r="JW97" s="205"/>
      <c r="JX97" s="205"/>
      <c r="JY97" s="205"/>
      <c r="JZ97" s="205"/>
      <c r="KA97" s="205"/>
      <c r="KB97" s="205"/>
      <c r="KC97" s="205"/>
      <c r="KD97" s="205"/>
      <c r="KE97" s="205"/>
      <c r="KF97" s="205"/>
      <c r="KG97" s="205"/>
      <c r="KH97" s="205"/>
      <c r="KI97" s="205"/>
      <c r="KJ97" s="205"/>
      <c r="KK97" s="205"/>
      <c r="KL97" s="205"/>
      <c r="KM97" s="205"/>
      <c r="KN97" s="205"/>
      <c r="KO97" s="205"/>
      <c r="KP97" s="205"/>
      <c r="KQ97" s="205"/>
      <c r="KR97" s="205"/>
      <c r="KS97" s="205"/>
      <c r="KT97" s="205"/>
      <c r="KU97" s="205"/>
      <c r="KV97" s="205"/>
      <c r="KW97" s="205"/>
      <c r="KX97" s="205"/>
      <c r="KY97" s="205"/>
      <c r="KZ97" s="205"/>
      <c r="LA97" s="205"/>
      <c r="LB97" s="205"/>
      <c r="LC97" s="205"/>
      <c r="LD97" s="205"/>
      <c r="LE97" s="205"/>
      <c r="LF97" s="205"/>
      <c r="LG97" s="205"/>
      <c r="LH97" s="205"/>
      <c r="LI97" s="205"/>
      <c r="LJ97" s="205"/>
      <c r="LK97" s="205"/>
      <c r="LL97" s="205"/>
      <c r="LM97" s="205"/>
      <c r="LN97" s="205"/>
      <c r="LO97" s="205"/>
      <c r="LP97" s="205"/>
      <c r="LQ97" s="205"/>
      <c r="LR97" s="205"/>
      <c r="LS97" s="205"/>
      <c r="LT97" s="205"/>
      <c r="LU97" s="205"/>
      <c r="LV97" s="205"/>
      <c r="LW97" s="205"/>
      <c r="LX97" s="205"/>
      <c r="LY97" s="205"/>
      <c r="LZ97" s="205"/>
      <c r="MA97" s="205"/>
      <c r="MB97" s="205"/>
      <c r="MC97" s="205"/>
      <c r="MD97" s="205"/>
      <c r="ME97" s="205"/>
      <c r="MF97" s="205"/>
      <c r="MG97" s="205"/>
      <c r="MH97" s="205"/>
      <c r="MI97" s="205"/>
      <c r="MJ97" s="205"/>
      <c r="MK97" s="205"/>
      <c r="ML97" s="205"/>
      <c r="MM97" s="205"/>
      <c r="MN97" s="205"/>
      <c r="MO97" s="205"/>
      <c r="MP97" s="205"/>
      <c r="MQ97" s="205"/>
      <c r="MR97" s="205"/>
      <c r="MS97" s="205"/>
      <c r="MT97" s="205"/>
      <c r="MU97" s="205"/>
      <c r="MV97" s="205"/>
      <c r="MW97" s="205"/>
      <c r="MX97" s="205"/>
      <c r="MY97" s="205"/>
      <c r="MZ97" s="205"/>
      <c r="NA97" s="205"/>
      <c r="NB97" s="205"/>
      <c r="NC97" s="205"/>
      <c r="ND97" s="205"/>
      <c r="NE97" s="205"/>
      <c r="NF97" s="205"/>
      <c r="NG97" s="205"/>
      <c r="NH97" s="205"/>
      <c r="NI97" s="205"/>
      <c r="NJ97" s="205"/>
      <c r="NK97" s="205"/>
      <c r="NL97" s="205"/>
      <c r="NM97" s="205"/>
      <c r="NN97" s="205"/>
      <c r="NO97" s="205"/>
      <c r="NP97" s="205"/>
      <c r="NQ97" s="205"/>
      <c r="NR97" s="205"/>
      <c r="NS97" s="205"/>
      <c r="NT97" s="205"/>
      <c r="NU97" s="205"/>
      <c r="NV97" s="205"/>
      <c r="NW97" s="205"/>
      <c r="NX97" s="205"/>
      <c r="NY97" s="205"/>
      <c r="NZ97" s="205"/>
      <c r="OA97" s="205"/>
      <c r="OB97" s="205"/>
      <c r="OC97" s="205"/>
      <c r="OD97" s="205"/>
      <c r="OE97" s="205"/>
      <c r="OF97" s="205"/>
      <c r="OG97" s="205"/>
      <c r="OH97" s="205"/>
      <c r="OI97" s="205"/>
      <c r="OJ97" s="205"/>
      <c r="OK97" s="205"/>
      <c r="OL97" s="205"/>
      <c r="OM97" s="205"/>
      <c r="ON97" s="205"/>
      <c r="OO97" s="205"/>
      <c r="OP97" s="205"/>
      <c r="OQ97" s="205"/>
      <c r="OR97" s="205"/>
      <c r="OS97" s="205"/>
      <c r="OT97" s="205"/>
      <c r="OU97" s="205"/>
      <c r="OV97" s="205"/>
      <c r="OW97" s="205"/>
      <c r="OX97" s="205"/>
      <c r="OY97" s="205"/>
      <c r="OZ97" s="205"/>
      <c r="PA97" s="205"/>
      <c r="PB97" s="205"/>
      <c r="PC97" s="205"/>
      <c r="PD97" s="205"/>
      <c r="PE97" s="205"/>
      <c r="PF97" s="205"/>
      <c r="PG97" s="205"/>
      <c r="PH97" s="205"/>
      <c r="PI97" s="205"/>
      <c r="PJ97" s="205"/>
      <c r="PK97" s="205"/>
      <c r="PL97" s="205"/>
      <c r="PM97" s="205"/>
      <c r="PN97" s="205"/>
      <c r="PO97" s="205"/>
      <c r="PP97" s="205"/>
      <c r="PQ97" s="205"/>
      <c r="PR97" s="205"/>
      <c r="PS97" s="205"/>
      <c r="PT97" s="205"/>
      <c r="PU97" s="205"/>
      <c r="PV97" s="205"/>
      <c r="PW97" s="205"/>
      <c r="PX97" s="205"/>
      <c r="PY97" s="205"/>
      <c r="PZ97" s="205"/>
      <c r="QA97" s="205"/>
      <c r="QB97" s="205"/>
      <c r="QC97" s="205"/>
      <c r="QD97" s="205"/>
      <c r="QE97" s="205"/>
      <c r="QF97" s="205"/>
      <c r="QG97" s="205"/>
      <c r="QH97" s="205"/>
      <c r="QI97" s="205"/>
      <c r="QJ97" s="205"/>
      <c r="QK97" s="205"/>
      <c r="QL97" s="205"/>
      <c r="QM97" s="205"/>
      <c r="QN97" s="205"/>
      <c r="QO97" s="205"/>
      <c r="QP97" s="205"/>
      <c r="QQ97" s="205"/>
      <c r="QR97" s="205"/>
      <c r="QS97" s="205"/>
      <c r="QT97" s="205"/>
      <c r="QU97" s="205"/>
      <c r="QV97" s="205"/>
      <c r="QW97" s="205"/>
      <c r="QX97" s="205"/>
      <c r="QY97" s="205"/>
      <c r="QZ97" s="205"/>
      <c r="RA97" s="205"/>
      <c r="RB97" s="205"/>
      <c r="RC97" s="205"/>
      <c r="RD97" s="205"/>
      <c r="RE97" s="205"/>
      <c r="RF97" s="205"/>
      <c r="RG97" s="205"/>
      <c r="RH97" s="205"/>
      <c r="RI97" s="205"/>
      <c r="RJ97" s="205"/>
      <c r="RK97" s="205"/>
      <c r="RL97" s="205"/>
      <c r="RM97" s="205"/>
      <c r="RN97" s="205"/>
      <c r="RO97" s="205"/>
      <c r="RP97" s="205"/>
      <c r="RQ97" s="205"/>
      <c r="RR97" s="205"/>
      <c r="RS97" s="205"/>
      <c r="RT97" s="205"/>
      <c r="RU97" s="205"/>
      <c r="RV97" s="205"/>
      <c r="RW97" s="205"/>
      <c r="RX97" s="205"/>
      <c r="RY97" s="205"/>
      <c r="RZ97" s="205"/>
      <c r="SA97" s="205"/>
      <c r="SB97" s="205"/>
      <c r="SC97" s="205"/>
      <c r="SD97" s="205"/>
      <c r="SE97" s="205"/>
      <c r="SF97" s="205"/>
      <c r="SG97" s="205"/>
      <c r="SH97" s="205"/>
      <c r="SI97" s="205"/>
      <c r="SJ97" s="205"/>
      <c r="SK97" s="205"/>
      <c r="SL97" s="205"/>
      <c r="SM97" s="205"/>
      <c r="SN97" s="205"/>
      <c r="SO97" s="205"/>
      <c r="SP97" s="205"/>
      <c r="SQ97" s="205"/>
      <c r="SR97" s="205"/>
      <c r="SS97" s="205"/>
      <c r="ST97" s="205"/>
      <c r="SU97" s="205"/>
      <c r="SV97" s="205"/>
      <c r="SW97" s="205"/>
      <c r="SX97" s="205"/>
      <c r="SY97" s="205"/>
      <c r="SZ97" s="205"/>
      <c r="TA97" s="205"/>
      <c r="TB97" s="205"/>
      <c r="TC97" s="205"/>
      <c r="TD97" s="205"/>
      <c r="TE97" s="205"/>
      <c r="TF97" s="205"/>
      <c r="TG97" s="205"/>
      <c r="TH97" s="205"/>
      <c r="TI97" s="205"/>
      <c r="TJ97" s="205"/>
      <c r="TK97" s="205"/>
      <c r="TL97" s="205"/>
      <c r="TM97" s="205"/>
      <c r="TN97" s="205"/>
      <c r="TO97" s="205"/>
      <c r="TP97" s="205"/>
      <c r="TQ97" s="205"/>
      <c r="TR97" s="205"/>
      <c r="TS97" s="205"/>
      <c r="TT97" s="205"/>
      <c r="TU97" s="205"/>
      <c r="TV97" s="205"/>
      <c r="TW97" s="205"/>
      <c r="TX97" s="205"/>
      <c r="TY97" s="205"/>
      <c r="TZ97" s="205"/>
      <c r="UA97" s="205"/>
      <c r="UB97" s="205"/>
      <c r="UC97" s="205"/>
      <c r="UD97" s="205"/>
      <c r="UE97" s="205"/>
      <c r="UF97" s="205"/>
      <c r="UG97" s="205"/>
      <c r="UH97" s="205"/>
      <c r="UI97" s="205"/>
      <c r="UJ97" s="205"/>
      <c r="UK97" s="205"/>
      <c r="UL97" s="205"/>
      <c r="UM97" s="205"/>
      <c r="UN97" s="205"/>
      <c r="UO97" s="205"/>
      <c r="UP97" s="205"/>
      <c r="UQ97" s="205"/>
      <c r="UR97" s="205"/>
      <c r="US97" s="205"/>
      <c r="UT97" s="205"/>
      <c r="UU97" s="205"/>
      <c r="UV97" s="205"/>
      <c r="UW97" s="205"/>
      <c r="UX97" s="205"/>
      <c r="UY97" s="205"/>
      <c r="UZ97" s="205"/>
      <c r="VA97" s="205"/>
      <c r="VB97" s="205"/>
      <c r="VC97" s="205"/>
      <c r="VD97" s="205"/>
      <c r="VE97" s="205"/>
      <c r="VF97" s="205"/>
      <c r="VG97" s="205"/>
      <c r="VH97" s="205"/>
      <c r="VI97" s="205"/>
      <c r="VJ97" s="205"/>
      <c r="VK97" s="205"/>
      <c r="VL97" s="205"/>
      <c r="VM97" s="205"/>
      <c r="VN97" s="205"/>
      <c r="VO97" s="205"/>
      <c r="VP97" s="205"/>
      <c r="VQ97" s="205"/>
      <c r="VR97" s="205"/>
      <c r="VS97" s="205"/>
      <c r="VT97" s="205"/>
      <c r="VU97" s="205"/>
      <c r="VV97" s="205"/>
      <c r="VW97" s="205"/>
      <c r="VX97" s="205"/>
      <c r="VY97" s="205"/>
      <c r="VZ97" s="205"/>
      <c r="WA97" s="205"/>
      <c r="WB97" s="205"/>
      <c r="WC97" s="205"/>
      <c r="WD97" s="205"/>
      <c r="WE97" s="205"/>
      <c r="WF97" s="205"/>
      <c r="WG97" s="205"/>
      <c r="WH97" s="205"/>
      <c r="WI97" s="205"/>
      <c r="WJ97" s="205"/>
      <c r="WK97" s="205"/>
      <c r="WL97" s="205"/>
      <c r="WM97" s="205"/>
      <c r="WN97" s="205"/>
      <c r="WO97" s="205"/>
      <c r="WP97" s="205"/>
      <c r="WQ97" s="205"/>
      <c r="WR97" s="205"/>
      <c r="WS97" s="205"/>
      <c r="WT97" s="205"/>
      <c r="WU97" s="205"/>
      <c r="WV97" s="205"/>
      <c r="WW97" s="205"/>
      <c r="WX97" s="205"/>
      <c r="WY97" s="205"/>
      <c r="WZ97" s="205"/>
      <c r="XA97" s="205"/>
      <c r="XB97" s="205"/>
      <c r="XC97" s="205"/>
      <c r="XD97" s="205"/>
      <c r="XE97" s="205"/>
      <c r="XF97" s="205"/>
      <c r="XG97" s="205"/>
      <c r="XH97" s="205"/>
      <c r="XI97" s="205"/>
      <c r="XJ97" s="205"/>
      <c r="XK97" s="205"/>
      <c r="XL97" s="205"/>
      <c r="XM97" s="205"/>
      <c r="XN97" s="205"/>
      <c r="XO97" s="205"/>
      <c r="XP97" s="205"/>
      <c r="XQ97" s="205"/>
      <c r="XR97" s="205"/>
      <c r="XS97" s="205"/>
      <c r="XT97" s="205"/>
      <c r="XU97" s="205"/>
      <c r="XV97" s="205"/>
      <c r="XW97" s="205"/>
      <c r="XX97" s="205"/>
      <c r="XY97" s="205"/>
      <c r="XZ97" s="205"/>
      <c r="YA97" s="205"/>
      <c r="YB97" s="205"/>
      <c r="YC97" s="205"/>
      <c r="YD97" s="205"/>
      <c r="YE97" s="205"/>
      <c r="YF97" s="205"/>
      <c r="YG97" s="205"/>
      <c r="YH97" s="205"/>
      <c r="YI97" s="205"/>
      <c r="YJ97" s="205"/>
      <c r="YK97" s="205"/>
      <c r="YL97" s="205"/>
      <c r="YM97" s="205"/>
      <c r="YN97" s="205"/>
      <c r="YO97" s="205"/>
      <c r="YP97" s="205"/>
      <c r="YQ97" s="205"/>
      <c r="YR97" s="205"/>
      <c r="YS97" s="205"/>
      <c r="YT97" s="205"/>
      <c r="YU97" s="205"/>
      <c r="YV97" s="205"/>
      <c r="YW97" s="205"/>
      <c r="YX97" s="205"/>
      <c r="YY97" s="205"/>
      <c r="YZ97" s="205"/>
      <c r="ZA97" s="205"/>
      <c r="ZB97" s="205"/>
      <c r="ZC97" s="205"/>
      <c r="ZD97" s="205"/>
      <c r="ZE97" s="205"/>
      <c r="ZF97" s="205"/>
      <c r="ZG97" s="205"/>
      <c r="ZH97" s="205"/>
      <c r="ZI97" s="205"/>
      <c r="ZJ97" s="205"/>
      <c r="ZK97" s="205"/>
      <c r="ZL97" s="205"/>
      <c r="ZM97" s="205"/>
      <c r="ZN97" s="205"/>
      <c r="ZO97" s="205"/>
      <c r="ZP97" s="205"/>
      <c r="ZQ97" s="205"/>
      <c r="ZR97" s="205"/>
      <c r="ZS97" s="205"/>
      <c r="ZT97" s="205"/>
      <c r="ZU97" s="205"/>
      <c r="ZV97" s="205"/>
      <c r="ZW97" s="205"/>
      <c r="ZX97" s="205"/>
      <c r="ZY97" s="205"/>
      <c r="ZZ97" s="205"/>
      <c r="AAA97" s="205"/>
      <c r="AAB97" s="205"/>
      <c r="AAC97" s="205"/>
      <c r="AAD97" s="205"/>
      <c r="AAE97" s="205"/>
      <c r="AAF97" s="205"/>
      <c r="AAG97" s="205"/>
      <c r="AAH97" s="205"/>
      <c r="AAI97" s="205"/>
      <c r="AAJ97" s="205"/>
      <c r="AAK97" s="205"/>
      <c r="AAL97" s="205"/>
      <c r="AAM97" s="205"/>
      <c r="AAN97" s="205"/>
      <c r="AAO97" s="205"/>
      <c r="AAP97" s="205"/>
      <c r="AAQ97" s="205"/>
      <c r="AAR97" s="205"/>
      <c r="AAS97" s="205"/>
      <c r="AAT97" s="205"/>
      <c r="AAU97" s="205"/>
      <c r="AAV97" s="205"/>
      <c r="AAW97" s="205"/>
      <c r="AAX97" s="205"/>
      <c r="AAY97" s="205"/>
      <c r="AAZ97" s="205"/>
      <c r="ABA97" s="205"/>
      <c r="ABB97" s="205"/>
      <c r="ABC97" s="205"/>
      <c r="ABD97" s="205"/>
      <c r="ABE97" s="205"/>
      <c r="ABF97" s="205"/>
      <c r="ABG97" s="205"/>
      <c r="ABH97" s="205"/>
      <c r="ABI97" s="205"/>
      <c r="ABJ97" s="205"/>
      <c r="ABK97" s="205"/>
      <c r="ABL97" s="205"/>
      <c r="ABM97" s="205"/>
      <c r="ABN97" s="205"/>
      <c r="ABO97" s="205"/>
      <c r="ABP97" s="205"/>
      <c r="ABQ97" s="205"/>
      <c r="ABR97" s="205"/>
      <c r="ABS97" s="205"/>
      <c r="ABT97" s="205"/>
      <c r="ABU97" s="205"/>
      <c r="ABV97" s="205"/>
      <c r="ABW97" s="205"/>
      <c r="ABX97" s="205"/>
      <c r="ABY97" s="205"/>
      <c r="ABZ97" s="205"/>
      <c r="ACA97" s="205"/>
      <c r="ACB97" s="205"/>
      <c r="ACC97" s="205"/>
      <c r="ACD97" s="205"/>
      <c r="ACE97" s="205"/>
      <c r="ACF97" s="205"/>
      <c r="ACG97" s="205"/>
      <c r="ACH97" s="205"/>
      <c r="ACI97" s="205"/>
      <c r="ACJ97" s="205"/>
      <c r="ACK97" s="205"/>
      <c r="ACL97" s="205"/>
      <c r="ACM97" s="205"/>
      <c r="ACN97" s="205"/>
      <c r="ACO97" s="205"/>
      <c r="ACP97" s="205"/>
      <c r="ACQ97" s="205"/>
      <c r="ACR97" s="205"/>
      <c r="ACS97" s="205"/>
      <c r="ACT97" s="205"/>
      <c r="ACU97" s="205"/>
      <c r="ACV97" s="205"/>
      <c r="ACW97" s="205"/>
      <c r="ACX97" s="205"/>
      <c r="ACY97" s="205"/>
      <c r="ACZ97" s="205"/>
      <c r="ADA97" s="205"/>
      <c r="ADB97" s="205"/>
      <c r="ADC97" s="205"/>
      <c r="ADD97" s="205"/>
      <c r="ADE97" s="205"/>
      <c r="ADF97" s="205"/>
      <c r="ADG97" s="205"/>
      <c r="ADH97" s="205"/>
      <c r="ADI97" s="205"/>
      <c r="ADJ97" s="205"/>
      <c r="ADK97" s="205"/>
      <c r="ADL97" s="205"/>
      <c r="ADM97" s="205"/>
      <c r="ADN97" s="205"/>
      <c r="ADO97" s="205"/>
      <c r="ADP97" s="205"/>
      <c r="ADQ97" s="205"/>
      <c r="ADR97" s="205"/>
      <c r="ADS97" s="205"/>
      <c r="ADT97" s="205"/>
      <c r="ADU97" s="205"/>
      <c r="ADV97" s="205"/>
      <c r="ADW97" s="205"/>
      <c r="ADX97" s="205"/>
      <c r="ADY97" s="205"/>
      <c r="ADZ97" s="205"/>
      <c r="AEA97" s="205"/>
      <c r="AEB97" s="205"/>
      <c r="AEC97" s="205"/>
      <c r="AED97" s="205"/>
      <c r="AEE97" s="205"/>
      <c r="AEF97" s="205"/>
      <c r="AEG97" s="205"/>
      <c r="AEH97" s="205"/>
      <c r="AEI97" s="205"/>
      <c r="AEJ97" s="205"/>
      <c r="AEK97" s="205"/>
      <c r="AEL97" s="205"/>
      <c r="AEM97" s="205"/>
      <c r="AEN97" s="205"/>
      <c r="AEO97" s="205"/>
      <c r="AEP97" s="205"/>
      <c r="AEQ97" s="205"/>
      <c r="AER97" s="205"/>
      <c r="AES97" s="205"/>
      <c r="AET97" s="205"/>
      <c r="AEU97" s="205"/>
      <c r="AEV97" s="205"/>
      <c r="AEW97" s="205"/>
      <c r="AEX97" s="205"/>
      <c r="AEY97" s="205"/>
      <c r="AEZ97" s="205"/>
      <c r="AFA97" s="205"/>
      <c r="AFB97" s="205"/>
      <c r="AFC97" s="205"/>
      <c r="AFD97" s="205"/>
      <c r="AFE97" s="205"/>
      <c r="AFF97" s="205"/>
      <c r="AFG97" s="205"/>
      <c r="AFH97" s="205"/>
      <c r="AFI97" s="205"/>
      <c r="AFJ97" s="205"/>
      <c r="AFK97" s="205"/>
      <c r="AFL97" s="205"/>
      <c r="AFM97" s="205"/>
      <c r="AFN97" s="205"/>
      <c r="AFO97" s="205"/>
      <c r="AFP97" s="205"/>
      <c r="AFQ97" s="205"/>
      <c r="AFR97" s="205"/>
      <c r="AFS97" s="205"/>
      <c r="AFT97" s="205"/>
      <c r="AFU97" s="205"/>
      <c r="AFV97" s="205"/>
      <c r="AFW97" s="205"/>
      <c r="AFX97" s="205"/>
      <c r="AFY97" s="205"/>
      <c r="AFZ97" s="205"/>
      <c r="AGA97" s="205"/>
      <c r="AGB97" s="205"/>
      <c r="AGC97" s="205"/>
      <c r="AGD97" s="205"/>
      <c r="AGE97" s="205"/>
      <c r="AGF97" s="205"/>
      <c r="AGG97" s="205"/>
      <c r="AGH97" s="205"/>
      <c r="AGI97" s="205"/>
      <c r="AGJ97" s="205"/>
      <c r="AGK97" s="205"/>
      <c r="AGL97" s="205"/>
      <c r="AGM97" s="205"/>
      <c r="AGN97" s="205"/>
      <c r="AGO97" s="205"/>
      <c r="AGP97" s="205"/>
      <c r="AGQ97" s="205"/>
      <c r="AGR97" s="205"/>
      <c r="AGS97" s="205"/>
      <c r="AGT97" s="205"/>
      <c r="AGU97" s="205"/>
      <c r="AGV97" s="205"/>
      <c r="AGW97" s="205"/>
      <c r="AGX97" s="205"/>
      <c r="AGY97" s="205"/>
      <c r="AGZ97" s="205"/>
      <c r="AHA97" s="205"/>
      <c r="AHB97" s="205"/>
      <c r="AHC97" s="205"/>
      <c r="AHD97" s="205"/>
      <c r="AHE97" s="205"/>
      <c r="AHF97" s="205"/>
      <c r="AHG97" s="205"/>
      <c r="AHH97" s="205"/>
      <c r="AHI97" s="205"/>
      <c r="AHJ97" s="205"/>
      <c r="AHK97" s="205"/>
      <c r="AHL97" s="205"/>
      <c r="AHM97" s="205"/>
      <c r="AHN97" s="205"/>
      <c r="AHO97" s="205"/>
      <c r="AHP97" s="205"/>
      <c r="AHQ97" s="205"/>
      <c r="AHR97" s="205"/>
      <c r="AHS97" s="205"/>
      <c r="AHT97" s="205"/>
      <c r="AHU97" s="205"/>
      <c r="AHV97" s="205"/>
      <c r="AHW97" s="205"/>
      <c r="AHX97" s="205"/>
      <c r="AHY97" s="205"/>
      <c r="AHZ97" s="205"/>
      <c r="AIA97" s="205"/>
      <c r="AIB97" s="205"/>
      <c r="AIC97" s="205"/>
      <c r="AID97" s="205"/>
      <c r="AIE97" s="205"/>
      <c r="AIF97" s="205"/>
      <c r="AIG97" s="205"/>
      <c r="AIH97" s="205"/>
      <c r="AII97" s="205"/>
      <c r="AIJ97" s="205"/>
      <c r="AIK97" s="205"/>
      <c r="AIL97" s="205"/>
      <c r="AIM97" s="205"/>
      <c r="AIN97" s="205"/>
      <c r="AIO97" s="205"/>
      <c r="AIP97" s="205"/>
      <c r="AIQ97" s="205"/>
      <c r="AIR97" s="205"/>
      <c r="AIS97" s="205"/>
      <c r="AIT97" s="205"/>
      <c r="AIU97" s="205"/>
      <c r="AIV97" s="205"/>
      <c r="AIW97" s="205"/>
      <c r="AIX97" s="205"/>
      <c r="AIY97" s="205"/>
      <c r="AIZ97" s="205"/>
      <c r="AJA97" s="205"/>
      <c r="AJB97" s="205"/>
      <c r="AJC97" s="205"/>
      <c r="AJD97" s="205"/>
      <c r="AJE97" s="205"/>
      <c r="AJF97" s="205"/>
      <c r="AJG97" s="205"/>
      <c r="AJH97" s="205"/>
      <c r="AJI97" s="205"/>
      <c r="AJJ97" s="205"/>
      <c r="AJK97" s="205"/>
      <c r="AJL97" s="205"/>
      <c r="AJM97" s="205"/>
      <c r="AJN97" s="205"/>
      <c r="AJO97" s="205"/>
      <c r="AJP97" s="205"/>
      <c r="AJQ97" s="205"/>
      <c r="AJR97" s="205"/>
      <c r="AJS97" s="205"/>
      <c r="AJT97" s="205"/>
      <c r="AJU97" s="205"/>
      <c r="AJV97" s="205"/>
      <c r="AJW97" s="205"/>
      <c r="AJX97" s="205"/>
      <c r="AJY97" s="205"/>
      <c r="AJZ97" s="205"/>
      <c r="AKA97" s="205"/>
      <c r="AKB97" s="205"/>
      <c r="AKC97" s="205"/>
      <c r="AKD97" s="205"/>
      <c r="AKE97" s="205"/>
      <c r="AKF97" s="205"/>
      <c r="AKG97" s="205"/>
      <c r="AKH97" s="205"/>
      <c r="AKI97" s="205"/>
      <c r="AKJ97" s="205"/>
      <c r="AKK97" s="205"/>
      <c r="AKL97" s="205"/>
      <c r="AKM97" s="205"/>
      <c r="AKN97" s="205"/>
      <c r="AKO97" s="205"/>
      <c r="AKP97" s="205"/>
      <c r="AKQ97" s="205"/>
      <c r="AKR97" s="205"/>
      <c r="AKS97" s="205"/>
      <c r="AKT97" s="205"/>
      <c r="AKU97" s="205"/>
      <c r="AKV97" s="205"/>
      <c r="AKW97" s="205"/>
      <c r="AKX97" s="205"/>
      <c r="AKY97" s="205"/>
      <c r="AKZ97" s="205"/>
      <c r="ALA97" s="205"/>
      <c r="ALB97" s="205"/>
      <c r="ALC97" s="205"/>
      <c r="ALD97" s="205"/>
      <c r="ALE97" s="205"/>
      <c r="ALF97" s="205"/>
      <c r="ALG97" s="205"/>
      <c r="ALH97" s="205"/>
      <c r="ALI97" s="205"/>
      <c r="ALJ97" s="205"/>
      <c r="ALK97" s="205"/>
      <c r="ALL97" s="205"/>
      <c r="ALM97" s="205"/>
      <c r="ALN97" s="205"/>
      <c r="ALO97" s="205"/>
      <c r="ALP97" s="205"/>
      <c r="ALQ97" s="205"/>
      <c r="ALR97" s="205"/>
      <c r="ALS97" s="205"/>
      <c r="ALT97" s="205"/>
      <c r="ALU97" s="205"/>
      <c r="ALV97" s="205"/>
      <c r="ALW97" s="205"/>
      <c r="ALX97" s="205"/>
      <c r="ALY97" s="205"/>
      <c r="ALZ97" s="205"/>
      <c r="AMA97" s="205"/>
      <c r="AMB97" s="205"/>
      <c r="AMC97" s="205"/>
      <c r="AMD97" s="205"/>
      <c r="AME97" s="205"/>
      <c r="AMF97" s="205"/>
      <c r="AMG97" s="205"/>
      <c r="AMH97" s="205"/>
      <c r="AMI97" s="205"/>
      <c r="AMJ97" s="205"/>
      <c r="AMK97" s="205"/>
      <c r="AML97" s="205"/>
      <c r="AMM97" s="205"/>
      <c r="AMN97" s="205"/>
      <c r="AMO97" s="205"/>
      <c r="AMP97" s="205"/>
      <c r="AMQ97" s="205"/>
      <c r="AMR97" s="205"/>
      <c r="AMS97" s="205"/>
      <c r="AMT97" s="205"/>
      <c r="AMU97" s="205"/>
      <c r="AMV97" s="205"/>
      <c r="AMW97" s="205"/>
      <c r="AMX97" s="205"/>
      <c r="AMY97" s="205"/>
      <c r="AMZ97" s="205"/>
      <c r="ANA97" s="205"/>
      <c r="ANB97" s="205"/>
      <c r="ANC97" s="205"/>
      <c r="AND97" s="205"/>
      <c r="ANE97" s="205"/>
      <c r="ANF97" s="205"/>
      <c r="ANG97" s="205"/>
      <c r="ANH97" s="205"/>
      <c r="ANI97" s="205"/>
      <c r="ANJ97" s="205"/>
      <c r="ANK97" s="205"/>
      <c r="ANL97" s="205"/>
      <c r="ANM97" s="205"/>
      <c r="ANN97" s="205"/>
      <c r="ANO97" s="205"/>
      <c r="ANP97" s="205"/>
      <c r="ANQ97" s="205"/>
      <c r="ANR97" s="205"/>
      <c r="ANS97" s="205"/>
      <c r="ANT97" s="205"/>
      <c r="ANU97" s="205"/>
      <c r="ANV97" s="205"/>
      <c r="ANW97" s="205"/>
      <c r="ANX97" s="205"/>
      <c r="ANY97" s="205"/>
      <c r="ANZ97" s="205"/>
      <c r="AOA97" s="205"/>
      <c r="AOB97" s="205"/>
      <c r="AOC97" s="205"/>
      <c r="AOD97" s="205"/>
      <c r="AOE97" s="205"/>
      <c r="AOF97" s="205"/>
      <c r="AOG97" s="205"/>
      <c r="AOH97" s="205"/>
      <c r="AOI97" s="205"/>
      <c r="AOJ97" s="205"/>
      <c r="AOK97" s="205"/>
      <c r="AOL97" s="205"/>
      <c r="AOM97" s="205"/>
      <c r="AON97" s="205"/>
      <c r="AOO97" s="205"/>
      <c r="AOP97" s="205"/>
      <c r="AOQ97" s="205"/>
      <c r="AOR97" s="205"/>
      <c r="AOS97" s="205"/>
      <c r="AOT97" s="205"/>
      <c r="AOU97" s="205"/>
      <c r="AOV97" s="205"/>
      <c r="AOW97" s="205"/>
      <c r="AOX97" s="205"/>
      <c r="AOY97" s="205"/>
      <c r="AOZ97" s="205"/>
      <c r="APA97" s="205"/>
      <c r="APB97" s="205"/>
      <c r="APC97" s="205"/>
      <c r="APD97" s="205"/>
      <c r="APE97" s="205"/>
      <c r="APF97" s="205"/>
      <c r="APG97" s="205"/>
      <c r="APH97" s="205"/>
      <c r="API97" s="205"/>
      <c r="APJ97" s="205"/>
      <c r="APK97" s="205"/>
      <c r="APL97" s="205"/>
      <c r="APM97" s="205"/>
      <c r="APN97" s="205"/>
      <c r="APO97" s="205"/>
      <c r="APP97" s="205"/>
      <c r="APQ97" s="205"/>
      <c r="APR97" s="205"/>
      <c r="APS97" s="205"/>
      <c r="APT97" s="205"/>
      <c r="APU97" s="205"/>
      <c r="APV97" s="205"/>
      <c r="APW97" s="205"/>
      <c r="APX97" s="205"/>
      <c r="APY97" s="205"/>
      <c r="APZ97" s="205"/>
      <c r="AQA97" s="205"/>
      <c r="AQB97" s="205"/>
      <c r="AQC97" s="205"/>
      <c r="AQD97" s="205"/>
      <c r="AQE97" s="205"/>
      <c r="AQF97" s="205"/>
      <c r="AQG97" s="205"/>
      <c r="AQH97" s="205"/>
      <c r="AQI97" s="205"/>
      <c r="AQJ97" s="205"/>
      <c r="AQK97" s="205"/>
      <c r="AQL97" s="205"/>
      <c r="AQM97" s="205"/>
      <c r="AQN97" s="205"/>
      <c r="AQO97" s="205"/>
      <c r="AQP97" s="205"/>
      <c r="AQQ97" s="205"/>
      <c r="AQR97" s="205"/>
      <c r="AQS97" s="205"/>
      <c r="AQT97" s="205"/>
      <c r="AQU97" s="205"/>
      <c r="AQV97" s="205"/>
      <c r="AQW97" s="205"/>
      <c r="AQX97" s="205"/>
      <c r="AQY97" s="205"/>
      <c r="AQZ97" s="205"/>
      <c r="ARA97" s="205"/>
      <c r="ARB97" s="205"/>
      <c r="ARC97" s="205"/>
      <c r="ARD97" s="205"/>
      <c r="ARE97" s="205"/>
      <c r="ARF97" s="205"/>
      <c r="ARG97" s="205"/>
      <c r="ARH97" s="205"/>
      <c r="ARI97" s="205"/>
      <c r="ARJ97" s="205"/>
      <c r="ARK97" s="205"/>
      <c r="ARL97" s="205"/>
      <c r="ARM97" s="205"/>
      <c r="ARN97" s="205"/>
      <c r="ARO97" s="205"/>
      <c r="ARP97" s="205"/>
      <c r="ARQ97" s="205"/>
      <c r="ARR97" s="205"/>
      <c r="ARS97" s="205"/>
      <c r="ART97" s="205"/>
      <c r="ARU97" s="205"/>
      <c r="ARV97" s="205"/>
      <c r="ARW97" s="205"/>
      <c r="ARX97" s="205"/>
      <c r="ARY97" s="205"/>
      <c r="ARZ97" s="205"/>
      <c r="ASA97" s="205"/>
      <c r="ASB97" s="205"/>
      <c r="ASC97" s="205"/>
      <c r="ASD97" s="205"/>
      <c r="ASE97" s="205"/>
      <c r="ASF97" s="205"/>
      <c r="ASG97" s="205"/>
      <c r="ASH97" s="205"/>
      <c r="ASI97" s="205"/>
      <c r="ASJ97" s="205"/>
      <c r="ASK97" s="205"/>
      <c r="ASL97" s="205"/>
      <c r="ASM97" s="205"/>
      <c r="ASN97" s="205"/>
      <c r="ASO97" s="205"/>
      <c r="ASP97" s="205"/>
      <c r="ASQ97" s="205"/>
      <c r="ASR97" s="205"/>
      <c r="ASS97" s="205"/>
      <c r="AST97" s="205"/>
      <c r="ASU97" s="205"/>
      <c r="ASV97" s="205"/>
      <c r="ASW97" s="205"/>
      <c r="ASX97" s="205"/>
      <c r="ASY97" s="205"/>
      <c r="ASZ97" s="205"/>
      <c r="ATA97" s="205"/>
      <c r="ATB97" s="205"/>
      <c r="ATC97" s="205"/>
      <c r="ATD97" s="205"/>
      <c r="ATE97" s="205"/>
      <c r="ATF97" s="205"/>
      <c r="ATG97" s="205"/>
      <c r="ATH97" s="205"/>
      <c r="ATI97" s="205"/>
      <c r="ATJ97" s="205"/>
      <c r="ATK97" s="205"/>
      <c r="ATL97" s="205"/>
      <c r="ATM97" s="205"/>
      <c r="ATN97" s="205"/>
      <c r="ATO97" s="205"/>
      <c r="ATP97" s="205"/>
      <c r="ATQ97" s="205"/>
      <c r="ATR97" s="205"/>
      <c r="ATS97" s="205"/>
      <c r="ATT97" s="205"/>
      <c r="ATU97" s="205"/>
      <c r="ATV97" s="205"/>
      <c r="ATW97" s="205"/>
      <c r="ATX97" s="205"/>
      <c r="ATY97" s="205"/>
      <c r="ATZ97" s="205"/>
      <c r="AUA97" s="205"/>
      <c r="AUB97" s="205"/>
      <c r="AUC97" s="205"/>
      <c r="AUD97" s="205"/>
      <c r="AUE97" s="205"/>
      <c r="AUF97" s="205"/>
      <c r="AUG97" s="205"/>
      <c r="AUH97" s="205"/>
      <c r="AUI97" s="205"/>
      <c r="AUJ97" s="205"/>
      <c r="AUK97" s="205"/>
      <c r="AUL97" s="205"/>
      <c r="AUM97" s="205"/>
      <c r="AUN97" s="205"/>
      <c r="AUO97" s="205"/>
      <c r="AUP97" s="205"/>
      <c r="AUQ97" s="205"/>
      <c r="AUR97" s="205"/>
      <c r="AUS97" s="205"/>
      <c r="AUT97" s="205"/>
      <c r="AUU97" s="205"/>
      <c r="AUV97" s="205"/>
      <c r="AUW97" s="205"/>
      <c r="AUX97" s="205"/>
      <c r="AUY97" s="205"/>
      <c r="AUZ97" s="205"/>
      <c r="AVA97" s="205"/>
      <c r="AVB97" s="205"/>
      <c r="AVC97" s="205"/>
      <c r="AVD97" s="205"/>
      <c r="AVE97" s="205"/>
      <c r="AVF97" s="205"/>
      <c r="AVG97" s="205"/>
      <c r="AVH97" s="205"/>
      <c r="AVI97" s="205"/>
      <c r="AVJ97" s="205"/>
      <c r="AVK97" s="205"/>
      <c r="AVL97" s="205"/>
      <c r="AVM97" s="205"/>
      <c r="AVN97" s="205"/>
      <c r="AVO97" s="205"/>
      <c r="AVP97" s="205"/>
      <c r="AVQ97" s="205"/>
      <c r="AVR97" s="205"/>
      <c r="AVS97" s="205"/>
      <c r="AVT97" s="205"/>
      <c r="AVU97" s="205"/>
      <c r="AVV97" s="205"/>
      <c r="AVW97" s="205"/>
      <c r="AVX97" s="205"/>
      <c r="AVY97" s="205"/>
      <c r="AVZ97" s="205"/>
      <c r="AWA97" s="205"/>
      <c r="AWB97" s="205"/>
      <c r="AWC97" s="205"/>
      <c r="AWD97" s="205"/>
      <c r="AWE97" s="205"/>
      <c r="AWF97" s="205"/>
      <c r="AWG97" s="205"/>
      <c r="AWH97" s="205"/>
      <c r="AWI97" s="205"/>
      <c r="AWJ97" s="205"/>
      <c r="AWK97" s="205"/>
      <c r="AWL97" s="205"/>
      <c r="AWM97" s="205"/>
      <c r="AWN97" s="205"/>
      <c r="AWO97" s="205"/>
      <c r="AWP97" s="205"/>
      <c r="AWQ97" s="205"/>
      <c r="AWR97" s="205"/>
      <c r="AWS97" s="205"/>
      <c r="AWT97" s="205"/>
      <c r="AWU97" s="205"/>
      <c r="AWV97" s="205"/>
      <c r="AWW97" s="205"/>
      <c r="AWX97" s="205"/>
      <c r="AWY97" s="205"/>
      <c r="AWZ97" s="205"/>
      <c r="AXA97" s="205"/>
      <c r="AXB97" s="205"/>
      <c r="AXC97" s="205"/>
      <c r="AXD97" s="205"/>
      <c r="AXE97" s="205"/>
      <c r="AXF97" s="205"/>
      <c r="AXG97" s="205"/>
      <c r="AXH97" s="205"/>
      <c r="AXI97" s="205"/>
      <c r="AXJ97" s="205"/>
      <c r="AXK97" s="205"/>
      <c r="AXL97" s="205"/>
      <c r="AXM97" s="205"/>
      <c r="AXN97" s="205"/>
      <c r="AXO97" s="205"/>
      <c r="AXP97" s="205"/>
      <c r="AXQ97" s="205"/>
      <c r="AXR97" s="205"/>
      <c r="AXS97" s="205"/>
      <c r="AXT97" s="205"/>
      <c r="AXU97" s="205"/>
      <c r="AXV97" s="205"/>
      <c r="AXW97" s="205"/>
      <c r="AXX97" s="205"/>
      <c r="AXY97" s="205"/>
      <c r="AXZ97" s="205"/>
      <c r="AYA97" s="205"/>
      <c r="AYB97" s="205"/>
      <c r="AYC97" s="205"/>
      <c r="AYD97" s="205"/>
      <c r="AYE97" s="205"/>
      <c r="AYF97" s="205"/>
      <c r="AYG97" s="205"/>
      <c r="AYH97" s="205"/>
      <c r="AYI97" s="205"/>
      <c r="AYJ97" s="205"/>
      <c r="AYK97" s="205"/>
      <c r="AYL97" s="205"/>
      <c r="AYM97" s="205"/>
      <c r="AYN97" s="205"/>
      <c r="AYO97" s="205"/>
      <c r="AYP97" s="205"/>
      <c r="AYQ97" s="205"/>
      <c r="AYR97" s="205"/>
      <c r="AYS97" s="205"/>
      <c r="AYT97" s="205"/>
      <c r="AYU97" s="205"/>
      <c r="AYV97" s="205"/>
      <c r="AYW97" s="205"/>
      <c r="AYX97" s="205"/>
      <c r="AYY97" s="205"/>
      <c r="AYZ97" s="205"/>
      <c r="AZA97" s="205"/>
      <c r="AZB97" s="205"/>
      <c r="AZC97" s="205"/>
      <c r="AZD97" s="205"/>
      <c r="AZE97" s="205"/>
      <c r="AZF97" s="205"/>
      <c r="AZG97" s="205"/>
      <c r="AZH97" s="205"/>
      <c r="AZI97" s="205"/>
      <c r="AZJ97" s="205"/>
      <c r="AZK97" s="205"/>
      <c r="AZL97" s="205"/>
      <c r="AZM97" s="205"/>
      <c r="AZN97" s="205"/>
      <c r="AZO97" s="205"/>
      <c r="AZP97" s="205"/>
      <c r="AZQ97" s="205"/>
      <c r="AZR97" s="205"/>
      <c r="AZS97" s="205"/>
      <c r="AZT97" s="205"/>
      <c r="AZU97" s="205"/>
      <c r="AZV97" s="205"/>
      <c r="AZW97" s="205"/>
      <c r="AZX97" s="205"/>
      <c r="AZY97" s="205"/>
      <c r="AZZ97" s="205"/>
      <c r="BAA97" s="205"/>
      <c r="BAB97" s="205"/>
      <c r="BAC97" s="205"/>
      <c r="BAD97" s="205"/>
      <c r="BAE97" s="205"/>
      <c r="BAF97" s="205"/>
      <c r="BAG97" s="205"/>
      <c r="BAH97" s="205"/>
      <c r="BAI97" s="205"/>
      <c r="BAJ97" s="205"/>
      <c r="BAK97" s="205"/>
      <c r="BAL97" s="205"/>
      <c r="BAM97" s="205"/>
      <c r="BAN97" s="205"/>
      <c r="BAO97" s="205"/>
      <c r="BAP97" s="205"/>
      <c r="BAQ97" s="205"/>
      <c r="BAR97" s="205"/>
      <c r="BAS97" s="205"/>
      <c r="BAT97" s="205"/>
      <c r="BAU97" s="205"/>
      <c r="BAV97" s="205"/>
      <c r="BAW97" s="205"/>
      <c r="BAX97" s="205"/>
      <c r="BAY97" s="205"/>
      <c r="BAZ97" s="205"/>
      <c r="BBA97" s="205"/>
      <c r="BBB97" s="205"/>
      <c r="BBC97" s="205"/>
      <c r="BBD97" s="205"/>
      <c r="BBE97" s="205"/>
      <c r="BBF97" s="205"/>
      <c r="BBG97" s="205"/>
      <c r="BBH97" s="205"/>
      <c r="BBI97" s="205"/>
      <c r="BBJ97" s="205"/>
      <c r="BBK97" s="205"/>
      <c r="BBL97" s="205"/>
      <c r="BBM97" s="205"/>
      <c r="BBN97" s="205"/>
      <c r="BBO97" s="205"/>
      <c r="BBP97" s="205"/>
      <c r="BBQ97" s="205"/>
      <c r="BBR97" s="205"/>
      <c r="BBS97" s="205"/>
      <c r="BBT97" s="205"/>
      <c r="BBU97" s="205"/>
      <c r="BBV97" s="205"/>
      <c r="BBW97" s="205"/>
      <c r="BBX97" s="205"/>
      <c r="BBY97" s="205"/>
      <c r="BBZ97" s="205"/>
      <c r="BCA97" s="205"/>
      <c r="BCB97" s="205"/>
      <c r="BCC97" s="205"/>
      <c r="BCD97" s="205"/>
      <c r="BCE97" s="205"/>
      <c r="BCF97" s="205"/>
      <c r="BCG97" s="205"/>
      <c r="BCH97" s="205"/>
      <c r="BCI97" s="205"/>
      <c r="BCJ97" s="205"/>
      <c r="BCK97" s="205"/>
      <c r="BCL97" s="205"/>
      <c r="BCM97" s="205"/>
      <c r="BCN97" s="205"/>
      <c r="BCO97" s="205"/>
      <c r="BCP97" s="205"/>
      <c r="BCQ97" s="205"/>
      <c r="BCR97" s="205"/>
      <c r="BCS97" s="205"/>
      <c r="BCT97" s="205"/>
      <c r="BCU97" s="205"/>
      <c r="BCV97" s="205"/>
      <c r="BCW97" s="205"/>
      <c r="BCX97" s="205"/>
      <c r="BCY97" s="205"/>
      <c r="BCZ97" s="205"/>
      <c r="BDA97" s="205"/>
      <c r="BDB97" s="205"/>
      <c r="BDC97" s="205"/>
      <c r="BDD97" s="205"/>
      <c r="BDE97" s="205"/>
      <c r="BDF97" s="205"/>
      <c r="BDG97" s="205"/>
      <c r="BDH97" s="205"/>
      <c r="BDI97" s="205"/>
      <c r="BDJ97" s="205"/>
      <c r="BDK97" s="205"/>
      <c r="BDL97" s="205"/>
      <c r="BDM97" s="205"/>
      <c r="BDN97" s="205"/>
      <c r="BDO97" s="205"/>
      <c r="BDP97" s="205"/>
      <c r="BDQ97" s="205"/>
      <c r="BDR97" s="205"/>
      <c r="BDS97" s="205"/>
      <c r="BDT97" s="205"/>
      <c r="BDU97" s="205"/>
    </row>
    <row r="98" spans="1:1477" s="73" customFormat="1">
      <c r="A98" s="143"/>
      <c r="B98" s="71" t="s">
        <v>5</v>
      </c>
      <c r="C98" s="71" t="s">
        <v>243</v>
      </c>
      <c r="D98" s="71" t="s">
        <v>244</v>
      </c>
      <c r="E98" s="72">
        <v>41850</v>
      </c>
      <c r="F98" s="71" t="s">
        <v>473</v>
      </c>
      <c r="G98" s="71" t="s">
        <v>478</v>
      </c>
      <c r="H98" s="208">
        <v>1</v>
      </c>
      <c r="I98" s="73">
        <v>1</v>
      </c>
      <c r="J98" s="73">
        <v>170</v>
      </c>
      <c r="K98" s="73">
        <v>172</v>
      </c>
      <c r="L98" s="73">
        <v>137</v>
      </c>
      <c r="M98" s="206">
        <f t="shared" si="75"/>
        <v>0.79411764705882348</v>
      </c>
      <c r="N98" s="73">
        <f t="shared" si="76"/>
        <v>1</v>
      </c>
      <c r="O98" s="73">
        <v>35</v>
      </c>
      <c r="P98" s="73">
        <v>0</v>
      </c>
      <c r="Q98" s="73">
        <v>0</v>
      </c>
      <c r="R98" s="73">
        <v>2</v>
      </c>
      <c r="S98" s="73">
        <v>0</v>
      </c>
      <c r="T98" s="212">
        <v>619197</v>
      </c>
      <c r="U98" s="212">
        <v>29000</v>
      </c>
      <c r="V98" s="212">
        <v>590197</v>
      </c>
      <c r="W98" s="212">
        <v>643584</v>
      </c>
      <c r="X98" s="212">
        <v>598711</v>
      </c>
      <c r="Y98" s="212">
        <v>0</v>
      </c>
      <c r="Z98" s="212">
        <v>0</v>
      </c>
      <c r="AA98" s="212">
        <v>0</v>
      </c>
      <c r="AB98" s="212">
        <v>598711</v>
      </c>
      <c r="AC98" s="212">
        <v>598703</v>
      </c>
      <c r="AD98" s="206">
        <f t="shared" si="77"/>
        <v>1.0144121369644372</v>
      </c>
      <c r="AE98" s="73">
        <f t="shared" si="78"/>
        <v>1</v>
      </c>
      <c r="AF98" s="212">
        <v>-8</v>
      </c>
      <c r="AG98" s="212">
        <v>24387</v>
      </c>
      <c r="AH98" s="73">
        <v>0</v>
      </c>
      <c r="AI98" s="73">
        <v>2</v>
      </c>
      <c r="AJ98" s="73">
        <v>0</v>
      </c>
      <c r="AK98" s="73">
        <v>0</v>
      </c>
      <c r="AL98" s="85">
        <v>0</v>
      </c>
      <c r="AM98" s="85">
        <v>0</v>
      </c>
      <c r="AN98" s="73">
        <v>0</v>
      </c>
      <c r="AO98" s="73">
        <v>0</v>
      </c>
      <c r="AP98" s="85">
        <v>24387</v>
      </c>
      <c r="AQ98" s="85">
        <v>0</v>
      </c>
      <c r="AR98" s="73">
        <v>0</v>
      </c>
      <c r="AS98" s="73">
        <v>0</v>
      </c>
      <c r="AT98" s="85">
        <v>0</v>
      </c>
      <c r="AU98" s="85">
        <v>0</v>
      </c>
      <c r="AV98" s="73">
        <v>0</v>
      </c>
      <c r="AW98" s="73">
        <v>0</v>
      </c>
      <c r="AX98" s="85">
        <v>0</v>
      </c>
      <c r="AY98" s="85">
        <v>0</v>
      </c>
      <c r="AZ98" s="73">
        <v>0</v>
      </c>
      <c r="BA98" s="73">
        <v>0</v>
      </c>
      <c r="BB98" s="85">
        <v>0</v>
      </c>
      <c r="BC98" s="85">
        <v>0</v>
      </c>
      <c r="BD98" s="73">
        <v>0</v>
      </c>
      <c r="BE98" s="73">
        <v>0</v>
      </c>
      <c r="BF98" s="85">
        <v>0</v>
      </c>
      <c r="BG98" s="85">
        <v>0</v>
      </c>
      <c r="BH98" s="73">
        <v>0</v>
      </c>
      <c r="BI98" s="73">
        <v>0</v>
      </c>
      <c r="BJ98" s="85">
        <v>0</v>
      </c>
      <c r="BK98" s="85">
        <v>0</v>
      </c>
      <c r="BL98" s="73">
        <v>0</v>
      </c>
      <c r="BM98" s="73">
        <v>0</v>
      </c>
      <c r="BN98" s="85">
        <v>0</v>
      </c>
      <c r="BO98" s="85">
        <v>0</v>
      </c>
      <c r="BP98" s="73">
        <v>0</v>
      </c>
      <c r="BQ98" s="73">
        <v>0</v>
      </c>
      <c r="BR98" s="85">
        <v>0</v>
      </c>
      <c r="BS98" s="85">
        <v>0</v>
      </c>
      <c r="BT98" s="73">
        <v>0</v>
      </c>
      <c r="BU98" s="73">
        <v>0</v>
      </c>
      <c r="BV98" s="85">
        <v>0</v>
      </c>
      <c r="BW98" s="85">
        <v>0</v>
      </c>
      <c r="BX98" s="73">
        <v>0</v>
      </c>
      <c r="BY98" s="73">
        <v>0</v>
      </c>
      <c r="BZ98" s="85">
        <v>0</v>
      </c>
      <c r="CA98" s="85">
        <v>0</v>
      </c>
      <c r="CB98" s="73">
        <v>0</v>
      </c>
      <c r="CC98" s="73">
        <v>0</v>
      </c>
      <c r="CD98" s="85">
        <v>0</v>
      </c>
      <c r="CE98" s="85">
        <v>0</v>
      </c>
      <c r="CF98" s="73">
        <v>0</v>
      </c>
      <c r="CG98" s="73">
        <v>0</v>
      </c>
      <c r="CH98" s="85">
        <v>0</v>
      </c>
      <c r="CI98" s="85">
        <v>0</v>
      </c>
      <c r="CJ98" s="73">
        <v>0</v>
      </c>
      <c r="CK98" s="73">
        <v>0</v>
      </c>
      <c r="CL98" s="85">
        <v>24387</v>
      </c>
      <c r="CM98" s="85">
        <v>0</v>
      </c>
      <c r="CN98" s="71" t="s">
        <v>463</v>
      </c>
      <c r="CO98" s="71" t="s">
        <v>464</v>
      </c>
      <c r="CP98" s="71" t="s">
        <v>321</v>
      </c>
      <c r="CQ98" s="71" t="s">
        <v>321</v>
      </c>
      <c r="CR98" s="71" t="s">
        <v>321</v>
      </c>
      <c r="CS98" s="71" t="s">
        <v>321</v>
      </c>
      <c r="CT98" s="72">
        <v>42195</v>
      </c>
      <c r="CU98" s="71" t="s">
        <v>473</v>
      </c>
      <c r="CV98" s="71" t="s">
        <v>474</v>
      </c>
      <c r="CW98" s="72" t="s">
        <v>168</v>
      </c>
      <c r="CX98" s="72">
        <v>42159</v>
      </c>
      <c r="CY98" s="71" t="s">
        <v>475</v>
      </c>
      <c r="CZ98" s="71" t="s">
        <v>478</v>
      </c>
      <c r="DA98" s="71" t="s">
        <v>509</v>
      </c>
      <c r="DB98" s="86">
        <v>631340</v>
      </c>
      <c r="DC98" s="71"/>
      <c r="DD98" s="71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  <c r="IY98" s="205"/>
      <c r="IZ98" s="205"/>
      <c r="JA98" s="205"/>
      <c r="JB98" s="205"/>
      <c r="JC98" s="205"/>
      <c r="JD98" s="205"/>
      <c r="JE98" s="205"/>
      <c r="JF98" s="205"/>
      <c r="JG98" s="205"/>
      <c r="JH98" s="205"/>
      <c r="JI98" s="205"/>
      <c r="JJ98" s="205"/>
      <c r="JK98" s="205"/>
      <c r="JL98" s="205"/>
      <c r="JM98" s="205"/>
      <c r="JN98" s="205"/>
      <c r="JO98" s="205"/>
      <c r="JP98" s="205"/>
      <c r="JQ98" s="205"/>
      <c r="JR98" s="205"/>
      <c r="JS98" s="205"/>
      <c r="JT98" s="205"/>
      <c r="JU98" s="205"/>
      <c r="JV98" s="205"/>
      <c r="JW98" s="205"/>
      <c r="JX98" s="205"/>
      <c r="JY98" s="205"/>
      <c r="JZ98" s="205"/>
      <c r="KA98" s="205"/>
      <c r="KB98" s="205"/>
      <c r="KC98" s="205"/>
      <c r="KD98" s="205"/>
      <c r="KE98" s="205"/>
      <c r="KF98" s="205"/>
      <c r="KG98" s="205"/>
      <c r="KH98" s="205"/>
      <c r="KI98" s="205"/>
      <c r="KJ98" s="205"/>
      <c r="KK98" s="205"/>
      <c r="KL98" s="205"/>
      <c r="KM98" s="205"/>
      <c r="KN98" s="205"/>
      <c r="KO98" s="205"/>
      <c r="KP98" s="205"/>
      <c r="KQ98" s="205"/>
      <c r="KR98" s="205"/>
      <c r="KS98" s="205"/>
      <c r="KT98" s="205"/>
      <c r="KU98" s="205"/>
      <c r="KV98" s="205"/>
      <c r="KW98" s="205"/>
      <c r="KX98" s="205"/>
      <c r="KY98" s="205"/>
      <c r="KZ98" s="205"/>
      <c r="LA98" s="205"/>
      <c r="LB98" s="205"/>
      <c r="LC98" s="205"/>
      <c r="LD98" s="205"/>
      <c r="LE98" s="205"/>
      <c r="LF98" s="205"/>
      <c r="LG98" s="205"/>
      <c r="LH98" s="205"/>
      <c r="LI98" s="205"/>
      <c r="LJ98" s="205"/>
      <c r="LK98" s="205"/>
      <c r="LL98" s="205"/>
      <c r="LM98" s="205"/>
      <c r="LN98" s="205"/>
      <c r="LO98" s="205"/>
      <c r="LP98" s="205"/>
      <c r="LQ98" s="205"/>
      <c r="LR98" s="205"/>
      <c r="LS98" s="205"/>
      <c r="LT98" s="205"/>
      <c r="LU98" s="205"/>
      <c r="LV98" s="205"/>
      <c r="LW98" s="205"/>
      <c r="LX98" s="205"/>
      <c r="LY98" s="205"/>
      <c r="LZ98" s="205"/>
      <c r="MA98" s="205"/>
      <c r="MB98" s="205"/>
      <c r="MC98" s="205"/>
      <c r="MD98" s="205"/>
      <c r="ME98" s="205"/>
      <c r="MF98" s="205"/>
      <c r="MG98" s="205"/>
      <c r="MH98" s="205"/>
      <c r="MI98" s="205"/>
      <c r="MJ98" s="205"/>
      <c r="MK98" s="205"/>
      <c r="ML98" s="205"/>
      <c r="MM98" s="205"/>
      <c r="MN98" s="205"/>
      <c r="MO98" s="205"/>
      <c r="MP98" s="205"/>
      <c r="MQ98" s="205"/>
      <c r="MR98" s="205"/>
      <c r="MS98" s="205"/>
      <c r="MT98" s="205"/>
      <c r="MU98" s="205"/>
      <c r="MV98" s="205"/>
      <c r="MW98" s="205"/>
      <c r="MX98" s="205"/>
      <c r="MY98" s="205"/>
      <c r="MZ98" s="205"/>
      <c r="NA98" s="205"/>
      <c r="NB98" s="205"/>
      <c r="NC98" s="205"/>
      <c r="ND98" s="205"/>
      <c r="NE98" s="205"/>
      <c r="NF98" s="205"/>
      <c r="NG98" s="205"/>
      <c r="NH98" s="205"/>
      <c r="NI98" s="205"/>
      <c r="NJ98" s="205"/>
      <c r="NK98" s="205"/>
      <c r="NL98" s="205"/>
      <c r="NM98" s="205"/>
      <c r="NN98" s="205"/>
      <c r="NO98" s="205"/>
      <c r="NP98" s="205"/>
      <c r="NQ98" s="205"/>
      <c r="NR98" s="205"/>
      <c r="NS98" s="205"/>
      <c r="NT98" s="205"/>
      <c r="NU98" s="205"/>
      <c r="NV98" s="205"/>
      <c r="NW98" s="205"/>
      <c r="NX98" s="205"/>
      <c r="NY98" s="205"/>
      <c r="NZ98" s="205"/>
      <c r="OA98" s="205"/>
      <c r="OB98" s="205"/>
      <c r="OC98" s="205"/>
      <c r="OD98" s="205"/>
      <c r="OE98" s="205"/>
      <c r="OF98" s="205"/>
      <c r="OG98" s="205"/>
      <c r="OH98" s="205"/>
      <c r="OI98" s="205"/>
      <c r="OJ98" s="205"/>
      <c r="OK98" s="205"/>
      <c r="OL98" s="205"/>
      <c r="OM98" s="205"/>
      <c r="ON98" s="205"/>
      <c r="OO98" s="205"/>
      <c r="OP98" s="205"/>
      <c r="OQ98" s="205"/>
      <c r="OR98" s="205"/>
      <c r="OS98" s="205"/>
      <c r="OT98" s="205"/>
      <c r="OU98" s="205"/>
      <c r="OV98" s="205"/>
      <c r="OW98" s="205"/>
      <c r="OX98" s="205"/>
      <c r="OY98" s="205"/>
      <c r="OZ98" s="205"/>
      <c r="PA98" s="205"/>
      <c r="PB98" s="205"/>
      <c r="PC98" s="205"/>
      <c r="PD98" s="205"/>
      <c r="PE98" s="205"/>
      <c r="PF98" s="205"/>
      <c r="PG98" s="205"/>
      <c r="PH98" s="205"/>
      <c r="PI98" s="205"/>
      <c r="PJ98" s="205"/>
      <c r="PK98" s="205"/>
      <c r="PL98" s="205"/>
      <c r="PM98" s="205"/>
      <c r="PN98" s="205"/>
      <c r="PO98" s="205"/>
      <c r="PP98" s="205"/>
      <c r="PQ98" s="205"/>
      <c r="PR98" s="205"/>
      <c r="PS98" s="205"/>
      <c r="PT98" s="205"/>
      <c r="PU98" s="205"/>
      <c r="PV98" s="205"/>
      <c r="PW98" s="205"/>
      <c r="PX98" s="205"/>
      <c r="PY98" s="205"/>
      <c r="PZ98" s="205"/>
      <c r="QA98" s="205"/>
      <c r="QB98" s="205"/>
      <c r="QC98" s="205"/>
      <c r="QD98" s="205"/>
      <c r="QE98" s="205"/>
      <c r="QF98" s="205"/>
      <c r="QG98" s="205"/>
      <c r="QH98" s="205"/>
      <c r="QI98" s="205"/>
      <c r="QJ98" s="205"/>
      <c r="QK98" s="205"/>
      <c r="QL98" s="205"/>
      <c r="QM98" s="205"/>
      <c r="QN98" s="205"/>
      <c r="QO98" s="205"/>
      <c r="QP98" s="205"/>
      <c r="QQ98" s="205"/>
      <c r="QR98" s="205"/>
      <c r="QS98" s="205"/>
      <c r="QT98" s="205"/>
      <c r="QU98" s="205"/>
      <c r="QV98" s="205"/>
      <c r="QW98" s="205"/>
      <c r="QX98" s="205"/>
      <c r="QY98" s="205"/>
      <c r="QZ98" s="205"/>
      <c r="RA98" s="205"/>
      <c r="RB98" s="205"/>
      <c r="RC98" s="205"/>
      <c r="RD98" s="205"/>
      <c r="RE98" s="205"/>
      <c r="RF98" s="205"/>
      <c r="RG98" s="205"/>
      <c r="RH98" s="205"/>
      <c r="RI98" s="205"/>
      <c r="RJ98" s="205"/>
      <c r="RK98" s="205"/>
      <c r="RL98" s="205"/>
      <c r="RM98" s="205"/>
      <c r="RN98" s="205"/>
      <c r="RO98" s="205"/>
      <c r="RP98" s="205"/>
      <c r="RQ98" s="205"/>
      <c r="RR98" s="205"/>
      <c r="RS98" s="205"/>
      <c r="RT98" s="205"/>
      <c r="RU98" s="205"/>
      <c r="RV98" s="205"/>
      <c r="RW98" s="205"/>
      <c r="RX98" s="205"/>
      <c r="RY98" s="205"/>
      <c r="RZ98" s="205"/>
      <c r="SA98" s="205"/>
      <c r="SB98" s="205"/>
      <c r="SC98" s="205"/>
      <c r="SD98" s="205"/>
      <c r="SE98" s="205"/>
      <c r="SF98" s="205"/>
      <c r="SG98" s="205"/>
      <c r="SH98" s="205"/>
      <c r="SI98" s="205"/>
      <c r="SJ98" s="205"/>
      <c r="SK98" s="205"/>
      <c r="SL98" s="205"/>
      <c r="SM98" s="205"/>
      <c r="SN98" s="205"/>
      <c r="SO98" s="205"/>
      <c r="SP98" s="205"/>
      <c r="SQ98" s="205"/>
      <c r="SR98" s="205"/>
      <c r="SS98" s="205"/>
      <c r="ST98" s="205"/>
      <c r="SU98" s="205"/>
      <c r="SV98" s="205"/>
      <c r="SW98" s="205"/>
      <c r="SX98" s="205"/>
      <c r="SY98" s="205"/>
      <c r="SZ98" s="205"/>
      <c r="TA98" s="205"/>
      <c r="TB98" s="205"/>
      <c r="TC98" s="205"/>
      <c r="TD98" s="205"/>
      <c r="TE98" s="205"/>
      <c r="TF98" s="205"/>
      <c r="TG98" s="205"/>
      <c r="TH98" s="205"/>
      <c r="TI98" s="205"/>
      <c r="TJ98" s="205"/>
      <c r="TK98" s="205"/>
      <c r="TL98" s="205"/>
      <c r="TM98" s="205"/>
      <c r="TN98" s="205"/>
      <c r="TO98" s="205"/>
      <c r="TP98" s="205"/>
      <c r="TQ98" s="205"/>
      <c r="TR98" s="205"/>
      <c r="TS98" s="205"/>
      <c r="TT98" s="205"/>
      <c r="TU98" s="205"/>
      <c r="TV98" s="205"/>
      <c r="TW98" s="205"/>
      <c r="TX98" s="205"/>
      <c r="TY98" s="205"/>
      <c r="TZ98" s="205"/>
      <c r="UA98" s="205"/>
      <c r="UB98" s="205"/>
      <c r="UC98" s="205"/>
      <c r="UD98" s="205"/>
      <c r="UE98" s="205"/>
      <c r="UF98" s="205"/>
      <c r="UG98" s="205"/>
      <c r="UH98" s="205"/>
      <c r="UI98" s="205"/>
      <c r="UJ98" s="205"/>
      <c r="UK98" s="205"/>
      <c r="UL98" s="205"/>
      <c r="UM98" s="205"/>
      <c r="UN98" s="205"/>
      <c r="UO98" s="205"/>
      <c r="UP98" s="205"/>
      <c r="UQ98" s="205"/>
      <c r="UR98" s="205"/>
      <c r="US98" s="205"/>
      <c r="UT98" s="205"/>
      <c r="UU98" s="205"/>
      <c r="UV98" s="205"/>
      <c r="UW98" s="205"/>
      <c r="UX98" s="205"/>
      <c r="UY98" s="205"/>
      <c r="UZ98" s="205"/>
      <c r="VA98" s="205"/>
      <c r="VB98" s="205"/>
      <c r="VC98" s="205"/>
      <c r="VD98" s="205"/>
      <c r="VE98" s="205"/>
      <c r="VF98" s="205"/>
      <c r="VG98" s="205"/>
      <c r="VH98" s="205"/>
      <c r="VI98" s="205"/>
      <c r="VJ98" s="205"/>
      <c r="VK98" s="205"/>
      <c r="VL98" s="205"/>
      <c r="VM98" s="205"/>
      <c r="VN98" s="205"/>
      <c r="VO98" s="205"/>
      <c r="VP98" s="205"/>
      <c r="VQ98" s="205"/>
      <c r="VR98" s="205"/>
      <c r="VS98" s="205"/>
      <c r="VT98" s="205"/>
      <c r="VU98" s="205"/>
      <c r="VV98" s="205"/>
      <c r="VW98" s="205"/>
      <c r="VX98" s="205"/>
      <c r="VY98" s="205"/>
      <c r="VZ98" s="205"/>
      <c r="WA98" s="205"/>
      <c r="WB98" s="205"/>
      <c r="WC98" s="205"/>
      <c r="WD98" s="205"/>
      <c r="WE98" s="205"/>
      <c r="WF98" s="205"/>
      <c r="WG98" s="205"/>
      <c r="WH98" s="205"/>
      <c r="WI98" s="205"/>
      <c r="WJ98" s="205"/>
      <c r="WK98" s="205"/>
      <c r="WL98" s="205"/>
      <c r="WM98" s="205"/>
      <c r="WN98" s="205"/>
      <c r="WO98" s="205"/>
      <c r="WP98" s="205"/>
      <c r="WQ98" s="205"/>
      <c r="WR98" s="205"/>
      <c r="WS98" s="205"/>
      <c r="WT98" s="205"/>
      <c r="WU98" s="205"/>
      <c r="WV98" s="205"/>
      <c r="WW98" s="205"/>
      <c r="WX98" s="205"/>
      <c r="WY98" s="205"/>
      <c r="WZ98" s="205"/>
      <c r="XA98" s="205"/>
      <c r="XB98" s="205"/>
      <c r="XC98" s="205"/>
      <c r="XD98" s="205"/>
      <c r="XE98" s="205"/>
      <c r="XF98" s="205"/>
      <c r="XG98" s="205"/>
      <c r="XH98" s="205"/>
      <c r="XI98" s="205"/>
      <c r="XJ98" s="205"/>
      <c r="XK98" s="205"/>
      <c r="XL98" s="205"/>
      <c r="XM98" s="205"/>
      <c r="XN98" s="205"/>
      <c r="XO98" s="205"/>
      <c r="XP98" s="205"/>
      <c r="XQ98" s="205"/>
      <c r="XR98" s="205"/>
      <c r="XS98" s="205"/>
      <c r="XT98" s="205"/>
      <c r="XU98" s="205"/>
      <c r="XV98" s="205"/>
      <c r="XW98" s="205"/>
      <c r="XX98" s="205"/>
      <c r="XY98" s="205"/>
      <c r="XZ98" s="205"/>
      <c r="YA98" s="205"/>
      <c r="YB98" s="205"/>
      <c r="YC98" s="205"/>
      <c r="YD98" s="205"/>
      <c r="YE98" s="205"/>
      <c r="YF98" s="205"/>
      <c r="YG98" s="205"/>
      <c r="YH98" s="205"/>
      <c r="YI98" s="205"/>
      <c r="YJ98" s="205"/>
      <c r="YK98" s="205"/>
      <c r="YL98" s="205"/>
      <c r="YM98" s="205"/>
      <c r="YN98" s="205"/>
      <c r="YO98" s="205"/>
      <c r="YP98" s="205"/>
      <c r="YQ98" s="205"/>
      <c r="YR98" s="205"/>
      <c r="YS98" s="205"/>
      <c r="YT98" s="205"/>
      <c r="YU98" s="205"/>
      <c r="YV98" s="205"/>
      <c r="YW98" s="205"/>
      <c r="YX98" s="205"/>
      <c r="YY98" s="205"/>
      <c r="YZ98" s="205"/>
      <c r="ZA98" s="205"/>
      <c r="ZB98" s="205"/>
      <c r="ZC98" s="205"/>
      <c r="ZD98" s="205"/>
      <c r="ZE98" s="205"/>
      <c r="ZF98" s="205"/>
      <c r="ZG98" s="205"/>
      <c r="ZH98" s="205"/>
      <c r="ZI98" s="205"/>
      <c r="ZJ98" s="205"/>
      <c r="ZK98" s="205"/>
      <c r="ZL98" s="205"/>
      <c r="ZM98" s="205"/>
      <c r="ZN98" s="205"/>
      <c r="ZO98" s="205"/>
      <c r="ZP98" s="205"/>
      <c r="ZQ98" s="205"/>
      <c r="ZR98" s="205"/>
      <c r="ZS98" s="205"/>
      <c r="ZT98" s="205"/>
      <c r="ZU98" s="205"/>
      <c r="ZV98" s="205"/>
      <c r="ZW98" s="205"/>
      <c r="ZX98" s="205"/>
      <c r="ZY98" s="205"/>
      <c r="ZZ98" s="205"/>
      <c r="AAA98" s="205"/>
      <c r="AAB98" s="205"/>
      <c r="AAC98" s="205"/>
      <c r="AAD98" s="205"/>
      <c r="AAE98" s="205"/>
      <c r="AAF98" s="205"/>
      <c r="AAG98" s="205"/>
      <c r="AAH98" s="205"/>
      <c r="AAI98" s="205"/>
      <c r="AAJ98" s="205"/>
      <c r="AAK98" s="205"/>
      <c r="AAL98" s="205"/>
      <c r="AAM98" s="205"/>
      <c r="AAN98" s="205"/>
      <c r="AAO98" s="205"/>
      <c r="AAP98" s="205"/>
      <c r="AAQ98" s="205"/>
      <c r="AAR98" s="205"/>
      <c r="AAS98" s="205"/>
      <c r="AAT98" s="205"/>
      <c r="AAU98" s="205"/>
      <c r="AAV98" s="205"/>
      <c r="AAW98" s="205"/>
      <c r="AAX98" s="205"/>
      <c r="AAY98" s="205"/>
      <c r="AAZ98" s="205"/>
      <c r="ABA98" s="205"/>
      <c r="ABB98" s="205"/>
      <c r="ABC98" s="205"/>
      <c r="ABD98" s="205"/>
      <c r="ABE98" s="205"/>
      <c r="ABF98" s="205"/>
      <c r="ABG98" s="205"/>
      <c r="ABH98" s="205"/>
      <c r="ABI98" s="205"/>
      <c r="ABJ98" s="205"/>
      <c r="ABK98" s="205"/>
      <c r="ABL98" s="205"/>
      <c r="ABM98" s="205"/>
      <c r="ABN98" s="205"/>
      <c r="ABO98" s="205"/>
      <c r="ABP98" s="205"/>
      <c r="ABQ98" s="205"/>
      <c r="ABR98" s="205"/>
      <c r="ABS98" s="205"/>
      <c r="ABT98" s="205"/>
      <c r="ABU98" s="205"/>
      <c r="ABV98" s="205"/>
      <c r="ABW98" s="205"/>
      <c r="ABX98" s="205"/>
      <c r="ABY98" s="205"/>
      <c r="ABZ98" s="205"/>
      <c r="ACA98" s="205"/>
      <c r="ACB98" s="205"/>
      <c r="ACC98" s="205"/>
      <c r="ACD98" s="205"/>
      <c r="ACE98" s="205"/>
      <c r="ACF98" s="205"/>
      <c r="ACG98" s="205"/>
      <c r="ACH98" s="205"/>
      <c r="ACI98" s="205"/>
      <c r="ACJ98" s="205"/>
      <c r="ACK98" s="205"/>
      <c r="ACL98" s="205"/>
      <c r="ACM98" s="205"/>
      <c r="ACN98" s="205"/>
      <c r="ACO98" s="205"/>
      <c r="ACP98" s="205"/>
      <c r="ACQ98" s="205"/>
      <c r="ACR98" s="205"/>
      <c r="ACS98" s="205"/>
      <c r="ACT98" s="205"/>
      <c r="ACU98" s="205"/>
      <c r="ACV98" s="205"/>
      <c r="ACW98" s="205"/>
      <c r="ACX98" s="205"/>
      <c r="ACY98" s="205"/>
      <c r="ACZ98" s="205"/>
      <c r="ADA98" s="205"/>
      <c r="ADB98" s="205"/>
      <c r="ADC98" s="205"/>
      <c r="ADD98" s="205"/>
      <c r="ADE98" s="205"/>
      <c r="ADF98" s="205"/>
      <c r="ADG98" s="205"/>
      <c r="ADH98" s="205"/>
      <c r="ADI98" s="205"/>
      <c r="ADJ98" s="205"/>
      <c r="ADK98" s="205"/>
      <c r="ADL98" s="205"/>
      <c r="ADM98" s="205"/>
      <c r="ADN98" s="205"/>
      <c r="ADO98" s="205"/>
      <c r="ADP98" s="205"/>
      <c r="ADQ98" s="205"/>
      <c r="ADR98" s="205"/>
      <c r="ADS98" s="205"/>
      <c r="ADT98" s="205"/>
      <c r="ADU98" s="205"/>
      <c r="ADV98" s="205"/>
      <c r="ADW98" s="205"/>
      <c r="ADX98" s="205"/>
      <c r="ADY98" s="205"/>
      <c r="ADZ98" s="205"/>
      <c r="AEA98" s="205"/>
      <c r="AEB98" s="205"/>
      <c r="AEC98" s="205"/>
      <c r="AED98" s="205"/>
      <c r="AEE98" s="205"/>
      <c r="AEF98" s="205"/>
      <c r="AEG98" s="205"/>
      <c r="AEH98" s="205"/>
      <c r="AEI98" s="205"/>
      <c r="AEJ98" s="205"/>
      <c r="AEK98" s="205"/>
      <c r="AEL98" s="205"/>
      <c r="AEM98" s="205"/>
      <c r="AEN98" s="205"/>
      <c r="AEO98" s="205"/>
      <c r="AEP98" s="205"/>
      <c r="AEQ98" s="205"/>
      <c r="AER98" s="205"/>
      <c r="AES98" s="205"/>
      <c r="AET98" s="205"/>
      <c r="AEU98" s="205"/>
      <c r="AEV98" s="205"/>
      <c r="AEW98" s="205"/>
      <c r="AEX98" s="205"/>
      <c r="AEY98" s="205"/>
      <c r="AEZ98" s="205"/>
      <c r="AFA98" s="205"/>
      <c r="AFB98" s="205"/>
      <c r="AFC98" s="205"/>
      <c r="AFD98" s="205"/>
      <c r="AFE98" s="205"/>
      <c r="AFF98" s="205"/>
      <c r="AFG98" s="205"/>
      <c r="AFH98" s="205"/>
      <c r="AFI98" s="205"/>
      <c r="AFJ98" s="205"/>
      <c r="AFK98" s="205"/>
      <c r="AFL98" s="205"/>
      <c r="AFM98" s="205"/>
      <c r="AFN98" s="205"/>
      <c r="AFO98" s="205"/>
      <c r="AFP98" s="205"/>
      <c r="AFQ98" s="205"/>
      <c r="AFR98" s="205"/>
      <c r="AFS98" s="205"/>
      <c r="AFT98" s="205"/>
      <c r="AFU98" s="205"/>
      <c r="AFV98" s="205"/>
      <c r="AFW98" s="205"/>
      <c r="AFX98" s="205"/>
      <c r="AFY98" s="205"/>
      <c r="AFZ98" s="205"/>
      <c r="AGA98" s="205"/>
      <c r="AGB98" s="205"/>
      <c r="AGC98" s="205"/>
      <c r="AGD98" s="205"/>
      <c r="AGE98" s="205"/>
      <c r="AGF98" s="205"/>
      <c r="AGG98" s="205"/>
      <c r="AGH98" s="205"/>
      <c r="AGI98" s="205"/>
      <c r="AGJ98" s="205"/>
      <c r="AGK98" s="205"/>
      <c r="AGL98" s="205"/>
      <c r="AGM98" s="205"/>
      <c r="AGN98" s="205"/>
      <c r="AGO98" s="205"/>
      <c r="AGP98" s="205"/>
      <c r="AGQ98" s="205"/>
      <c r="AGR98" s="205"/>
      <c r="AGS98" s="205"/>
      <c r="AGT98" s="205"/>
      <c r="AGU98" s="205"/>
      <c r="AGV98" s="205"/>
      <c r="AGW98" s="205"/>
      <c r="AGX98" s="205"/>
      <c r="AGY98" s="205"/>
      <c r="AGZ98" s="205"/>
      <c r="AHA98" s="205"/>
      <c r="AHB98" s="205"/>
      <c r="AHC98" s="205"/>
      <c r="AHD98" s="205"/>
      <c r="AHE98" s="205"/>
      <c r="AHF98" s="205"/>
      <c r="AHG98" s="205"/>
      <c r="AHH98" s="205"/>
      <c r="AHI98" s="205"/>
      <c r="AHJ98" s="205"/>
      <c r="AHK98" s="205"/>
      <c r="AHL98" s="205"/>
      <c r="AHM98" s="205"/>
      <c r="AHN98" s="205"/>
      <c r="AHO98" s="205"/>
      <c r="AHP98" s="205"/>
      <c r="AHQ98" s="205"/>
      <c r="AHR98" s="205"/>
      <c r="AHS98" s="205"/>
      <c r="AHT98" s="205"/>
      <c r="AHU98" s="205"/>
      <c r="AHV98" s="205"/>
      <c r="AHW98" s="205"/>
      <c r="AHX98" s="205"/>
      <c r="AHY98" s="205"/>
      <c r="AHZ98" s="205"/>
      <c r="AIA98" s="205"/>
      <c r="AIB98" s="205"/>
      <c r="AIC98" s="205"/>
      <c r="AID98" s="205"/>
      <c r="AIE98" s="205"/>
      <c r="AIF98" s="205"/>
      <c r="AIG98" s="205"/>
      <c r="AIH98" s="205"/>
      <c r="AII98" s="205"/>
      <c r="AIJ98" s="205"/>
      <c r="AIK98" s="205"/>
      <c r="AIL98" s="205"/>
      <c r="AIM98" s="205"/>
      <c r="AIN98" s="205"/>
      <c r="AIO98" s="205"/>
      <c r="AIP98" s="205"/>
      <c r="AIQ98" s="205"/>
      <c r="AIR98" s="205"/>
      <c r="AIS98" s="205"/>
      <c r="AIT98" s="205"/>
      <c r="AIU98" s="205"/>
      <c r="AIV98" s="205"/>
      <c r="AIW98" s="205"/>
      <c r="AIX98" s="205"/>
      <c r="AIY98" s="205"/>
      <c r="AIZ98" s="205"/>
      <c r="AJA98" s="205"/>
      <c r="AJB98" s="205"/>
      <c r="AJC98" s="205"/>
      <c r="AJD98" s="205"/>
      <c r="AJE98" s="205"/>
      <c r="AJF98" s="205"/>
      <c r="AJG98" s="205"/>
      <c r="AJH98" s="205"/>
      <c r="AJI98" s="205"/>
      <c r="AJJ98" s="205"/>
      <c r="AJK98" s="205"/>
      <c r="AJL98" s="205"/>
      <c r="AJM98" s="205"/>
      <c r="AJN98" s="205"/>
      <c r="AJO98" s="205"/>
      <c r="AJP98" s="205"/>
      <c r="AJQ98" s="205"/>
      <c r="AJR98" s="205"/>
      <c r="AJS98" s="205"/>
      <c r="AJT98" s="205"/>
      <c r="AJU98" s="205"/>
      <c r="AJV98" s="205"/>
      <c r="AJW98" s="205"/>
      <c r="AJX98" s="205"/>
      <c r="AJY98" s="205"/>
      <c r="AJZ98" s="205"/>
      <c r="AKA98" s="205"/>
      <c r="AKB98" s="205"/>
      <c r="AKC98" s="205"/>
      <c r="AKD98" s="205"/>
      <c r="AKE98" s="205"/>
      <c r="AKF98" s="205"/>
      <c r="AKG98" s="205"/>
      <c r="AKH98" s="205"/>
      <c r="AKI98" s="205"/>
      <c r="AKJ98" s="205"/>
      <c r="AKK98" s="205"/>
      <c r="AKL98" s="205"/>
      <c r="AKM98" s="205"/>
      <c r="AKN98" s="205"/>
      <c r="AKO98" s="205"/>
      <c r="AKP98" s="205"/>
      <c r="AKQ98" s="205"/>
      <c r="AKR98" s="205"/>
      <c r="AKS98" s="205"/>
      <c r="AKT98" s="205"/>
      <c r="AKU98" s="205"/>
      <c r="AKV98" s="205"/>
      <c r="AKW98" s="205"/>
      <c r="AKX98" s="205"/>
      <c r="AKY98" s="205"/>
      <c r="AKZ98" s="205"/>
      <c r="ALA98" s="205"/>
      <c r="ALB98" s="205"/>
      <c r="ALC98" s="205"/>
      <c r="ALD98" s="205"/>
      <c r="ALE98" s="205"/>
      <c r="ALF98" s="205"/>
      <c r="ALG98" s="205"/>
      <c r="ALH98" s="205"/>
      <c r="ALI98" s="205"/>
      <c r="ALJ98" s="205"/>
      <c r="ALK98" s="205"/>
      <c r="ALL98" s="205"/>
      <c r="ALM98" s="205"/>
      <c r="ALN98" s="205"/>
      <c r="ALO98" s="205"/>
      <c r="ALP98" s="205"/>
      <c r="ALQ98" s="205"/>
      <c r="ALR98" s="205"/>
      <c r="ALS98" s="205"/>
      <c r="ALT98" s="205"/>
      <c r="ALU98" s="205"/>
      <c r="ALV98" s="205"/>
      <c r="ALW98" s="205"/>
      <c r="ALX98" s="205"/>
      <c r="ALY98" s="205"/>
      <c r="ALZ98" s="205"/>
      <c r="AMA98" s="205"/>
      <c r="AMB98" s="205"/>
      <c r="AMC98" s="205"/>
      <c r="AMD98" s="205"/>
      <c r="AME98" s="205"/>
      <c r="AMF98" s="205"/>
      <c r="AMG98" s="205"/>
      <c r="AMH98" s="205"/>
      <c r="AMI98" s="205"/>
      <c r="AMJ98" s="205"/>
      <c r="AMK98" s="205"/>
      <c r="AML98" s="205"/>
      <c r="AMM98" s="205"/>
      <c r="AMN98" s="205"/>
      <c r="AMO98" s="205"/>
      <c r="AMP98" s="205"/>
      <c r="AMQ98" s="205"/>
      <c r="AMR98" s="205"/>
      <c r="AMS98" s="205"/>
      <c r="AMT98" s="205"/>
      <c r="AMU98" s="205"/>
      <c r="AMV98" s="205"/>
      <c r="AMW98" s="205"/>
      <c r="AMX98" s="205"/>
      <c r="AMY98" s="205"/>
      <c r="AMZ98" s="205"/>
      <c r="ANA98" s="205"/>
      <c r="ANB98" s="205"/>
      <c r="ANC98" s="205"/>
      <c r="AND98" s="205"/>
      <c r="ANE98" s="205"/>
      <c r="ANF98" s="205"/>
      <c r="ANG98" s="205"/>
      <c r="ANH98" s="205"/>
      <c r="ANI98" s="205"/>
      <c r="ANJ98" s="205"/>
      <c r="ANK98" s="205"/>
      <c r="ANL98" s="205"/>
      <c r="ANM98" s="205"/>
      <c r="ANN98" s="205"/>
      <c r="ANO98" s="205"/>
      <c r="ANP98" s="205"/>
      <c r="ANQ98" s="205"/>
      <c r="ANR98" s="205"/>
      <c r="ANS98" s="205"/>
      <c r="ANT98" s="205"/>
      <c r="ANU98" s="205"/>
      <c r="ANV98" s="205"/>
      <c r="ANW98" s="205"/>
      <c r="ANX98" s="205"/>
      <c r="ANY98" s="205"/>
      <c r="ANZ98" s="205"/>
      <c r="AOA98" s="205"/>
      <c r="AOB98" s="205"/>
      <c r="AOC98" s="205"/>
      <c r="AOD98" s="205"/>
      <c r="AOE98" s="205"/>
      <c r="AOF98" s="205"/>
      <c r="AOG98" s="205"/>
      <c r="AOH98" s="205"/>
      <c r="AOI98" s="205"/>
      <c r="AOJ98" s="205"/>
      <c r="AOK98" s="205"/>
      <c r="AOL98" s="205"/>
      <c r="AOM98" s="205"/>
      <c r="AON98" s="205"/>
      <c r="AOO98" s="205"/>
      <c r="AOP98" s="205"/>
      <c r="AOQ98" s="205"/>
      <c r="AOR98" s="205"/>
      <c r="AOS98" s="205"/>
      <c r="AOT98" s="205"/>
      <c r="AOU98" s="205"/>
      <c r="AOV98" s="205"/>
      <c r="AOW98" s="205"/>
      <c r="AOX98" s="205"/>
      <c r="AOY98" s="205"/>
      <c r="AOZ98" s="205"/>
      <c r="APA98" s="205"/>
      <c r="APB98" s="205"/>
      <c r="APC98" s="205"/>
      <c r="APD98" s="205"/>
      <c r="APE98" s="205"/>
      <c r="APF98" s="205"/>
      <c r="APG98" s="205"/>
      <c r="APH98" s="205"/>
      <c r="API98" s="205"/>
      <c r="APJ98" s="205"/>
      <c r="APK98" s="205"/>
      <c r="APL98" s="205"/>
      <c r="APM98" s="205"/>
      <c r="APN98" s="205"/>
      <c r="APO98" s="205"/>
      <c r="APP98" s="205"/>
      <c r="APQ98" s="205"/>
      <c r="APR98" s="205"/>
      <c r="APS98" s="205"/>
      <c r="APT98" s="205"/>
      <c r="APU98" s="205"/>
      <c r="APV98" s="205"/>
      <c r="APW98" s="205"/>
      <c r="APX98" s="205"/>
      <c r="APY98" s="205"/>
      <c r="APZ98" s="205"/>
      <c r="AQA98" s="205"/>
      <c r="AQB98" s="205"/>
      <c r="AQC98" s="205"/>
      <c r="AQD98" s="205"/>
      <c r="AQE98" s="205"/>
      <c r="AQF98" s="205"/>
      <c r="AQG98" s="205"/>
      <c r="AQH98" s="205"/>
      <c r="AQI98" s="205"/>
      <c r="AQJ98" s="205"/>
      <c r="AQK98" s="205"/>
      <c r="AQL98" s="205"/>
      <c r="AQM98" s="205"/>
      <c r="AQN98" s="205"/>
      <c r="AQO98" s="205"/>
      <c r="AQP98" s="205"/>
      <c r="AQQ98" s="205"/>
      <c r="AQR98" s="205"/>
      <c r="AQS98" s="205"/>
      <c r="AQT98" s="205"/>
      <c r="AQU98" s="205"/>
      <c r="AQV98" s="205"/>
      <c r="AQW98" s="205"/>
      <c r="AQX98" s="205"/>
      <c r="AQY98" s="205"/>
      <c r="AQZ98" s="205"/>
      <c r="ARA98" s="205"/>
      <c r="ARB98" s="205"/>
      <c r="ARC98" s="205"/>
      <c r="ARD98" s="205"/>
      <c r="ARE98" s="205"/>
      <c r="ARF98" s="205"/>
      <c r="ARG98" s="205"/>
      <c r="ARH98" s="205"/>
      <c r="ARI98" s="205"/>
      <c r="ARJ98" s="205"/>
      <c r="ARK98" s="205"/>
      <c r="ARL98" s="205"/>
      <c r="ARM98" s="205"/>
      <c r="ARN98" s="205"/>
      <c r="ARO98" s="205"/>
      <c r="ARP98" s="205"/>
      <c r="ARQ98" s="205"/>
      <c r="ARR98" s="205"/>
      <c r="ARS98" s="205"/>
      <c r="ART98" s="205"/>
      <c r="ARU98" s="205"/>
      <c r="ARV98" s="205"/>
      <c r="ARW98" s="205"/>
      <c r="ARX98" s="205"/>
      <c r="ARY98" s="205"/>
      <c r="ARZ98" s="205"/>
      <c r="ASA98" s="205"/>
      <c r="ASB98" s="205"/>
      <c r="ASC98" s="205"/>
      <c r="ASD98" s="205"/>
      <c r="ASE98" s="205"/>
      <c r="ASF98" s="205"/>
      <c r="ASG98" s="205"/>
      <c r="ASH98" s="205"/>
      <c r="ASI98" s="205"/>
      <c r="ASJ98" s="205"/>
      <c r="ASK98" s="205"/>
      <c r="ASL98" s="205"/>
      <c r="ASM98" s="205"/>
      <c r="ASN98" s="205"/>
      <c r="ASO98" s="205"/>
      <c r="ASP98" s="205"/>
      <c r="ASQ98" s="205"/>
      <c r="ASR98" s="205"/>
      <c r="ASS98" s="205"/>
      <c r="AST98" s="205"/>
      <c r="ASU98" s="205"/>
      <c r="ASV98" s="205"/>
      <c r="ASW98" s="205"/>
      <c r="ASX98" s="205"/>
      <c r="ASY98" s="205"/>
      <c r="ASZ98" s="205"/>
      <c r="ATA98" s="205"/>
      <c r="ATB98" s="205"/>
      <c r="ATC98" s="205"/>
      <c r="ATD98" s="205"/>
      <c r="ATE98" s="205"/>
      <c r="ATF98" s="205"/>
      <c r="ATG98" s="205"/>
      <c r="ATH98" s="205"/>
      <c r="ATI98" s="205"/>
      <c r="ATJ98" s="205"/>
      <c r="ATK98" s="205"/>
      <c r="ATL98" s="205"/>
      <c r="ATM98" s="205"/>
      <c r="ATN98" s="205"/>
      <c r="ATO98" s="205"/>
      <c r="ATP98" s="205"/>
      <c r="ATQ98" s="205"/>
      <c r="ATR98" s="205"/>
      <c r="ATS98" s="205"/>
      <c r="ATT98" s="205"/>
      <c r="ATU98" s="205"/>
      <c r="ATV98" s="205"/>
      <c r="ATW98" s="205"/>
      <c r="ATX98" s="205"/>
      <c r="ATY98" s="205"/>
      <c r="ATZ98" s="205"/>
      <c r="AUA98" s="205"/>
      <c r="AUB98" s="205"/>
      <c r="AUC98" s="205"/>
      <c r="AUD98" s="205"/>
      <c r="AUE98" s="205"/>
      <c r="AUF98" s="205"/>
      <c r="AUG98" s="205"/>
      <c r="AUH98" s="205"/>
      <c r="AUI98" s="205"/>
      <c r="AUJ98" s="205"/>
      <c r="AUK98" s="205"/>
      <c r="AUL98" s="205"/>
      <c r="AUM98" s="205"/>
      <c r="AUN98" s="205"/>
      <c r="AUO98" s="205"/>
      <c r="AUP98" s="205"/>
      <c r="AUQ98" s="205"/>
      <c r="AUR98" s="205"/>
      <c r="AUS98" s="205"/>
      <c r="AUT98" s="205"/>
      <c r="AUU98" s="205"/>
      <c r="AUV98" s="205"/>
      <c r="AUW98" s="205"/>
      <c r="AUX98" s="205"/>
      <c r="AUY98" s="205"/>
      <c r="AUZ98" s="205"/>
      <c r="AVA98" s="205"/>
      <c r="AVB98" s="205"/>
      <c r="AVC98" s="205"/>
      <c r="AVD98" s="205"/>
      <c r="AVE98" s="205"/>
      <c r="AVF98" s="205"/>
      <c r="AVG98" s="205"/>
      <c r="AVH98" s="205"/>
      <c r="AVI98" s="205"/>
      <c r="AVJ98" s="205"/>
      <c r="AVK98" s="205"/>
      <c r="AVL98" s="205"/>
      <c r="AVM98" s="205"/>
      <c r="AVN98" s="205"/>
      <c r="AVO98" s="205"/>
      <c r="AVP98" s="205"/>
      <c r="AVQ98" s="205"/>
      <c r="AVR98" s="205"/>
      <c r="AVS98" s="205"/>
      <c r="AVT98" s="205"/>
      <c r="AVU98" s="205"/>
      <c r="AVV98" s="205"/>
      <c r="AVW98" s="205"/>
      <c r="AVX98" s="205"/>
      <c r="AVY98" s="205"/>
      <c r="AVZ98" s="205"/>
      <c r="AWA98" s="205"/>
      <c r="AWB98" s="205"/>
      <c r="AWC98" s="205"/>
      <c r="AWD98" s="205"/>
      <c r="AWE98" s="205"/>
      <c r="AWF98" s="205"/>
      <c r="AWG98" s="205"/>
      <c r="AWH98" s="205"/>
      <c r="AWI98" s="205"/>
      <c r="AWJ98" s="205"/>
      <c r="AWK98" s="205"/>
      <c r="AWL98" s="205"/>
      <c r="AWM98" s="205"/>
      <c r="AWN98" s="205"/>
      <c r="AWO98" s="205"/>
      <c r="AWP98" s="205"/>
      <c r="AWQ98" s="205"/>
      <c r="AWR98" s="205"/>
      <c r="AWS98" s="205"/>
      <c r="AWT98" s="205"/>
      <c r="AWU98" s="205"/>
      <c r="AWV98" s="205"/>
      <c r="AWW98" s="205"/>
      <c r="AWX98" s="205"/>
      <c r="AWY98" s="205"/>
      <c r="AWZ98" s="205"/>
      <c r="AXA98" s="205"/>
      <c r="AXB98" s="205"/>
      <c r="AXC98" s="205"/>
      <c r="AXD98" s="205"/>
      <c r="AXE98" s="205"/>
      <c r="AXF98" s="205"/>
      <c r="AXG98" s="205"/>
      <c r="AXH98" s="205"/>
      <c r="AXI98" s="205"/>
      <c r="AXJ98" s="205"/>
      <c r="AXK98" s="205"/>
      <c r="AXL98" s="205"/>
      <c r="AXM98" s="205"/>
      <c r="AXN98" s="205"/>
      <c r="AXO98" s="205"/>
      <c r="AXP98" s="205"/>
      <c r="AXQ98" s="205"/>
      <c r="AXR98" s="205"/>
      <c r="AXS98" s="205"/>
      <c r="AXT98" s="205"/>
      <c r="AXU98" s="205"/>
      <c r="AXV98" s="205"/>
      <c r="AXW98" s="205"/>
      <c r="AXX98" s="205"/>
      <c r="AXY98" s="205"/>
      <c r="AXZ98" s="205"/>
      <c r="AYA98" s="205"/>
      <c r="AYB98" s="205"/>
      <c r="AYC98" s="205"/>
      <c r="AYD98" s="205"/>
      <c r="AYE98" s="205"/>
      <c r="AYF98" s="205"/>
      <c r="AYG98" s="205"/>
      <c r="AYH98" s="205"/>
      <c r="AYI98" s="205"/>
      <c r="AYJ98" s="205"/>
      <c r="AYK98" s="205"/>
      <c r="AYL98" s="205"/>
      <c r="AYM98" s="205"/>
      <c r="AYN98" s="205"/>
      <c r="AYO98" s="205"/>
      <c r="AYP98" s="205"/>
      <c r="AYQ98" s="205"/>
      <c r="AYR98" s="205"/>
      <c r="AYS98" s="205"/>
      <c r="AYT98" s="205"/>
      <c r="AYU98" s="205"/>
      <c r="AYV98" s="205"/>
      <c r="AYW98" s="205"/>
      <c r="AYX98" s="205"/>
      <c r="AYY98" s="205"/>
      <c r="AYZ98" s="205"/>
      <c r="AZA98" s="205"/>
      <c r="AZB98" s="205"/>
      <c r="AZC98" s="205"/>
      <c r="AZD98" s="205"/>
      <c r="AZE98" s="205"/>
      <c r="AZF98" s="205"/>
      <c r="AZG98" s="205"/>
      <c r="AZH98" s="205"/>
      <c r="AZI98" s="205"/>
      <c r="AZJ98" s="205"/>
      <c r="AZK98" s="205"/>
      <c r="AZL98" s="205"/>
      <c r="AZM98" s="205"/>
      <c r="AZN98" s="205"/>
      <c r="AZO98" s="205"/>
      <c r="AZP98" s="205"/>
      <c r="AZQ98" s="205"/>
      <c r="AZR98" s="205"/>
      <c r="AZS98" s="205"/>
      <c r="AZT98" s="205"/>
      <c r="AZU98" s="205"/>
      <c r="AZV98" s="205"/>
      <c r="AZW98" s="205"/>
      <c r="AZX98" s="205"/>
      <c r="AZY98" s="205"/>
      <c r="AZZ98" s="205"/>
      <c r="BAA98" s="205"/>
      <c r="BAB98" s="205"/>
      <c r="BAC98" s="205"/>
      <c r="BAD98" s="205"/>
      <c r="BAE98" s="205"/>
      <c r="BAF98" s="205"/>
      <c r="BAG98" s="205"/>
      <c r="BAH98" s="205"/>
      <c r="BAI98" s="205"/>
      <c r="BAJ98" s="205"/>
      <c r="BAK98" s="205"/>
      <c r="BAL98" s="205"/>
      <c r="BAM98" s="205"/>
      <c r="BAN98" s="205"/>
      <c r="BAO98" s="205"/>
      <c r="BAP98" s="205"/>
      <c r="BAQ98" s="205"/>
      <c r="BAR98" s="205"/>
      <c r="BAS98" s="205"/>
      <c r="BAT98" s="205"/>
      <c r="BAU98" s="205"/>
      <c r="BAV98" s="205"/>
      <c r="BAW98" s="205"/>
      <c r="BAX98" s="205"/>
      <c r="BAY98" s="205"/>
      <c r="BAZ98" s="205"/>
      <c r="BBA98" s="205"/>
      <c r="BBB98" s="205"/>
      <c r="BBC98" s="205"/>
      <c r="BBD98" s="205"/>
      <c r="BBE98" s="205"/>
      <c r="BBF98" s="205"/>
      <c r="BBG98" s="205"/>
      <c r="BBH98" s="205"/>
      <c r="BBI98" s="205"/>
      <c r="BBJ98" s="205"/>
      <c r="BBK98" s="205"/>
      <c r="BBL98" s="205"/>
      <c r="BBM98" s="205"/>
      <c r="BBN98" s="205"/>
      <c r="BBO98" s="205"/>
      <c r="BBP98" s="205"/>
      <c r="BBQ98" s="205"/>
      <c r="BBR98" s="205"/>
      <c r="BBS98" s="205"/>
      <c r="BBT98" s="205"/>
      <c r="BBU98" s="205"/>
      <c r="BBV98" s="205"/>
      <c r="BBW98" s="205"/>
      <c r="BBX98" s="205"/>
      <c r="BBY98" s="205"/>
      <c r="BBZ98" s="205"/>
      <c r="BCA98" s="205"/>
      <c r="BCB98" s="205"/>
      <c r="BCC98" s="205"/>
      <c r="BCD98" s="205"/>
      <c r="BCE98" s="205"/>
      <c r="BCF98" s="205"/>
      <c r="BCG98" s="205"/>
      <c r="BCH98" s="205"/>
      <c r="BCI98" s="205"/>
      <c r="BCJ98" s="205"/>
      <c r="BCK98" s="205"/>
      <c r="BCL98" s="205"/>
      <c r="BCM98" s="205"/>
      <c r="BCN98" s="205"/>
      <c r="BCO98" s="205"/>
      <c r="BCP98" s="205"/>
      <c r="BCQ98" s="205"/>
      <c r="BCR98" s="205"/>
      <c r="BCS98" s="205"/>
      <c r="BCT98" s="205"/>
      <c r="BCU98" s="205"/>
      <c r="BCV98" s="205"/>
      <c r="BCW98" s="205"/>
      <c r="BCX98" s="205"/>
      <c r="BCY98" s="205"/>
      <c r="BCZ98" s="205"/>
      <c r="BDA98" s="205"/>
      <c r="BDB98" s="205"/>
      <c r="BDC98" s="205"/>
      <c r="BDD98" s="205"/>
      <c r="BDE98" s="205"/>
      <c r="BDF98" s="205"/>
      <c r="BDG98" s="205"/>
      <c r="BDH98" s="205"/>
      <c r="BDI98" s="205"/>
      <c r="BDJ98" s="205"/>
      <c r="BDK98" s="205"/>
      <c r="BDL98" s="205"/>
      <c r="BDM98" s="205"/>
      <c r="BDN98" s="205"/>
      <c r="BDO98" s="205"/>
      <c r="BDP98" s="205"/>
      <c r="BDQ98" s="205"/>
      <c r="BDR98" s="205"/>
      <c r="BDS98" s="205"/>
      <c r="BDT98" s="205"/>
      <c r="BDU98" s="205"/>
    </row>
    <row r="99" spans="1:1477" s="6" customFormat="1" ht="12.75" thickBot="1">
      <c r="B99" s="80"/>
      <c r="C99" s="80"/>
      <c r="D99" s="80"/>
      <c r="E99" s="72"/>
      <c r="F99" s="80"/>
      <c r="G99" s="80"/>
      <c r="H99" s="208"/>
      <c r="I99" s="81"/>
      <c r="J99" s="81"/>
      <c r="K99" s="81"/>
      <c r="L99" s="81"/>
      <c r="M99" s="155"/>
      <c r="N99" s="73"/>
      <c r="O99" s="81"/>
      <c r="P99" s="81"/>
      <c r="Q99" s="81"/>
      <c r="R99" s="81"/>
      <c r="S99" s="81"/>
      <c r="T99" s="82"/>
      <c r="U99" s="82"/>
      <c r="V99" s="82"/>
      <c r="W99" s="82"/>
      <c r="X99" s="82"/>
      <c r="Y99" s="212"/>
      <c r="Z99" s="212"/>
      <c r="AA99" s="212"/>
      <c r="AB99" s="212"/>
      <c r="AC99" s="212"/>
      <c r="AD99" s="155"/>
      <c r="AE99" s="73"/>
      <c r="AF99" s="212"/>
      <c r="AG99" s="212"/>
      <c r="AH99" s="81"/>
      <c r="AI99" s="81"/>
      <c r="AJ99" s="83"/>
      <c r="AK99" s="83"/>
      <c r="AL99" s="85"/>
      <c r="AM99" s="85"/>
      <c r="AN99" s="83"/>
      <c r="AO99" s="83"/>
      <c r="AP99" s="85"/>
      <c r="AQ99" s="85"/>
      <c r="AR99" s="83"/>
      <c r="AS99" s="83"/>
      <c r="AT99" s="85"/>
      <c r="AU99" s="85"/>
      <c r="AV99" s="83"/>
      <c r="AW99" s="83"/>
      <c r="AX99" s="85"/>
      <c r="AY99" s="85"/>
      <c r="AZ99" s="83"/>
      <c r="BA99" s="83"/>
      <c r="BB99" s="85"/>
      <c r="BC99" s="85"/>
      <c r="BD99" s="83"/>
      <c r="BE99" s="83"/>
      <c r="BF99" s="85"/>
      <c r="BG99" s="85"/>
      <c r="BH99" s="83"/>
      <c r="BI99" s="83"/>
      <c r="BJ99" s="85"/>
      <c r="BK99" s="85"/>
      <c r="BL99" s="83"/>
      <c r="BM99" s="83"/>
      <c r="BN99" s="85"/>
      <c r="BO99" s="85"/>
      <c r="BP99" s="83"/>
      <c r="BQ99" s="83"/>
      <c r="BR99" s="85"/>
      <c r="BS99" s="85"/>
      <c r="BT99" s="83"/>
      <c r="BU99" s="83"/>
      <c r="BV99" s="85"/>
      <c r="BW99" s="85"/>
      <c r="BX99" s="83"/>
      <c r="BY99" s="83"/>
      <c r="BZ99" s="85"/>
      <c r="CA99" s="85"/>
      <c r="CB99" s="83"/>
      <c r="CC99" s="83"/>
      <c r="CD99" s="85"/>
      <c r="CE99" s="85"/>
      <c r="CF99" s="83"/>
      <c r="CG99" s="83"/>
      <c r="CH99" s="85"/>
      <c r="CI99" s="85"/>
      <c r="CJ99" s="83"/>
      <c r="CK99" s="83"/>
      <c r="CL99" s="85"/>
      <c r="CM99" s="85"/>
      <c r="CN99" s="84"/>
      <c r="CO99" s="84"/>
      <c r="CP99" s="84"/>
      <c r="CQ99" s="84"/>
      <c r="CR99" s="84"/>
      <c r="CS99" s="84"/>
      <c r="CT99" s="72"/>
      <c r="CU99" s="80"/>
      <c r="CV99" s="80"/>
      <c r="CW99" s="72"/>
      <c r="CX99" s="72"/>
      <c r="CY99" s="80"/>
      <c r="CZ99" s="80"/>
      <c r="DA99" s="80"/>
      <c r="DB99" s="82"/>
      <c r="DC99" s="84"/>
      <c r="DD99" s="236"/>
      <c r="DE99" s="233"/>
      <c r="DF99" s="233"/>
      <c r="DG99" s="233"/>
      <c r="DH99" s="233"/>
      <c r="DI99" s="233"/>
      <c r="DJ99" s="233"/>
      <c r="DK99" s="233"/>
      <c r="DL99" s="233"/>
      <c r="DM99" s="233"/>
      <c r="DN99" s="233"/>
      <c r="DO99" s="233"/>
      <c r="DP99" s="233"/>
      <c r="DQ99" s="233"/>
      <c r="DR99" s="233"/>
      <c r="DS99" s="233"/>
      <c r="DT99" s="233"/>
      <c r="DU99" s="233"/>
      <c r="DV99" s="233"/>
      <c r="DW99" s="233"/>
      <c r="DX99" s="233"/>
      <c r="DY99" s="233"/>
      <c r="DZ99" s="233"/>
      <c r="EA99" s="233"/>
      <c r="EB99" s="233"/>
      <c r="EC99" s="233"/>
      <c r="ED99" s="233"/>
      <c r="EE99" s="233"/>
      <c r="EF99" s="233"/>
      <c r="EG99" s="233"/>
      <c r="EH99" s="233"/>
      <c r="EI99" s="233"/>
      <c r="EJ99" s="233"/>
      <c r="EK99" s="233"/>
      <c r="EL99" s="233"/>
      <c r="EM99" s="233"/>
      <c r="EN99" s="233"/>
      <c r="EO99" s="233"/>
      <c r="EP99" s="233"/>
      <c r="EQ99" s="233"/>
      <c r="ER99" s="233"/>
      <c r="ES99" s="233"/>
      <c r="ET99" s="233"/>
      <c r="EU99" s="233"/>
      <c r="EV99" s="233"/>
      <c r="EW99" s="233"/>
      <c r="EX99" s="233"/>
      <c r="EY99" s="233"/>
      <c r="EZ99" s="233"/>
      <c r="FA99" s="233"/>
      <c r="FB99" s="233"/>
      <c r="FC99" s="233"/>
      <c r="FD99" s="233"/>
      <c r="FE99" s="233"/>
      <c r="FF99" s="233"/>
      <c r="FG99" s="233"/>
      <c r="FH99" s="233"/>
      <c r="FI99" s="233"/>
      <c r="FJ99" s="233"/>
      <c r="FK99" s="233"/>
      <c r="FL99" s="233"/>
      <c r="FM99" s="233"/>
      <c r="FN99" s="233"/>
      <c r="FO99" s="233"/>
      <c r="FP99" s="233"/>
      <c r="FQ99" s="233"/>
      <c r="FR99" s="233"/>
      <c r="FS99" s="233"/>
      <c r="FT99" s="233"/>
      <c r="FU99" s="233"/>
      <c r="FV99" s="233"/>
      <c r="FW99" s="233"/>
      <c r="FX99" s="233"/>
      <c r="FY99" s="233"/>
      <c r="FZ99" s="233"/>
      <c r="GA99" s="233"/>
      <c r="GB99" s="233"/>
      <c r="GC99" s="233"/>
      <c r="GD99" s="233"/>
      <c r="GE99" s="233"/>
      <c r="GF99" s="233"/>
      <c r="GG99" s="233"/>
      <c r="GH99" s="233"/>
      <c r="GI99" s="233"/>
      <c r="GJ99" s="233"/>
      <c r="GK99" s="233"/>
      <c r="GL99" s="233"/>
      <c r="GM99" s="233"/>
      <c r="GN99" s="233"/>
      <c r="GO99" s="233"/>
      <c r="GP99" s="233"/>
      <c r="GQ99" s="233"/>
      <c r="GR99" s="233"/>
      <c r="GS99" s="233"/>
      <c r="GT99" s="233"/>
      <c r="GU99" s="233"/>
      <c r="GV99" s="233"/>
      <c r="GW99" s="233"/>
      <c r="GX99" s="233"/>
      <c r="GY99" s="233"/>
      <c r="GZ99" s="233"/>
      <c r="HA99" s="233"/>
      <c r="HB99" s="233"/>
      <c r="HC99" s="233"/>
      <c r="HD99" s="233"/>
      <c r="HE99" s="233"/>
      <c r="HF99" s="233"/>
      <c r="HG99" s="233"/>
      <c r="HH99" s="233"/>
      <c r="HI99" s="233"/>
      <c r="HJ99" s="233"/>
      <c r="HK99" s="233"/>
      <c r="HL99" s="233"/>
      <c r="HM99" s="233"/>
      <c r="HN99" s="233"/>
      <c r="HO99" s="233"/>
      <c r="HP99" s="233"/>
      <c r="HQ99" s="233"/>
      <c r="HR99" s="233"/>
      <c r="HS99" s="233"/>
      <c r="HT99" s="233"/>
      <c r="HU99" s="233"/>
      <c r="HV99" s="233"/>
      <c r="HW99" s="233"/>
      <c r="HX99" s="233"/>
      <c r="HY99" s="233"/>
      <c r="HZ99" s="233"/>
      <c r="IA99" s="233"/>
      <c r="IB99" s="233"/>
      <c r="IC99" s="233"/>
      <c r="ID99" s="233"/>
      <c r="IE99" s="233"/>
      <c r="IF99" s="233"/>
      <c r="IG99" s="233"/>
      <c r="IH99" s="233"/>
      <c r="II99" s="233"/>
      <c r="IJ99" s="233"/>
      <c r="IK99" s="233"/>
      <c r="IL99" s="233"/>
      <c r="IM99" s="233"/>
      <c r="IN99" s="233"/>
      <c r="IO99" s="233"/>
      <c r="IP99" s="233"/>
      <c r="IQ99" s="233"/>
      <c r="IR99" s="233"/>
      <c r="IS99" s="233"/>
      <c r="IT99" s="233"/>
      <c r="IU99" s="233"/>
      <c r="IV99" s="233"/>
      <c r="IW99" s="233"/>
      <c r="IX99" s="233"/>
      <c r="IY99" s="233"/>
      <c r="IZ99" s="233"/>
      <c r="JA99" s="233"/>
      <c r="JB99" s="233"/>
      <c r="JC99" s="233"/>
      <c r="JD99" s="233"/>
      <c r="JE99" s="233"/>
      <c r="JF99" s="233"/>
      <c r="JG99" s="233"/>
      <c r="JH99" s="233"/>
      <c r="JI99" s="233"/>
      <c r="JJ99" s="233"/>
      <c r="JK99" s="233"/>
      <c r="JL99" s="233"/>
      <c r="JM99" s="233"/>
      <c r="JN99" s="233"/>
      <c r="JO99" s="233"/>
      <c r="JP99" s="233"/>
      <c r="JQ99" s="233"/>
      <c r="JR99" s="233"/>
      <c r="JS99" s="233"/>
      <c r="JT99" s="233"/>
      <c r="JU99" s="233"/>
      <c r="JV99" s="233"/>
      <c r="JW99" s="233"/>
      <c r="JX99" s="233"/>
      <c r="JY99" s="233"/>
      <c r="JZ99" s="233"/>
      <c r="KA99" s="233"/>
      <c r="KB99" s="233"/>
      <c r="KC99" s="233"/>
      <c r="KD99" s="233"/>
      <c r="KE99" s="233"/>
      <c r="KF99" s="233"/>
      <c r="KG99" s="233"/>
      <c r="KH99" s="233"/>
      <c r="KI99" s="233"/>
      <c r="KJ99" s="233"/>
      <c r="KK99" s="233"/>
      <c r="KL99" s="233"/>
      <c r="KM99" s="233"/>
      <c r="KN99" s="233"/>
      <c r="KO99" s="233"/>
      <c r="KP99" s="233"/>
      <c r="KQ99" s="233"/>
      <c r="KR99" s="233"/>
      <c r="KS99" s="233"/>
      <c r="KT99" s="233"/>
      <c r="KU99" s="233"/>
      <c r="KV99" s="233"/>
      <c r="KW99" s="233"/>
      <c r="KX99" s="233"/>
      <c r="KY99" s="233"/>
      <c r="KZ99" s="233"/>
      <c r="LA99" s="233"/>
      <c r="LB99" s="233"/>
      <c r="LC99" s="233"/>
      <c r="LD99" s="233"/>
      <c r="LE99" s="233"/>
      <c r="LF99" s="233"/>
      <c r="LG99" s="233"/>
      <c r="LH99" s="233"/>
      <c r="LI99" s="233"/>
      <c r="LJ99" s="233"/>
      <c r="LK99" s="233"/>
      <c r="LL99" s="233"/>
      <c r="LM99" s="233"/>
      <c r="LN99" s="233"/>
      <c r="LO99" s="233"/>
      <c r="LP99" s="233"/>
      <c r="LQ99" s="233"/>
      <c r="LR99" s="233"/>
      <c r="LS99" s="233"/>
      <c r="LT99" s="233"/>
      <c r="LU99" s="233"/>
      <c r="LV99" s="233"/>
      <c r="LW99" s="233"/>
      <c r="LX99" s="233"/>
      <c r="LY99" s="233"/>
      <c r="LZ99" s="233"/>
      <c r="MA99" s="233"/>
      <c r="MB99" s="233"/>
      <c r="MC99" s="233"/>
      <c r="MD99" s="233"/>
      <c r="ME99" s="233"/>
      <c r="MF99" s="233"/>
      <c r="MG99" s="233"/>
      <c r="MH99" s="233"/>
      <c r="MI99" s="233"/>
      <c r="MJ99" s="233"/>
      <c r="MK99" s="233"/>
      <c r="ML99" s="233"/>
      <c r="MM99" s="233"/>
      <c r="MN99" s="233"/>
      <c r="MO99" s="233"/>
      <c r="MP99" s="233"/>
      <c r="MQ99" s="233"/>
      <c r="MR99" s="233"/>
      <c r="MS99" s="233"/>
      <c r="MT99" s="233"/>
      <c r="MU99" s="233"/>
      <c r="MV99" s="233"/>
      <c r="MW99" s="233"/>
      <c r="MX99" s="233"/>
      <c r="MY99" s="233"/>
      <c r="MZ99" s="233"/>
      <c r="NA99" s="233"/>
      <c r="NB99" s="233"/>
      <c r="NC99" s="233"/>
      <c r="ND99" s="233"/>
      <c r="NE99" s="233"/>
      <c r="NF99" s="233"/>
      <c r="NG99" s="233"/>
      <c r="NH99" s="233"/>
      <c r="NI99" s="233"/>
      <c r="NJ99" s="233"/>
      <c r="NK99" s="233"/>
      <c r="NL99" s="233"/>
      <c r="NM99" s="233"/>
      <c r="NN99" s="233"/>
      <c r="NO99" s="233"/>
      <c r="NP99" s="233"/>
      <c r="NQ99" s="233"/>
      <c r="NR99" s="233"/>
      <c r="NS99" s="233"/>
      <c r="NT99" s="233"/>
      <c r="NU99" s="233"/>
      <c r="NV99" s="233"/>
      <c r="NW99" s="233"/>
      <c r="NX99" s="233"/>
      <c r="NY99" s="233"/>
      <c r="NZ99" s="233"/>
      <c r="OA99" s="233"/>
      <c r="OB99" s="233"/>
      <c r="OC99" s="233"/>
      <c r="OD99" s="233"/>
      <c r="OE99" s="233"/>
      <c r="OF99" s="233"/>
      <c r="OG99" s="233"/>
      <c r="OH99" s="233"/>
      <c r="OI99" s="233"/>
      <c r="OJ99" s="233"/>
      <c r="OK99" s="233"/>
      <c r="OL99" s="233"/>
      <c r="OM99" s="233"/>
      <c r="ON99" s="233"/>
      <c r="OO99" s="233"/>
      <c r="OP99" s="233"/>
      <c r="OQ99" s="233"/>
      <c r="OR99" s="233"/>
      <c r="OS99" s="233"/>
      <c r="OT99" s="233"/>
      <c r="OU99" s="233"/>
      <c r="OV99" s="233"/>
      <c r="OW99" s="233"/>
      <c r="OX99" s="233"/>
      <c r="OY99" s="233"/>
      <c r="OZ99" s="233"/>
      <c r="PA99" s="233"/>
      <c r="PB99" s="233"/>
      <c r="PC99" s="233"/>
      <c r="PD99" s="233"/>
      <c r="PE99" s="233"/>
      <c r="PF99" s="233"/>
      <c r="PG99" s="233"/>
      <c r="PH99" s="233"/>
      <c r="PI99" s="233"/>
      <c r="PJ99" s="233"/>
      <c r="PK99" s="233"/>
      <c r="PL99" s="233"/>
      <c r="PM99" s="233"/>
      <c r="PN99" s="233"/>
      <c r="PO99" s="233"/>
      <c r="PP99" s="233"/>
      <c r="PQ99" s="233"/>
      <c r="PR99" s="233"/>
      <c r="PS99" s="233"/>
      <c r="PT99" s="233"/>
      <c r="PU99" s="233"/>
      <c r="PV99" s="233"/>
      <c r="PW99" s="233"/>
      <c r="PX99" s="233"/>
      <c r="PY99" s="233"/>
      <c r="PZ99" s="233"/>
      <c r="QA99" s="233"/>
      <c r="QB99" s="233"/>
      <c r="QC99" s="233"/>
      <c r="QD99" s="233"/>
      <c r="QE99" s="233"/>
      <c r="QF99" s="233"/>
      <c r="QG99" s="233"/>
      <c r="QH99" s="233"/>
      <c r="QI99" s="233"/>
      <c r="QJ99" s="233"/>
      <c r="QK99" s="233"/>
      <c r="QL99" s="233"/>
      <c r="QM99" s="233"/>
      <c r="QN99" s="233"/>
      <c r="QO99" s="233"/>
      <c r="QP99" s="233"/>
      <c r="QQ99" s="233"/>
      <c r="QR99" s="233"/>
      <c r="QS99" s="233"/>
      <c r="QT99" s="233"/>
      <c r="QU99" s="233"/>
      <c r="QV99" s="233"/>
      <c r="QW99" s="233"/>
      <c r="QX99" s="233"/>
      <c r="QY99" s="233"/>
      <c r="QZ99" s="233"/>
      <c r="RA99" s="233"/>
      <c r="RB99" s="233"/>
      <c r="RC99" s="233"/>
      <c r="RD99" s="233"/>
      <c r="RE99" s="233"/>
      <c r="RF99" s="233"/>
      <c r="RG99" s="233"/>
      <c r="RH99" s="233"/>
      <c r="RI99" s="233"/>
      <c r="RJ99" s="233"/>
      <c r="RK99" s="233"/>
      <c r="RL99" s="233"/>
      <c r="RM99" s="233"/>
      <c r="RN99" s="233"/>
      <c r="RO99" s="233"/>
      <c r="RP99" s="233"/>
      <c r="RQ99" s="233"/>
      <c r="RR99" s="233"/>
      <c r="RS99" s="233"/>
      <c r="RT99" s="233"/>
      <c r="RU99" s="233"/>
      <c r="RV99" s="233"/>
      <c r="RW99" s="233"/>
      <c r="RX99" s="233"/>
      <c r="RY99" s="233"/>
      <c r="RZ99" s="233"/>
      <c r="SA99" s="233"/>
      <c r="SB99" s="233"/>
      <c r="SC99" s="233"/>
      <c r="SD99" s="233"/>
      <c r="SE99" s="233"/>
      <c r="SF99" s="233"/>
      <c r="SG99" s="233"/>
      <c r="SH99" s="233"/>
      <c r="SI99" s="233"/>
      <c r="SJ99" s="233"/>
      <c r="SK99" s="233"/>
      <c r="SL99" s="233"/>
      <c r="SM99" s="233"/>
      <c r="SN99" s="233"/>
      <c r="SO99" s="233"/>
      <c r="SP99" s="233"/>
      <c r="SQ99" s="233"/>
      <c r="SR99" s="233"/>
      <c r="SS99" s="233"/>
      <c r="ST99" s="233"/>
      <c r="SU99" s="233"/>
      <c r="SV99" s="233"/>
      <c r="SW99" s="233"/>
      <c r="SX99" s="233"/>
      <c r="SY99" s="233"/>
      <c r="SZ99" s="233"/>
      <c r="TA99" s="233"/>
      <c r="TB99" s="233"/>
      <c r="TC99" s="233"/>
      <c r="TD99" s="233"/>
      <c r="TE99" s="233"/>
      <c r="TF99" s="233"/>
      <c r="TG99" s="233"/>
      <c r="TH99" s="233"/>
      <c r="TI99" s="233"/>
      <c r="TJ99" s="233"/>
      <c r="TK99" s="233"/>
      <c r="TL99" s="233"/>
      <c r="TM99" s="233"/>
      <c r="TN99" s="233"/>
      <c r="TO99" s="233"/>
      <c r="TP99" s="233"/>
      <c r="TQ99" s="233"/>
      <c r="TR99" s="233"/>
      <c r="TS99" s="233"/>
      <c r="TT99" s="233"/>
      <c r="TU99" s="233"/>
      <c r="TV99" s="233"/>
      <c r="TW99" s="233"/>
      <c r="TX99" s="233"/>
      <c r="TY99" s="233"/>
      <c r="TZ99" s="233"/>
      <c r="UA99" s="233"/>
      <c r="UB99" s="233"/>
      <c r="UC99" s="233"/>
      <c r="UD99" s="233"/>
      <c r="UE99" s="233"/>
      <c r="UF99" s="233"/>
      <c r="UG99" s="233"/>
      <c r="UH99" s="233"/>
      <c r="UI99" s="233"/>
      <c r="UJ99" s="233"/>
      <c r="UK99" s="233"/>
      <c r="UL99" s="233"/>
      <c r="UM99" s="233"/>
      <c r="UN99" s="233"/>
      <c r="UO99" s="233"/>
      <c r="UP99" s="233"/>
      <c r="UQ99" s="233"/>
      <c r="UR99" s="233"/>
      <c r="US99" s="233"/>
      <c r="UT99" s="233"/>
      <c r="UU99" s="233"/>
      <c r="UV99" s="233"/>
      <c r="UW99" s="233"/>
      <c r="UX99" s="233"/>
      <c r="UY99" s="233"/>
      <c r="UZ99" s="233"/>
      <c r="VA99" s="233"/>
      <c r="VB99" s="233"/>
      <c r="VC99" s="233"/>
      <c r="VD99" s="233"/>
      <c r="VE99" s="233"/>
      <c r="VF99" s="233"/>
      <c r="VG99" s="233"/>
      <c r="VH99" s="233"/>
      <c r="VI99" s="233"/>
      <c r="VJ99" s="233"/>
      <c r="VK99" s="233"/>
      <c r="VL99" s="233"/>
      <c r="VM99" s="233"/>
      <c r="VN99" s="233"/>
      <c r="VO99" s="233"/>
      <c r="VP99" s="233"/>
      <c r="VQ99" s="233"/>
      <c r="VR99" s="233"/>
      <c r="VS99" s="233"/>
      <c r="VT99" s="233"/>
      <c r="VU99" s="233"/>
      <c r="VV99" s="233"/>
      <c r="VW99" s="233"/>
      <c r="VX99" s="233"/>
      <c r="VY99" s="233"/>
      <c r="VZ99" s="233"/>
      <c r="WA99" s="233"/>
      <c r="WB99" s="233"/>
      <c r="WC99" s="233"/>
      <c r="WD99" s="233"/>
      <c r="WE99" s="233"/>
      <c r="WF99" s="233"/>
      <c r="WG99" s="233"/>
      <c r="WH99" s="233"/>
      <c r="WI99" s="233"/>
      <c r="WJ99" s="233"/>
      <c r="WK99" s="233"/>
      <c r="WL99" s="233"/>
      <c r="WM99" s="233"/>
      <c r="WN99" s="233"/>
      <c r="WO99" s="233"/>
      <c r="WP99" s="233"/>
      <c r="WQ99" s="233"/>
      <c r="WR99" s="233"/>
      <c r="WS99" s="233"/>
      <c r="WT99" s="233"/>
      <c r="WU99" s="233"/>
      <c r="WV99" s="233"/>
      <c r="WW99" s="233"/>
      <c r="WX99" s="233"/>
      <c r="WY99" s="233"/>
      <c r="WZ99" s="233"/>
      <c r="XA99" s="233"/>
      <c r="XB99" s="233"/>
      <c r="XC99" s="233"/>
      <c r="XD99" s="233"/>
      <c r="XE99" s="233"/>
      <c r="XF99" s="233"/>
      <c r="XG99" s="233"/>
      <c r="XH99" s="233"/>
      <c r="XI99" s="233"/>
      <c r="XJ99" s="233"/>
      <c r="XK99" s="233"/>
      <c r="XL99" s="233"/>
      <c r="XM99" s="233"/>
      <c r="XN99" s="233"/>
      <c r="XO99" s="233"/>
      <c r="XP99" s="233"/>
      <c r="XQ99" s="233"/>
      <c r="XR99" s="233"/>
      <c r="XS99" s="233"/>
      <c r="XT99" s="233"/>
      <c r="XU99" s="233"/>
      <c r="XV99" s="233"/>
      <c r="XW99" s="233"/>
      <c r="XX99" s="233"/>
      <c r="XY99" s="233"/>
      <c r="XZ99" s="233"/>
      <c r="YA99" s="233"/>
      <c r="YB99" s="233"/>
      <c r="YC99" s="233"/>
      <c r="YD99" s="233"/>
      <c r="YE99" s="233"/>
      <c r="YF99" s="233"/>
      <c r="YG99" s="233"/>
      <c r="YH99" s="233"/>
      <c r="YI99" s="233"/>
      <c r="YJ99" s="233"/>
      <c r="YK99" s="233"/>
      <c r="YL99" s="233"/>
      <c r="YM99" s="233"/>
      <c r="YN99" s="233"/>
      <c r="YO99" s="233"/>
      <c r="YP99" s="233"/>
      <c r="YQ99" s="233"/>
      <c r="YR99" s="233"/>
      <c r="YS99" s="233"/>
      <c r="YT99" s="233"/>
      <c r="YU99" s="233"/>
      <c r="YV99" s="233"/>
      <c r="YW99" s="233"/>
      <c r="YX99" s="233"/>
      <c r="YY99" s="233"/>
      <c r="YZ99" s="233"/>
      <c r="ZA99" s="233"/>
      <c r="ZB99" s="233"/>
      <c r="ZC99" s="233"/>
      <c r="ZD99" s="233"/>
      <c r="ZE99" s="233"/>
      <c r="ZF99" s="233"/>
      <c r="ZG99" s="233"/>
      <c r="ZH99" s="233"/>
      <c r="ZI99" s="233"/>
      <c r="ZJ99" s="233"/>
      <c r="ZK99" s="233"/>
      <c r="ZL99" s="233"/>
      <c r="ZM99" s="233"/>
      <c r="ZN99" s="233"/>
      <c r="ZO99" s="233"/>
      <c r="ZP99" s="233"/>
      <c r="ZQ99" s="233"/>
      <c r="ZR99" s="233"/>
      <c r="ZS99" s="233"/>
      <c r="ZT99" s="233"/>
      <c r="ZU99" s="233"/>
      <c r="ZV99" s="233"/>
      <c r="ZW99" s="233"/>
      <c r="ZX99" s="233"/>
      <c r="ZY99" s="233"/>
      <c r="ZZ99" s="233"/>
      <c r="AAA99" s="233"/>
      <c r="AAB99" s="233"/>
      <c r="AAC99" s="233"/>
      <c r="AAD99" s="233"/>
      <c r="AAE99" s="233"/>
      <c r="AAF99" s="233"/>
      <c r="AAG99" s="233"/>
      <c r="AAH99" s="233"/>
      <c r="AAI99" s="233"/>
      <c r="AAJ99" s="233"/>
      <c r="AAK99" s="233"/>
      <c r="AAL99" s="233"/>
      <c r="AAM99" s="233"/>
      <c r="AAN99" s="233"/>
      <c r="AAO99" s="233"/>
      <c r="AAP99" s="233"/>
      <c r="AAQ99" s="233"/>
      <c r="AAR99" s="233"/>
      <c r="AAS99" s="233"/>
      <c r="AAT99" s="233"/>
      <c r="AAU99" s="233"/>
      <c r="AAV99" s="233"/>
      <c r="AAW99" s="233"/>
      <c r="AAX99" s="233"/>
      <c r="AAY99" s="233"/>
      <c r="AAZ99" s="233"/>
      <c r="ABA99" s="233"/>
      <c r="ABB99" s="233"/>
      <c r="ABC99" s="233"/>
      <c r="ABD99" s="233"/>
      <c r="ABE99" s="233"/>
      <c r="ABF99" s="233"/>
      <c r="ABG99" s="233"/>
      <c r="ABH99" s="233"/>
      <c r="ABI99" s="233"/>
      <c r="ABJ99" s="233"/>
      <c r="ABK99" s="233"/>
      <c r="ABL99" s="233"/>
      <c r="ABM99" s="233"/>
      <c r="ABN99" s="233"/>
      <c r="ABO99" s="233"/>
      <c r="ABP99" s="233"/>
      <c r="ABQ99" s="233"/>
      <c r="ABR99" s="233"/>
      <c r="ABS99" s="233"/>
      <c r="ABT99" s="233"/>
      <c r="ABU99" s="233"/>
      <c r="ABV99" s="233"/>
      <c r="ABW99" s="233"/>
      <c r="ABX99" s="233"/>
      <c r="ABY99" s="233"/>
      <c r="ABZ99" s="233"/>
      <c r="ACA99" s="233"/>
      <c r="ACB99" s="233"/>
      <c r="ACC99" s="233"/>
      <c r="ACD99" s="233"/>
      <c r="ACE99" s="233"/>
      <c r="ACF99" s="233"/>
      <c r="ACG99" s="233"/>
      <c r="ACH99" s="233"/>
      <c r="ACI99" s="233"/>
      <c r="ACJ99" s="233"/>
      <c r="ACK99" s="233"/>
      <c r="ACL99" s="233"/>
      <c r="ACM99" s="233"/>
      <c r="ACN99" s="233"/>
      <c r="ACO99" s="233"/>
      <c r="ACP99" s="233"/>
      <c r="ACQ99" s="233"/>
      <c r="ACR99" s="233"/>
      <c r="ACS99" s="233"/>
      <c r="ACT99" s="233"/>
      <c r="ACU99" s="233"/>
      <c r="ACV99" s="233"/>
      <c r="ACW99" s="233"/>
      <c r="ACX99" s="233"/>
      <c r="ACY99" s="233"/>
      <c r="ACZ99" s="233"/>
      <c r="ADA99" s="233"/>
      <c r="ADB99" s="233"/>
      <c r="ADC99" s="233"/>
      <c r="ADD99" s="233"/>
      <c r="ADE99" s="233"/>
      <c r="ADF99" s="233"/>
      <c r="ADG99" s="233"/>
      <c r="ADH99" s="233"/>
      <c r="ADI99" s="233"/>
      <c r="ADJ99" s="233"/>
      <c r="ADK99" s="233"/>
      <c r="ADL99" s="233"/>
      <c r="ADM99" s="233"/>
      <c r="ADN99" s="233"/>
      <c r="ADO99" s="233"/>
      <c r="ADP99" s="233"/>
      <c r="ADQ99" s="233"/>
      <c r="ADR99" s="233"/>
      <c r="ADS99" s="233"/>
      <c r="ADT99" s="233"/>
      <c r="ADU99" s="233"/>
      <c r="ADV99" s="233"/>
      <c r="ADW99" s="233"/>
      <c r="ADX99" s="233"/>
      <c r="ADY99" s="233"/>
      <c r="ADZ99" s="233"/>
      <c r="AEA99" s="233"/>
      <c r="AEB99" s="233"/>
      <c r="AEC99" s="233"/>
      <c r="AED99" s="233"/>
      <c r="AEE99" s="233"/>
      <c r="AEF99" s="233"/>
      <c r="AEG99" s="233"/>
      <c r="AEH99" s="233"/>
      <c r="AEI99" s="233"/>
      <c r="AEJ99" s="233"/>
      <c r="AEK99" s="233"/>
      <c r="AEL99" s="233"/>
      <c r="AEM99" s="233"/>
      <c r="AEN99" s="233"/>
      <c r="AEO99" s="233"/>
      <c r="AEP99" s="233"/>
      <c r="AEQ99" s="233"/>
      <c r="AER99" s="233"/>
      <c r="AES99" s="233"/>
      <c r="AET99" s="233"/>
      <c r="AEU99" s="233"/>
      <c r="AEV99" s="233"/>
      <c r="AEW99" s="233"/>
      <c r="AEX99" s="233"/>
      <c r="AEY99" s="233"/>
      <c r="AEZ99" s="233"/>
      <c r="AFA99" s="233"/>
      <c r="AFB99" s="233"/>
      <c r="AFC99" s="233"/>
      <c r="AFD99" s="233"/>
      <c r="AFE99" s="233"/>
      <c r="AFF99" s="233"/>
      <c r="AFG99" s="233"/>
      <c r="AFH99" s="233"/>
      <c r="AFI99" s="233"/>
      <c r="AFJ99" s="233"/>
      <c r="AFK99" s="233"/>
      <c r="AFL99" s="233"/>
      <c r="AFM99" s="233"/>
      <c r="AFN99" s="233"/>
      <c r="AFO99" s="233"/>
      <c r="AFP99" s="233"/>
      <c r="AFQ99" s="233"/>
      <c r="AFR99" s="233"/>
      <c r="AFS99" s="233"/>
      <c r="AFT99" s="233"/>
      <c r="AFU99" s="233"/>
      <c r="AFV99" s="233"/>
      <c r="AFW99" s="233"/>
      <c r="AFX99" s="233"/>
      <c r="AFY99" s="233"/>
      <c r="AFZ99" s="233"/>
      <c r="AGA99" s="233"/>
      <c r="AGB99" s="233"/>
      <c r="AGC99" s="233"/>
      <c r="AGD99" s="233"/>
      <c r="AGE99" s="233"/>
      <c r="AGF99" s="233"/>
      <c r="AGG99" s="233"/>
      <c r="AGH99" s="233"/>
      <c r="AGI99" s="233"/>
      <c r="AGJ99" s="233"/>
      <c r="AGK99" s="233"/>
      <c r="AGL99" s="233"/>
      <c r="AGM99" s="233"/>
      <c r="AGN99" s="233"/>
      <c r="AGO99" s="233"/>
      <c r="AGP99" s="233"/>
      <c r="AGQ99" s="233"/>
      <c r="AGR99" s="233"/>
      <c r="AGS99" s="233"/>
      <c r="AGT99" s="233"/>
      <c r="AGU99" s="233"/>
      <c r="AGV99" s="233"/>
      <c r="AGW99" s="233"/>
      <c r="AGX99" s="233"/>
      <c r="AGY99" s="233"/>
      <c r="AGZ99" s="233"/>
      <c r="AHA99" s="233"/>
      <c r="AHB99" s="233"/>
      <c r="AHC99" s="233"/>
      <c r="AHD99" s="233"/>
      <c r="AHE99" s="233"/>
      <c r="AHF99" s="233"/>
      <c r="AHG99" s="233"/>
      <c r="AHH99" s="233"/>
      <c r="AHI99" s="233"/>
      <c r="AHJ99" s="233"/>
      <c r="AHK99" s="233"/>
      <c r="AHL99" s="233"/>
      <c r="AHM99" s="233"/>
      <c r="AHN99" s="233"/>
      <c r="AHO99" s="233"/>
      <c r="AHP99" s="233"/>
      <c r="AHQ99" s="233"/>
      <c r="AHR99" s="233"/>
      <c r="AHS99" s="233"/>
      <c r="AHT99" s="233"/>
      <c r="AHU99" s="233"/>
      <c r="AHV99" s="233"/>
      <c r="AHW99" s="233"/>
      <c r="AHX99" s="233"/>
      <c r="AHY99" s="233"/>
      <c r="AHZ99" s="233"/>
      <c r="AIA99" s="233"/>
      <c r="AIB99" s="233"/>
      <c r="AIC99" s="233"/>
      <c r="AID99" s="233"/>
      <c r="AIE99" s="233"/>
      <c r="AIF99" s="233"/>
      <c r="AIG99" s="233"/>
      <c r="AIH99" s="233"/>
      <c r="AII99" s="233"/>
      <c r="AIJ99" s="233"/>
      <c r="AIK99" s="233"/>
      <c r="AIL99" s="233"/>
      <c r="AIM99" s="233"/>
      <c r="AIN99" s="233"/>
      <c r="AIO99" s="233"/>
      <c r="AIP99" s="233"/>
      <c r="AIQ99" s="233"/>
      <c r="AIR99" s="233"/>
      <c r="AIS99" s="233"/>
      <c r="AIT99" s="233"/>
      <c r="AIU99" s="233"/>
      <c r="AIV99" s="233"/>
      <c r="AIW99" s="233"/>
      <c r="AIX99" s="233"/>
      <c r="AIY99" s="233"/>
      <c r="AIZ99" s="233"/>
      <c r="AJA99" s="233"/>
      <c r="AJB99" s="233"/>
      <c r="AJC99" s="233"/>
      <c r="AJD99" s="233"/>
      <c r="AJE99" s="233"/>
      <c r="AJF99" s="233"/>
      <c r="AJG99" s="233"/>
      <c r="AJH99" s="233"/>
      <c r="AJI99" s="233"/>
      <c r="AJJ99" s="233"/>
      <c r="AJK99" s="233"/>
      <c r="AJL99" s="233"/>
      <c r="AJM99" s="233"/>
      <c r="AJN99" s="233"/>
      <c r="AJO99" s="233"/>
      <c r="AJP99" s="233"/>
      <c r="AJQ99" s="233"/>
      <c r="AJR99" s="233"/>
      <c r="AJS99" s="233"/>
      <c r="AJT99" s="233"/>
      <c r="AJU99" s="233"/>
      <c r="AJV99" s="233"/>
      <c r="AJW99" s="233"/>
      <c r="AJX99" s="233"/>
      <c r="AJY99" s="233"/>
      <c r="AJZ99" s="233"/>
      <c r="AKA99" s="233"/>
      <c r="AKB99" s="233"/>
      <c r="AKC99" s="233"/>
      <c r="AKD99" s="233"/>
      <c r="AKE99" s="233"/>
      <c r="AKF99" s="233"/>
      <c r="AKG99" s="233"/>
      <c r="AKH99" s="233"/>
      <c r="AKI99" s="233"/>
      <c r="AKJ99" s="233"/>
      <c r="AKK99" s="233"/>
      <c r="AKL99" s="233"/>
      <c r="AKM99" s="233"/>
      <c r="AKN99" s="233"/>
      <c r="AKO99" s="233"/>
      <c r="AKP99" s="233"/>
      <c r="AKQ99" s="233"/>
      <c r="AKR99" s="233"/>
      <c r="AKS99" s="233"/>
      <c r="AKT99" s="233"/>
      <c r="AKU99" s="233"/>
      <c r="AKV99" s="233"/>
      <c r="AKW99" s="233"/>
      <c r="AKX99" s="233"/>
      <c r="AKY99" s="233"/>
      <c r="AKZ99" s="233"/>
      <c r="ALA99" s="233"/>
      <c r="ALB99" s="233"/>
      <c r="ALC99" s="233"/>
      <c r="ALD99" s="233"/>
      <c r="ALE99" s="233"/>
      <c r="ALF99" s="233"/>
      <c r="ALG99" s="233"/>
      <c r="ALH99" s="233"/>
      <c r="ALI99" s="233"/>
      <c r="ALJ99" s="233"/>
      <c r="ALK99" s="233"/>
      <c r="ALL99" s="233"/>
      <c r="ALM99" s="233"/>
      <c r="ALN99" s="233"/>
      <c r="ALO99" s="233"/>
      <c r="ALP99" s="233"/>
      <c r="ALQ99" s="233"/>
      <c r="ALR99" s="233"/>
      <c r="ALS99" s="233"/>
      <c r="ALT99" s="233"/>
      <c r="ALU99" s="233"/>
      <c r="ALV99" s="233"/>
      <c r="ALW99" s="233"/>
      <c r="ALX99" s="233"/>
      <c r="ALY99" s="233"/>
      <c r="ALZ99" s="233"/>
      <c r="AMA99" s="233"/>
      <c r="AMB99" s="233"/>
      <c r="AMC99" s="233"/>
      <c r="AMD99" s="233"/>
      <c r="AME99" s="233"/>
      <c r="AMF99" s="233"/>
      <c r="AMG99" s="233"/>
      <c r="AMH99" s="233"/>
      <c r="AMI99" s="233"/>
      <c r="AMJ99" s="233"/>
      <c r="AMK99" s="233"/>
      <c r="AML99" s="233"/>
      <c r="AMM99" s="233"/>
      <c r="AMN99" s="233"/>
      <c r="AMO99" s="233"/>
      <c r="AMP99" s="233"/>
      <c r="AMQ99" s="233"/>
      <c r="AMR99" s="233"/>
      <c r="AMS99" s="233"/>
      <c r="AMT99" s="233"/>
      <c r="AMU99" s="233"/>
      <c r="AMV99" s="233"/>
      <c r="AMW99" s="233"/>
      <c r="AMX99" s="233"/>
      <c r="AMY99" s="233"/>
      <c r="AMZ99" s="233"/>
      <c r="ANA99" s="233"/>
      <c r="ANB99" s="233"/>
      <c r="ANC99" s="233"/>
      <c r="AND99" s="233"/>
      <c r="ANE99" s="233"/>
      <c r="ANF99" s="233"/>
      <c r="ANG99" s="233"/>
      <c r="ANH99" s="233"/>
      <c r="ANI99" s="233"/>
      <c r="ANJ99" s="233"/>
      <c r="ANK99" s="233"/>
      <c r="ANL99" s="233"/>
      <c r="ANM99" s="233"/>
      <c r="ANN99" s="233"/>
      <c r="ANO99" s="233"/>
      <c r="ANP99" s="233"/>
      <c r="ANQ99" s="233"/>
      <c r="ANR99" s="233"/>
      <c r="ANS99" s="233"/>
      <c r="ANT99" s="233"/>
      <c r="ANU99" s="233"/>
      <c r="ANV99" s="233"/>
      <c r="ANW99" s="233"/>
      <c r="ANX99" s="233"/>
      <c r="ANY99" s="233"/>
      <c r="ANZ99" s="233"/>
      <c r="AOA99" s="233"/>
      <c r="AOB99" s="233"/>
      <c r="AOC99" s="233"/>
      <c r="AOD99" s="233"/>
      <c r="AOE99" s="233"/>
      <c r="AOF99" s="233"/>
      <c r="AOG99" s="233"/>
      <c r="AOH99" s="233"/>
      <c r="AOI99" s="233"/>
      <c r="AOJ99" s="233"/>
      <c r="AOK99" s="233"/>
      <c r="AOL99" s="233"/>
      <c r="AOM99" s="233"/>
      <c r="AON99" s="233"/>
      <c r="AOO99" s="233"/>
      <c r="AOP99" s="233"/>
      <c r="AOQ99" s="233"/>
      <c r="AOR99" s="233"/>
      <c r="AOS99" s="233"/>
      <c r="AOT99" s="233"/>
      <c r="AOU99" s="233"/>
      <c r="AOV99" s="233"/>
      <c r="AOW99" s="233"/>
      <c r="AOX99" s="233"/>
      <c r="AOY99" s="233"/>
      <c r="AOZ99" s="233"/>
      <c r="APA99" s="233"/>
      <c r="APB99" s="233"/>
      <c r="APC99" s="233"/>
      <c r="APD99" s="233"/>
      <c r="APE99" s="233"/>
      <c r="APF99" s="233"/>
      <c r="APG99" s="233"/>
      <c r="APH99" s="233"/>
      <c r="API99" s="233"/>
      <c r="APJ99" s="233"/>
      <c r="APK99" s="233"/>
      <c r="APL99" s="233"/>
      <c r="APM99" s="233"/>
      <c r="APN99" s="233"/>
      <c r="APO99" s="233"/>
      <c r="APP99" s="233"/>
      <c r="APQ99" s="233"/>
      <c r="APR99" s="233"/>
      <c r="APS99" s="233"/>
      <c r="APT99" s="233"/>
      <c r="APU99" s="233"/>
      <c r="APV99" s="233"/>
      <c r="APW99" s="233"/>
      <c r="APX99" s="233"/>
      <c r="APY99" s="233"/>
      <c r="APZ99" s="233"/>
      <c r="AQA99" s="233"/>
      <c r="AQB99" s="233"/>
      <c r="AQC99" s="233"/>
      <c r="AQD99" s="233"/>
      <c r="AQE99" s="233"/>
      <c r="AQF99" s="233"/>
      <c r="AQG99" s="233"/>
      <c r="AQH99" s="233"/>
      <c r="AQI99" s="233"/>
      <c r="AQJ99" s="233"/>
      <c r="AQK99" s="233"/>
      <c r="AQL99" s="233"/>
      <c r="AQM99" s="233"/>
      <c r="AQN99" s="233"/>
      <c r="AQO99" s="233"/>
      <c r="AQP99" s="233"/>
      <c r="AQQ99" s="233"/>
      <c r="AQR99" s="233"/>
      <c r="AQS99" s="233"/>
      <c r="AQT99" s="233"/>
      <c r="AQU99" s="233"/>
      <c r="AQV99" s="233"/>
      <c r="AQW99" s="233"/>
      <c r="AQX99" s="233"/>
      <c r="AQY99" s="233"/>
      <c r="AQZ99" s="233"/>
      <c r="ARA99" s="233"/>
      <c r="ARB99" s="233"/>
      <c r="ARC99" s="233"/>
      <c r="ARD99" s="233"/>
      <c r="ARE99" s="233"/>
      <c r="ARF99" s="233"/>
      <c r="ARG99" s="233"/>
      <c r="ARH99" s="233"/>
      <c r="ARI99" s="233"/>
      <c r="ARJ99" s="233"/>
      <c r="ARK99" s="233"/>
      <c r="ARL99" s="233"/>
      <c r="ARM99" s="233"/>
      <c r="ARN99" s="233"/>
      <c r="ARO99" s="233"/>
      <c r="ARP99" s="233"/>
      <c r="ARQ99" s="233"/>
      <c r="ARR99" s="233"/>
      <c r="ARS99" s="233"/>
      <c r="ART99" s="233"/>
      <c r="ARU99" s="233"/>
      <c r="ARV99" s="233"/>
      <c r="ARW99" s="233"/>
      <c r="ARX99" s="233"/>
      <c r="ARY99" s="233"/>
      <c r="ARZ99" s="233"/>
      <c r="ASA99" s="233"/>
      <c r="ASB99" s="233"/>
      <c r="ASC99" s="233"/>
      <c r="ASD99" s="233"/>
      <c r="ASE99" s="233"/>
      <c r="ASF99" s="233"/>
      <c r="ASG99" s="233"/>
      <c r="ASH99" s="233"/>
      <c r="ASI99" s="233"/>
      <c r="ASJ99" s="233"/>
      <c r="ASK99" s="233"/>
      <c r="ASL99" s="233"/>
      <c r="ASM99" s="233"/>
      <c r="ASN99" s="233"/>
      <c r="ASO99" s="233"/>
      <c r="ASP99" s="233"/>
      <c r="ASQ99" s="233"/>
      <c r="ASR99" s="233"/>
      <c r="ASS99" s="233"/>
      <c r="AST99" s="233"/>
      <c r="ASU99" s="233"/>
      <c r="ASV99" s="233"/>
      <c r="ASW99" s="233"/>
      <c r="ASX99" s="233"/>
      <c r="ASY99" s="233"/>
      <c r="ASZ99" s="233"/>
      <c r="ATA99" s="233"/>
      <c r="ATB99" s="233"/>
      <c r="ATC99" s="233"/>
      <c r="ATD99" s="233"/>
      <c r="ATE99" s="233"/>
      <c r="ATF99" s="233"/>
      <c r="ATG99" s="233"/>
      <c r="ATH99" s="233"/>
      <c r="ATI99" s="233"/>
      <c r="ATJ99" s="233"/>
      <c r="ATK99" s="233"/>
      <c r="ATL99" s="233"/>
      <c r="ATM99" s="233"/>
      <c r="ATN99" s="233"/>
      <c r="ATO99" s="233"/>
      <c r="ATP99" s="233"/>
      <c r="ATQ99" s="233"/>
      <c r="ATR99" s="233"/>
      <c r="ATS99" s="233"/>
      <c r="ATT99" s="233"/>
      <c r="ATU99" s="233"/>
      <c r="ATV99" s="233"/>
      <c r="ATW99" s="233"/>
      <c r="ATX99" s="233"/>
      <c r="ATY99" s="233"/>
      <c r="ATZ99" s="233"/>
      <c r="AUA99" s="233"/>
      <c r="AUB99" s="233"/>
      <c r="AUC99" s="233"/>
      <c r="AUD99" s="233"/>
      <c r="AUE99" s="233"/>
      <c r="AUF99" s="233"/>
      <c r="AUG99" s="233"/>
      <c r="AUH99" s="233"/>
      <c r="AUI99" s="233"/>
      <c r="AUJ99" s="233"/>
      <c r="AUK99" s="233"/>
      <c r="AUL99" s="233"/>
      <c r="AUM99" s="233"/>
      <c r="AUN99" s="233"/>
      <c r="AUO99" s="233"/>
      <c r="AUP99" s="233"/>
      <c r="AUQ99" s="233"/>
      <c r="AUR99" s="233"/>
      <c r="AUS99" s="233"/>
      <c r="AUT99" s="233"/>
      <c r="AUU99" s="233"/>
      <c r="AUV99" s="233"/>
      <c r="AUW99" s="233"/>
      <c r="AUX99" s="233"/>
      <c r="AUY99" s="233"/>
      <c r="AUZ99" s="233"/>
      <c r="AVA99" s="233"/>
      <c r="AVB99" s="233"/>
      <c r="AVC99" s="233"/>
      <c r="AVD99" s="233"/>
      <c r="AVE99" s="233"/>
      <c r="AVF99" s="233"/>
      <c r="AVG99" s="233"/>
      <c r="AVH99" s="233"/>
      <c r="AVI99" s="233"/>
      <c r="AVJ99" s="233"/>
      <c r="AVK99" s="233"/>
      <c r="AVL99" s="233"/>
      <c r="AVM99" s="233"/>
      <c r="AVN99" s="233"/>
      <c r="AVO99" s="233"/>
      <c r="AVP99" s="233"/>
      <c r="AVQ99" s="233"/>
      <c r="AVR99" s="233"/>
      <c r="AVS99" s="233"/>
      <c r="AVT99" s="233"/>
      <c r="AVU99" s="233"/>
      <c r="AVV99" s="233"/>
      <c r="AVW99" s="233"/>
      <c r="AVX99" s="233"/>
      <c r="AVY99" s="233"/>
      <c r="AVZ99" s="233"/>
      <c r="AWA99" s="233"/>
      <c r="AWB99" s="233"/>
      <c r="AWC99" s="233"/>
      <c r="AWD99" s="233"/>
      <c r="AWE99" s="233"/>
      <c r="AWF99" s="233"/>
      <c r="AWG99" s="233"/>
      <c r="AWH99" s="233"/>
      <c r="AWI99" s="233"/>
      <c r="AWJ99" s="233"/>
      <c r="AWK99" s="233"/>
      <c r="AWL99" s="233"/>
      <c r="AWM99" s="233"/>
      <c r="AWN99" s="233"/>
      <c r="AWO99" s="233"/>
      <c r="AWP99" s="233"/>
      <c r="AWQ99" s="233"/>
      <c r="AWR99" s="233"/>
      <c r="AWS99" s="233"/>
      <c r="AWT99" s="233"/>
      <c r="AWU99" s="233"/>
      <c r="AWV99" s="233"/>
      <c r="AWW99" s="233"/>
      <c r="AWX99" s="233"/>
      <c r="AWY99" s="233"/>
      <c r="AWZ99" s="233"/>
      <c r="AXA99" s="233"/>
      <c r="AXB99" s="233"/>
      <c r="AXC99" s="233"/>
      <c r="AXD99" s="233"/>
      <c r="AXE99" s="233"/>
      <c r="AXF99" s="233"/>
      <c r="AXG99" s="233"/>
      <c r="AXH99" s="233"/>
      <c r="AXI99" s="233"/>
      <c r="AXJ99" s="233"/>
      <c r="AXK99" s="233"/>
      <c r="AXL99" s="233"/>
      <c r="AXM99" s="233"/>
      <c r="AXN99" s="233"/>
      <c r="AXO99" s="233"/>
      <c r="AXP99" s="233"/>
      <c r="AXQ99" s="233"/>
      <c r="AXR99" s="233"/>
      <c r="AXS99" s="233"/>
      <c r="AXT99" s="233"/>
      <c r="AXU99" s="233"/>
      <c r="AXV99" s="233"/>
      <c r="AXW99" s="233"/>
      <c r="AXX99" s="233"/>
      <c r="AXY99" s="233"/>
      <c r="AXZ99" s="233"/>
      <c r="AYA99" s="233"/>
      <c r="AYB99" s="233"/>
      <c r="AYC99" s="233"/>
      <c r="AYD99" s="233"/>
      <c r="AYE99" s="233"/>
      <c r="AYF99" s="233"/>
      <c r="AYG99" s="233"/>
      <c r="AYH99" s="233"/>
      <c r="AYI99" s="233"/>
      <c r="AYJ99" s="233"/>
      <c r="AYK99" s="233"/>
      <c r="AYL99" s="233"/>
      <c r="AYM99" s="233"/>
      <c r="AYN99" s="233"/>
      <c r="AYO99" s="233"/>
      <c r="AYP99" s="233"/>
      <c r="AYQ99" s="233"/>
      <c r="AYR99" s="233"/>
      <c r="AYS99" s="233"/>
      <c r="AYT99" s="233"/>
      <c r="AYU99" s="233"/>
      <c r="AYV99" s="233"/>
      <c r="AYW99" s="233"/>
      <c r="AYX99" s="233"/>
      <c r="AYY99" s="233"/>
      <c r="AYZ99" s="233"/>
      <c r="AZA99" s="233"/>
      <c r="AZB99" s="233"/>
      <c r="AZC99" s="233"/>
      <c r="AZD99" s="233"/>
      <c r="AZE99" s="233"/>
      <c r="AZF99" s="233"/>
      <c r="AZG99" s="233"/>
      <c r="AZH99" s="233"/>
      <c r="AZI99" s="233"/>
      <c r="AZJ99" s="233"/>
      <c r="AZK99" s="233"/>
      <c r="AZL99" s="233"/>
      <c r="AZM99" s="233"/>
      <c r="AZN99" s="233"/>
      <c r="AZO99" s="233"/>
      <c r="AZP99" s="233"/>
      <c r="AZQ99" s="233"/>
      <c r="AZR99" s="233"/>
      <c r="AZS99" s="233"/>
      <c r="AZT99" s="233"/>
      <c r="AZU99" s="233"/>
      <c r="AZV99" s="233"/>
      <c r="AZW99" s="233"/>
      <c r="AZX99" s="233"/>
      <c r="AZY99" s="233"/>
      <c r="AZZ99" s="233"/>
      <c r="BAA99" s="233"/>
      <c r="BAB99" s="233"/>
      <c r="BAC99" s="233"/>
      <c r="BAD99" s="233"/>
      <c r="BAE99" s="233"/>
      <c r="BAF99" s="233"/>
      <c r="BAG99" s="233"/>
      <c r="BAH99" s="233"/>
      <c r="BAI99" s="233"/>
      <c r="BAJ99" s="233"/>
      <c r="BAK99" s="233"/>
      <c r="BAL99" s="233"/>
      <c r="BAM99" s="233"/>
      <c r="BAN99" s="233"/>
      <c r="BAO99" s="233"/>
      <c r="BAP99" s="233"/>
      <c r="BAQ99" s="233"/>
      <c r="BAR99" s="233"/>
      <c r="BAS99" s="233"/>
      <c r="BAT99" s="233"/>
      <c r="BAU99" s="233"/>
      <c r="BAV99" s="233"/>
      <c r="BAW99" s="233"/>
      <c r="BAX99" s="233"/>
      <c r="BAY99" s="233"/>
      <c r="BAZ99" s="233"/>
      <c r="BBA99" s="233"/>
      <c r="BBB99" s="233"/>
      <c r="BBC99" s="233"/>
      <c r="BBD99" s="233"/>
      <c r="BBE99" s="233"/>
      <c r="BBF99" s="233"/>
      <c r="BBG99" s="233"/>
      <c r="BBH99" s="233"/>
      <c r="BBI99" s="233"/>
      <c r="BBJ99" s="233"/>
      <c r="BBK99" s="233"/>
      <c r="BBL99" s="233"/>
      <c r="BBM99" s="233"/>
      <c r="BBN99" s="233"/>
      <c r="BBO99" s="233"/>
      <c r="BBP99" s="233"/>
      <c r="BBQ99" s="233"/>
      <c r="BBR99" s="233"/>
      <c r="BBS99" s="233"/>
      <c r="BBT99" s="233"/>
      <c r="BBU99" s="233"/>
      <c r="BBV99" s="233"/>
      <c r="BBW99" s="233"/>
      <c r="BBX99" s="233"/>
      <c r="BBY99" s="233"/>
      <c r="BBZ99" s="233"/>
      <c r="BCA99" s="233"/>
      <c r="BCB99" s="233"/>
      <c r="BCC99" s="233"/>
      <c r="BCD99" s="233"/>
      <c r="BCE99" s="233"/>
      <c r="BCF99" s="233"/>
      <c r="BCG99" s="233"/>
      <c r="BCH99" s="233"/>
      <c r="BCI99" s="233"/>
      <c r="BCJ99" s="233"/>
      <c r="BCK99" s="233"/>
      <c r="BCL99" s="233"/>
      <c r="BCM99" s="233"/>
      <c r="BCN99" s="233"/>
      <c r="BCO99" s="233"/>
      <c r="BCP99" s="233"/>
      <c r="BCQ99" s="233"/>
      <c r="BCR99" s="233"/>
      <c r="BCS99" s="233"/>
      <c r="BCT99" s="233"/>
      <c r="BCU99" s="233"/>
      <c r="BCV99" s="233"/>
      <c r="BCW99" s="233"/>
      <c r="BCX99" s="233"/>
      <c r="BCY99" s="233"/>
      <c r="BCZ99" s="233"/>
      <c r="BDA99" s="233"/>
      <c r="BDB99" s="233"/>
      <c r="BDC99" s="233"/>
      <c r="BDD99" s="233"/>
      <c r="BDE99" s="233"/>
      <c r="BDF99" s="233"/>
      <c r="BDG99" s="233"/>
      <c r="BDH99" s="233"/>
      <c r="BDI99" s="233"/>
      <c r="BDJ99" s="233"/>
      <c r="BDK99" s="233"/>
      <c r="BDL99" s="233"/>
      <c r="BDM99" s="233"/>
      <c r="BDN99" s="233"/>
      <c r="BDO99" s="233"/>
      <c r="BDP99" s="233"/>
      <c r="BDQ99" s="233"/>
      <c r="BDR99" s="233"/>
      <c r="BDS99" s="233"/>
      <c r="BDT99" s="233"/>
      <c r="BDU99" s="233"/>
    </row>
    <row r="100" spans="1:1477" s="118" customFormat="1" ht="24" customHeight="1" thickTop="1">
      <c r="B100" s="306" t="s">
        <v>529</v>
      </c>
      <c r="C100" s="307"/>
      <c r="D100" s="308"/>
      <c r="E100" s="119"/>
      <c r="F100" s="120"/>
      <c r="G100" s="176">
        <f>IF(B90="","",ROWS(B90:B99)-1)</f>
        <v>9</v>
      </c>
      <c r="H100" s="121">
        <f>SUM(H90:H99)</f>
        <v>21</v>
      </c>
      <c r="I100" s="121">
        <f>SUM(I90:I99)</f>
        <v>21</v>
      </c>
      <c r="J100" s="121">
        <f>SUM(J90:J99)</f>
        <v>2440</v>
      </c>
      <c r="K100" s="121">
        <f>SUM(K90:K99)</f>
        <v>3603</v>
      </c>
      <c r="L100" s="121">
        <f>SUM(L90:L99)</f>
        <v>3561</v>
      </c>
      <c r="M100" s="157">
        <f>IF(G100="",0,N100/G100)</f>
        <v>1</v>
      </c>
      <c r="N100" s="121">
        <f t="shared" ref="N100:AC100" si="79">SUM(N90:N99)</f>
        <v>9</v>
      </c>
      <c r="O100" s="121">
        <f t="shared" si="79"/>
        <v>42</v>
      </c>
      <c r="P100" s="121">
        <f t="shared" si="79"/>
        <v>0</v>
      </c>
      <c r="Q100" s="121">
        <f t="shared" si="79"/>
        <v>0</v>
      </c>
      <c r="R100" s="121">
        <f t="shared" si="79"/>
        <v>997</v>
      </c>
      <c r="S100" s="121">
        <f t="shared" si="79"/>
        <v>166</v>
      </c>
      <c r="T100" s="123">
        <f t="shared" si="79"/>
        <v>35574479</v>
      </c>
      <c r="U100" s="123">
        <f t="shared" si="79"/>
        <v>577632</v>
      </c>
      <c r="V100" s="123">
        <f t="shared" si="79"/>
        <v>34996847</v>
      </c>
      <c r="W100" s="123">
        <f t="shared" si="79"/>
        <v>36318119</v>
      </c>
      <c r="X100" s="123">
        <f t="shared" si="79"/>
        <v>37702028</v>
      </c>
      <c r="Y100" s="123">
        <f t="shared" si="79"/>
        <v>0</v>
      </c>
      <c r="Z100" s="123">
        <f t="shared" si="79"/>
        <v>0</v>
      </c>
      <c r="AA100" s="123">
        <f t="shared" si="79"/>
        <v>0</v>
      </c>
      <c r="AB100" s="123">
        <f t="shared" si="79"/>
        <v>37702028</v>
      </c>
      <c r="AC100" s="123">
        <f t="shared" si="79"/>
        <v>37604540</v>
      </c>
      <c r="AD100" s="157">
        <f>IF(G100="",0,AE100/G100)</f>
        <v>0.77777777777777779</v>
      </c>
      <c r="AE100" s="159">
        <f t="shared" ref="AE100:CM100" si="80">SUM(AE90:AE99)</f>
        <v>7</v>
      </c>
      <c r="AF100" s="123">
        <f t="shared" si="80"/>
        <v>-97488</v>
      </c>
      <c r="AG100" s="123">
        <f t="shared" si="80"/>
        <v>743640</v>
      </c>
      <c r="AH100" s="121">
        <f t="shared" si="80"/>
        <v>696</v>
      </c>
      <c r="AI100" s="121">
        <f t="shared" si="80"/>
        <v>185</v>
      </c>
      <c r="AJ100" s="121">
        <f t="shared" si="80"/>
        <v>10</v>
      </c>
      <c r="AK100" s="121">
        <f t="shared" si="80"/>
        <v>69</v>
      </c>
      <c r="AL100" s="123">
        <f t="shared" si="80"/>
        <v>1024123</v>
      </c>
      <c r="AM100" s="123">
        <f t="shared" si="80"/>
        <v>0</v>
      </c>
      <c r="AN100" s="121">
        <f t="shared" si="80"/>
        <v>106</v>
      </c>
      <c r="AO100" s="121">
        <f t="shared" si="80"/>
        <v>42</v>
      </c>
      <c r="AP100" s="123">
        <f t="shared" si="80"/>
        <v>911532</v>
      </c>
      <c r="AQ100" s="123">
        <f t="shared" si="80"/>
        <v>89925</v>
      </c>
      <c r="AR100" s="121">
        <f t="shared" si="80"/>
        <v>0</v>
      </c>
      <c r="AS100" s="121">
        <f t="shared" si="80"/>
        <v>0</v>
      </c>
      <c r="AT100" s="123">
        <f t="shared" si="80"/>
        <v>0</v>
      </c>
      <c r="AU100" s="123">
        <f t="shared" si="80"/>
        <v>0</v>
      </c>
      <c r="AV100" s="121">
        <f t="shared" si="80"/>
        <v>0</v>
      </c>
      <c r="AW100" s="121">
        <f t="shared" si="80"/>
        <v>0</v>
      </c>
      <c r="AX100" s="123">
        <f t="shared" si="80"/>
        <v>0</v>
      </c>
      <c r="AY100" s="123">
        <f t="shared" si="80"/>
        <v>0</v>
      </c>
      <c r="AZ100" s="121">
        <f t="shared" si="80"/>
        <v>0</v>
      </c>
      <c r="BA100" s="121">
        <f t="shared" si="80"/>
        <v>0</v>
      </c>
      <c r="BB100" s="123">
        <f t="shared" si="80"/>
        <v>8000</v>
      </c>
      <c r="BC100" s="123">
        <f t="shared" si="80"/>
        <v>0</v>
      </c>
      <c r="BD100" s="121">
        <f t="shared" si="80"/>
        <v>0</v>
      </c>
      <c r="BE100" s="121">
        <f t="shared" si="80"/>
        <v>0</v>
      </c>
      <c r="BF100" s="123">
        <f t="shared" si="80"/>
        <v>282858</v>
      </c>
      <c r="BG100" s="123">
        <f t="shared" si="80"/>
        <v>6413</v>
      </c>
      <c r="BH100" s="121">
        <f t="shared" si="80"/>
        <v>0</v>
      </c>
      <c r="BI100" s="121">
        <f t="shared" si="80"/>
        <v>0</v>
      </c>
      <c r="BJ100" s="123">
        <f t="shared" si="80"/>
        <v>0</v>
      </c>
      <c r="BK100" s="123">
        <f t="shared" si="80"/>
        <v>0</v>
      </c>
      <c r="BL100" s="121">
        <f t="shared" si="80"/>
        <v>0</v>
      </c>
      <c r="BM100" s="121">
        <f t="shared" si="80"/>
        <v>0</v>
      </c>
      <c r="BN100" s="123">
        <f t="shared" si="80"/>
        <v>0</v>
      </c>
      <c r="BO100" s="123">
        <f t="shared" si="80"/>
        <v>0</v>
      </c>
      <c r="BP100" s="121">
        <f t="shared" si="80"/>
        <v>0</v>
      </c>
      <c r="BQ100" s="121">
        <f t="shared" si="80"/>
        <v>0</v>
      </c>
      <c r="BR100" s="123">
        <f t="shared" si="80"/>
        <v>0</v>
      </c>
      <c r="BS100" s="123">
        <f t="shared" si="80"/>
        <v>0</v>
      </c>
      <c r="BT100" s="121">
        <f t="shared" si="80"/>
        <v>0</v>
      </c>
      <c r="BU100" s="121">
        <f t="shared" si="80"/>
        <v>0</v>
      </c>
      <c r="BV100" s="123">
        <f t="shared" si="80"/>
        <v>0</v>
      </c>
      <c r="BW100" s="123">
        <f t="shared" si="80"/>
        <v>0</v>
      </c>
      <c r="BX100" s="121">
        <f t="shared" si="80"/>
        <v>0</v>
      </c>
      <c r="BY100" s="121">
        <f t="shared" si="80"/>
        <v>0</v>
      </c>
      <c r="BZ100" s="123">
        <f t="shared" si="80"/>
        <v>0</v>
      </c>
      <c r="CA100" s="123">
        <f t="shared" si="80"/>
        <v>0</v>
      </c>
      <c r="CB100" s="121">
        <f t="shared" si="80"/>
        <v>0</v>
      </c>
      <c r="CC100" s="121">
        <f t="shared" si="80"/>
        <v>0</v>
      </c>
      <c r="CD100" s="123">
        <f t="shared" si="80"/>
        <v>0</v>
      </c>
      <c r="CE100" s="123">
        <f t="shared" si="80"/>
        <v>0</v>
      </c>
      <c r="CF100" s="121">
        <f t="shared" si="80"/>
        <v>0</v>
      </c>
      <c r="CG100" s="121">
        <f t="shared" si="80"/>
        <v>55</v>
      </c>
      <c r="CH100" s="123">
        <f t="shared" si="80"/>
        <v>-1226116</v>
      </c>
      <c r="CI100" s="123">
        <f t="shared" si="80"/>
        <v>0</v>
      </c>
      <c r="CJ100" s="121">
        <f t="shared" si="80"/>
        <v>116</v>
      </c>
      <c r="CK100" s="121">
        <f t="shared" si="80"/>
        <v>166</v>
      </c>
      <c r="CL100" s="123">
        <f t="shared" si="80"/>
        <v>1000396</v>
      </c>
      <c r="CM100" s="123">
        <f t="shared" si="80"/>
        <v>96338</v>
      </c>
      <c r="CN100" s="125"/>
      <c r="CO100" s="125"/>
      <c r="CP100" s="125"/>
      <c r="CQ100" s="125"/>
      <c r="CR100" s="125"/>
      <c r="CS100" s="125"/>
      <c r="CT100" s="119"/>
      <c r="CU100" s="120"/>
      <c r="CV100" s="120"/>
      <c r="CW100" s="119"/>
      <c r="CX100" s="119"/>
      <c r="CY100" s="120"/>
      <c r="CZ100" s="120"/>
      <c r="DA100" s="120"/>
      <c r="DB100" s="123"/>
      <c r="DC100" s="125"/>
      <c r="DD100" s="232"/>
    </row>
    <row r="101" spans="1:1477" s="73" customFormat="1">
      <c r="A101" s="126"/>
      <c r="B101" s="71" t="s">
        <v>5</v>
      </c>
      <c r="C101" s="71" t="s">
        <v>315</v>
      </c>
      <c r="D101" s="71" t="s">
        <v>316</v>
      </c>
      <c r="E101" s="72">
        <v>41305</v>
      </c>
      <c r="F101" s="71" t="s">
        <v>471</v>
      </c>
      <c r="G101" s="175" t="s">
        <v>476</v>
      </c>
      <c r="H101" s="208">
        <v>1</v>
      </c>
      <c r="I101" s="73">
        <v>0</v>
      </c>
      <c r="J101" s="73">
        <v>560</v>
      </c>
      <c r="K101" s="73">
        <v>775</v>
      </c>
      <c r="L101" s="73">
        <v>774</v>
      </c>
      <c r="M101" s="206">
        <f>IF(J101 = 0,0,(L101-AH101-AI101)/J101)</f>
        <v>1.0482142857142858</v>
      </c>
      <c r="N101" s="73">
        <f>IF(G101&lt;&gt;"",IF(M101&lt;=1.2,1,0),0)</f>
        <v>1</v>
      </c>
      <c r="O101" s="73">
        <v>1</v>
      </c>
      <c r="P101" s="73">
        <v>0</v>
      </c>
      <c r="Q101" s="73">
        <v>0</v>
      </c>
      <c r="R101" s="73">
        <v>215</v>
      </c>
      <c r="S101" s="73">
        <v>0</v>
      </c>
      <c r="T101" s="212">
        <v>4988310</v>
      </c>
      <c r="U101" s="212">
        <v>58000</v>
      </c>
      <c r="V101" s="212">
        <v>4930310</v>
      </c>
      <c r="W101" s="212">
        <v>4988310</v>
      </c>
      <c r="X101" s="212">
        <v>4865434</v>
      </c>
      <c r="Y101" s="212">
        <v>0</v>
      </c>
      <c r="Z101" s="212">
        <v>0</v>
      </c>
      <c r="AA101" s="212">
        <v>0</v>
      </c>
      <c r="AB101" s="212">
        <v>4865434</v>
      </c>
      <c r="AC101" s="212">
        <v>4865434</v>
      </c>
      <c r="AD101" s="206">
        <f>IF(V101=0,0,AC101/V101)</f>
        <v>0.98684139536864823</v>
      </c>
      <c r="AE101" s="73">
        <f>IF(AD101 &lt;=1.1,1,0)</f>
        <v>1</v>
      </c>
      <c r="AF101" s="212">
        <v>0</v>
      </c>
      <c r="AG101" s="212">
        <v>0</v>
      </c>
      <c r="AH101" s="73">
        <v>152</v>
      </c>
      <c r="AI101" s="73">
        <v>35</v>
      </c>
      <c r="AJ101" s="73">
        <v>0</v>
      </c>
      <c r="AK101" s="73">
        <v>0</v>
      </c>
      <c r="AL101" s="85">
        <v>0</v>
      </c>
      <c r="AM101" s="85">
        <v>0</v>
      </c>
      <c r="AN101" s="73">
        <v>0</v>
      </c>
      <c r="AO101" s="73">
        <v>0</v>
      </c>
      <c r="AP101" s="85">
        <v>0</v>
      </c>
      <c r="AQ101" s="85">
        <v>0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0</v>
      </c>
      <c r="BF101" s="85">
        <v>0</v>
      </c>
      <c r="BG101" s="85">
        <v>0</v>
      </c>
      <c r="BH101" s="73">
        <v>0</v>
      </c>
      <c r="BI101" s="73">
        <v>0</v>
      </c>
      <c r="BJ101" s="85">
        <v>0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28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28</v>
      </c>
      <c r="CK101" s="73">
        <v>0</v>
      </c>
      <c r="CL101" s="85">
        <v>0</v>
      </c>
      <c r="CM101" s="85">
        <v>0</v>
      </c>
      <c r="CN101" s="71" t="s">
        <v>430</v>
      </c>
      <c r="CO101" s="71" t="s">
        <v>431</v>
      </c>
      <c r="CP101" s="71" t="s">
        <v>321</v>
      </c>
      <c r="CQ101" s="71" t="s">
        <v>321</v>
      </c>
      <c r="CR101" s="71" t="s">
        <v>321</v>
      </c>
      <c r="CS101" s="71" t="s">
        <v>321</v>
      </c>
      <c r="CT101" s="72">
        <v>42219</v>
      </c>
      <c r="CU101" s="71" t="s">
        <v>473</v>
      </c>
      <c r="CV101" s="71" t="s">
        <v>474</v>
      </c>
      <c r="CW101" s="72" t="s">
        <v>168</v>
      </c>
      <c r="CX101" s="72">
        <v>42187</v>
      </c>
      <c r="CY101" s="71" t="s">
        <v>473</v>
      </c>
      <c r="CZ101" s="71" t="s">
        <v>474</v>
      </c>
      <c r="DA101" s="71" t="s">
        <v>509</v>
      </c>
      <c r="DB101" s="86">
        <v>5875815.5</v>
      </c>
      <c r="DC101" s="71"/>
      <c r="DD101" s="71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  <c r="IQ101" s="205"/>
      <c r="IR101" s="205"/>
      <c r="IS101" s="205"/>
      <c r="IT101" s="205"/>
      <c r="IU101" s="205"/>
      <c r="IV101" s="205"/>
      <c r="IW101" s="205"/>
      <c r="IX101" s="205"/>
      <c r="IY101" s="205"/>
      <c r="IZ101" s="205"/>
      <c r="JA101" s="205"/>
      <c r="JB101" s="205"/>
      <c r="JC101" s="205"/>
      <c r="JD101" s="205"/>
      <c r="JE101" s="205"/>
      <c r="JF101" s="205"/>
      <c r="JG101" s="205"/>
      <c r="JH101" s="205"/>
      <c r="JI101" s="205"/>
      <c r="JJ101" s="205"/>
      <c r="JK101" s="205"/>
      <c r="JL101" s="205"/>
      <c r="JM101" s="205"/>
      <c r="JN101" s="205"/>
      <c r="JO101" s="205"/>
      <c r="JP101" s="205"/>
      <c r="JQ101" s="205"/>
      <c r="JR101" s="205"/>
      <c r="JS101" s="205"/>
      <c r="JT101" s="205"/>
      <c r="JU101" s="205"/>
      <c r="JV101" s="205"/>
      <c r="JW101" s="205"/>
      <c r="JX101" s="205"/>
      <c r="JY101" s="205"/>
      <c r="JZ101" s="205"/>
      <c r="KA101" s="205"/>
      <c r="KB101" s="205"/>
      <c r="KC101" s="205"/>
      <c r="KD101" s="205"/>
      <c r="KE101" s="205"/>
      <c r="KF101" s="205"/>
      <c r="KG101" s="205"/>
      <c r="KH101" s="205"/>
      <c r="KI101" s="205"/>
      <c r="KJ101" s="205"/>
      <c r="KK101" s="205"/>
      <c r="KL101" s="205"/>
      <c r="KM101" s="205"/>
      <c r="KN101" s="205"/>
      <c r="KO101" s="205"/>
      <c r="KP101" s="205"/>
      <c r="KQ101" s="205"/>
      <c r="KR101" s="205"/>
      <c r="KS101" s="205"/>
      <c r="KT101" s="205"/>
      <c r="KU101" s="205"/>
      <c r="KV101" s="205"/>
      <c r="KW101" s="205"/>
      <c r="KX101" s="205"/>
      <c r="KY101" s="205"/>
      <c r="KZ101" s="205"/>
      <c r="LA101" s="205"/>
      <c r="LB101" s="205"/>
      <c r="LC101" s="205"/>
      <c r="LD101" s="205"/>
      <c r="LE101" s="205"/>
      <c r="LF101" s="205"/>
      <c r="LG101" s="205"/>
      <c r="LH101" s="205"/>
      <c r="LI101" s="205"/>
      <c r="LJ101" s="205"/>
      <c r="LK101" s="205"/>
      <c r="LL101" s="205"/>
      <c r="LM101" s="205"/>
      <c r="LN101" s="205"/>
      <c r="LO101" s="205"/>
      <c r="LP101" s="205"/>
      <c r="LQ101" s="205"/>
      <c r="LR101" s="205"/>
      <c r="LS101" s="205"/>
      <c r="LT101" s="205"/>
      <c r="LU101" s="205"/>
      <c r="LV101" s="205"/>
      <c r="LW101" s="205"/>
      <c r="LX101" s="205"/>
      <c r="LY101" s="205"/>
      <c r="LZ101" s="205"/>
      <c r="MA101" s="205"/>
      <c r="MB101" s="205"/>
      <c r="MC101" s="205"/>
      <c r="MD101" s="205"/>
      <c r="ME101" s="205"/>
      <c r="MF101" s="205"/>
      <c r="MG101" s="205"/>
      <c r="MH101" s="205"/>
      <c r="MI101" s="205"/>
      <c r="MJ101" s="205"/>
      <c r="MK101" s="205"/>
      <c r="ML101" s="205"/>
      <c r="MM101" s="205"/>
      <c r="MN101" s="205"/>
      <c r="MO101" s="205"/>
      <c r="MP101" s="205"/>
      <c r="MQ101" s="205"/>
      <c r="MR101" s="205"/>
      <c r="MS101" s="205"/>
      <c r="MT101" s="205"/>
      <c r="MU101" s="205"/>
      <c r="MV101" s="205"/>
      <c r="MW101" s="205"/>
      <c r="MX101" s="205"/>
      <c r="MY101" s="205"/>
      <c r="MZ101" s="205"/>
      <c r="NA101" s="205"/>
      <c r="NB101" s="205"/>
      <c r="NC101" s="205"/>
      <c r="ND101" s="205"/>
      <c r="NE101" s="205"/>
      <c r="NF101" s="205"/>
      <c r="NG101" s="205"/>
      <c r="NH101" s="205"/>
      <c r="NI101" s="205"/>
      <c r="NJ101" s="205"/>
      <c r="NK101" s="205"/>
      <c r="NL101" s="205"/>
      <c r="NM101" s="205"/>
      <c r="NN101" s="205"/>
      <c r="NO101" s="205"/>
      <c r="NP101" s="205"/>
      <c r="NQ101" s="205"/>
      <c r="NR101" s="205"/>
      <c r="NS101" s="205"/>
      <c r="NT101" s="205"/>
      <c r="NU101" s="205"/>
      <c r="NV101" s="205"/>
      <c r="NW101" s="205"/>
      <c r="NX101" s="205"/>
      <c r="NY101" s="205"/>
      <c r="NZ101" s="205"/>
      <c r="OA101" s="205"/>
      <c r="OB101" s="205"/>
      <c r="OC101" s="205"/>
      <c r="OD101" s="205"/>
      <c r="OE101" s="205"/>
      <c r="OF101" s="205"/>
      <c r="OG101" s="205"/>
      <c r="OH101" s="205"/>
      <c r="OI101" s="205"/>
      <c r="OJ101" s="205"/>
      <c r="OK101" s="205"/>
      <c r="OL101" s="205"/>
      <c r="OM101" s="205"/>
      <c r="ON101" s="205"/>
      <c r="OO101" s="205"/>
      <c r="OP101" s="205"/>
      <c r="OQ101" s="205"/>
      <c r="OR101" s="205"/>
      <c r="OS101" s="205"/>
      <c r="OT101" s="205"/>
      <c r="OU101" s="205"/>
      <c r="OV101" s="205"/>
      <c r="OW101" s="205"/>
      <c r="OX101" s="205"/>
      <c r="OY101" s="205"/>
      <c r="OZ101" s="205"/>
      <c r="PA101" s="205"/>
      <c r="PB101" s="205"/>
      <c r="PC101" s="205"/>
      <c r="PD101" s="205"/>
      <c r="PE101" s="205"/>
      <c r="PF101" s="205"/>
      <c r="PG101" s="205"/>
      <c r="PH101" s="205"/>
      <c r="PI101" s="205"/>
      <c r="PJ101" s="205"/>
      <c r="PK101" s="205"/>
      <c r="PL101" s="205"/>
      <c r="PM101" s="205"/>
      <c r="PN101" s="205"/>
      <c r="PO101" s="205"/>
      <c r="PP101" s="205"/>
      <c r="PQ101" s="205"/>
      <c r="PR101" s="205"/>
      <c r="PS101" s="205"/>
      <c r="PT101" s="205"/>
      <c r="PU101" s="205"/>
      <c r="PV101" s="205"/>
      <c r="PW101" s="205"/>
      <c r="PX101" s="205"/>
      <c r="PY101" s="205"/>
      <c r="PZ101" s="205"/>
      <c r="QA101" s="205"/>
      <c r="QB101" s="205"/>
      <c r="QC101" s="205"/>
      <c r="QD101" s="205"/>
      <c r="QE101" s="205"/>
      <c r="QF101" s="205"/>
      <c r="QG101" s="205"/>
      <c r="QH101" s="205"/>
      <c r="QI101" s="205"/>
      <c r="QJ101" s="205"/>
      <c r="QK101" s="205"/>
      <c r="QL101" s="205"/>
      <c r="QM101" s="205"/>
      <c r="QN101" s="205"/>
      <c r="QO101" s="205"/>
      <c r="QP101" s="205"/>
      <c r="QQ101" s="205"/>
      <c r="QR101" s="205"/>
      <c r="QS101" s="205"/>
      <c r="QT101" s="205"/>
      <c r="QU101" s="205"/>
      <c r="QV101" s="205"/>
      <c r="QW101" s="205"/>
      <c r="QX101" s="205"/>
      <c r="QY101" s="205"/>
      <c r="QZ101" s="205"/>
      <c r="RA101" s="205"/>
      <c r="RB101" s="205"/>
      <c r="RC101" s="205"/>
      <c r="RD101" s="205"/>
      <c r="RE101" s="205"/>
      <c r="RF101" s="205"/>
      <c r="RG101" s="205"/>
      <c r="RH101" s="205"/>
      <c r="RI101" s="205"/>
      <c r="RJ101" s="205"/>
      <c r="RK101" s="205"/>
      <c r="RL101" s="205"/>
      <c r="RM101" s="205"/>
      <c r="RN101" s="205"/>
      <c r="RO101" s="205"/>
      <c r="RP101" s="205"/>
      <c r="RQ101" s="205"/>
      <c r="RR101" s="205"/>
      <c r="RS101" s="205"/>
      <c r="RT101" s="205"/>
      <c r="RU101" s="205"/>
      <c r="RV101" s="205"/>
      <c r="RW101" s="205"/>
      <c r="RX101" s="205"/>
      <c r="RY101" s="205"/>
      <c r="RZ101" s="205"/>
      <c r="SA101" s="205"/>
      <c r="SB101" s="205"/>
      <c r="SC101" s="205"/>
      <c r="SD101" s="205"/>
      <c r="SE101" s="205"/>
      <c r="SF101" s="205"/>
      <c r="SG101" s="205"/>
      <c r="SH101" s="205"/>
      <c r="SI101" s="205"/>
      <c r="SJ101" s="205"/>
      <c r="SK101" s="205"/>
      <c r="SL101" s="205"/>
      <c r="SM101" s="205"/>
      <c r="SN101" s="205"/>
      <c r="SO101" s="205"/>
      <c r="SP101" s="205"/>
      <c r="SQ101" s="205"/>
      <c r="SR101" s="205"/>
      <c r="SS101" s="205"/>
      <c r="ST101" s="205"/>
      <c r="SU101" s="205"/>
      <c r="SV101" s="205"/>
      <c r="SW101" s="205"/>
      <c r="SX101" s="205"/>
      <c r="SY101" s="205"/>
      <c r="SZ101" s="205"/>
      <c r="TA101" s="205"/>
      <c r="TB101" s="205"/>
      <c r="TC101" s="205"/>
      <c r="TD101" s="205"/>
      <c r="TE101" s="205"/>
      <c r="TF101" s="205"/>
      <c r="TG101" s="205"/>
      <c r="TH101" s="205"/>
      <c r="TI101" s="205"/>
      <c r="TJ101" s="205"/>
      <c r="TK101" s="205"/>
      <c r="TL101" s="205"/>
      <c r="TM101" s="205"/>
      <c r="TN101" s="205"/>
      <c r="TO101" s="205"/>
      <c r="TP101" s="205"/>
      <c r="TQ101" s="205"/>
      <c r="TR101" s="205"/>
      <c r="TS101" s="205"/>
      <c r="TT101" s="205"/>
      <c r="TU101" s="205"/>
      <c r="TV101" s="205"/>
      <c r="TW101" s="205"/>
      <c r="TX101" s="205"/>
      <c r="TY101" s="205"/>
      <c r="TZ101" s="205"/>
      <c r="UA101" s="205"/>
      <c r="UB101" s="205"/>
      <c r="UC101" s="205"/>
      <c r="UD101" s="205"/>
      <c r="UE101" s="205"/>
      <c r="UF101" s="205"/>
      <c r="UG101" s="205"/>
      <c r="UH101" s="205"/>
      <c r="UI101" s="205"/>
      <c r="UJ101" s="205"/>
      <c r="UK101" s="205"/>
      <c r="UL101" s="205"/>
      <c r="UM101" s="205"/>
      <c r="UN101" s="205"/>
      <c r="UO101" s="205"/>
      <c r="UP101" s="205"/>
      <c r="UQ101" s="205"/>
      <c r="UR101" s="205"/>
      <c r="US101" s="205"/>
      <c r="UT101" s="205"/>
      <c r="UU101" s="205"/>
      <c r="UV101" s="205"/>
      <c r="UW101" s="205"/>
      <c r="UX101" s="205"/>
      <c r="UY101" s="205"/>
      <c r="UZ101" s="205"/>
      <c r="VA101" s="205"/>
      <c r="VB101" s="205"/>
      <c r="VC101" s="205"/>
      <c r="VD101" s="205"/>
      <c r="VE101" s="205"/>
      <c r="VF101" s="205"/>
      <c r="VG101" s="205"/>
      <c r="VH101" s="205"/>
      <c r="VI101" s="205"/>
      <c r="VJ101" s="205"/>
      <c r="VK101" s="205"/>
      <c r="VL101" s="205"/>
      <c r="VM101" s="205"/>
      <c r="VN101" s="205"/>
      <c r="VO101" s="205"/>
      <c r="VP101" s="205"/>
      <c r="VQ101" s="205"/>
      <c r="VR101" s="205"/>
      <c r="VS101" s="205"/>
      <c r="VT101" s="205"/>
      <c r="VU101" s="205"/>
      <c r="VV101" s="205"/>
      <c r="VW101" s="205"/>
      <c r="VX101" s="205"/>
      <c r="VY101" s="205"/>
      <c r="VZ101" s="205"/>
      <c r="WA101" s="205"/>
      <c r="WB101" s="205"/>
      <c r="WC101" s="205"/>
      <c r="WD101" s="205"/>
      <c r="WE101" s="205"/>
      <c r="WF101" s="205"/>
      <c r="WG101" s="205"/>
      <c r="WH101" s="205"/>
      <c r="WI101" s="205"/>
      <c r="WJ101" s="205"/>
      <c r="WK101" s="205"/>
      <c r="WL101" s="205"/>
      <c r="WM101" s="205"/>
      <c r="WN101" s="205"/>
      <c r="WO101" s="205"/>
      <c r="WP101" s="205"/>
      <c r="WQ101" s="205"/>
      <c r="WR101" s="205"/>
      <c r="WS101" s="205"/>
      <c r="WT101" s="205"/>
      <c r="WU101" s="205"/>
      <c r="WV101" s="205"/>
      <c r="WW101" s="205"/>
      <c r="WX101" s="205"/>
      <c r="WY101" s="205"/>
      <c r="WZ101" s="205"/>
      <c r="XA101" s="205"/>
      <c r="XB101" s="205"/>
      <c r="XC101" s="205"/>
      <c r="XD101" s="205"/>
      <c r="XE101" s="205"/>
      <c r="XF101" s="205"/>
      <c r="XG101" s="205"/>
      <c r="XH101" s="205"/>
      <c r="XI101" s="205"/>
      <c r="XJ101" s="205"/>
      <c r="XK101" s="205"/>
      <c r="XL101" s="205"/>
      <c r="XM101" s="205"/>
      <c r="XN101" s="205"/>
      <c r="XO101" s="205"/>
      <c r="XP101" s="205"/>
      <c r="XQ101" s="205"/>
      <c r="XR101" s="205"/>
      <c r="XS101" s="205"/>
      <c r="XT101" s="205"/>
      <c r="XU101" s="205"/>
      <c r="XV101" s="205"/>
      <c r="XW101" s="205"/>
      <c r="XX101" s="205"/>
      <c r="XY101" s="205"/>
      <c r="XZ101" s="205"/>
      <c r="YA101" s="205"/>
      <c r="YB101" s="205"/>
      <c r="YC101" s="205"/>
      <c r="YD101" s="205"/>
      <c r="YE101" s="205"/>
      <c r="YF101" s="205"/>
      <c r="YG101" s="205"/>
      <c r="YH101" s="205"/>
      <c r="YI101" s="205"/>
      <c r="YJ101" s="205"/>
      <c r="YK101" s="205"/>
      <c r="YL101" s="205"/>
      <c r="YM101" s="205"/>
      <c r="YN101" s="205"/>
      <c r="YO101" s="205"/>
      <c r="YP101" s="205"/>
      <c r="YQ101" s="205"/>
      <c r="YR101" s="205"/>
      <c r="YS101" s="205"/>
      <c r="YT101" s="205"/>
      <c r="YU101" s="205"/>
      <c r="YV101" s="205"/>
      <c r="YW101" s="205"/>
      <c r="YX101" s="205"/>
      <c r="YY101" s="205"/>
      <c r="YZ101" s="205"/>
      <c r="ZA101" s="205"/>
      <c r="ZB101" s="205"/>
      <c r="ZC101" s="205"/>
      <c r="ZD101" s="205"/>
      <c r="ZE101" s="205"/>
      <c r="ZF101" s="205"/>
      <c r="ZG101" s="205"/>
      <c r="ZH101" s="205"/>
      <c r="ZI101" s="205"/>
      <c r="ZJ101" s="205"/>
      <c r="ZK101" s="205"/>
      <c r="ZL101" s="205"/>
      <c r="ZM101" s="205"/>
      <c r="ZN101" s="205"/>
      <c r="ZO101" s="205"/>
      <c r="ZP101" s="205"/>
      <c r="ZQ101" s="205"/>
      <c r="ZR101" s="205"/>
      <c r="ZS101" s="205"/>
      <c r="ZT101" s="205"/>
      <c r="ZU101" s="205"/>
      <c r="ZV101" s="205"/>
      <c r="ZW101" s="205"/>
      <c r="ZX101" s="205"/>
      <c r="ZY101" s="205"/>
      <c r="ZZ101" s="205"/>
      <c r="AAA101" s="205"/>
      <c r="AAB101" s="205"/>
      <c r="AAC101" s="205"/>
      <c r="AAD101" s="205"/>
      <c r="AAE101" s="205"/>
      <c r="AAF101" s="205"/>
      <c r="AAG101" s="205"/>
      <c r="AAH101" s="205"/>
      <c r="AAI101" s="205"/>
      <c r="AAJ101" s="205"/>
      <c r="AAK101" s="205"/>
      <c r="AAL101" s="205"/>
      <c r="AAM101" s="205"/>
      <c r="AAN101" s="205"/>
      <c r="AAO101" s="205"/>
      <c r="AAP101" s="205"/>
      <c r="AAQ101" s="205"/>
      <c r="AAR101" s="205"/>
      <c r="AAS101" s="205"/>
      <c r="AAT101" s="205"/>
      <c r="AAU101" s="205"/>
      <c r="AAV101" s="205"/>
      <c r="AAW101" s="205"/>
      <c r="AAX101" s="205"/>
      <c r="AAY101" s="205"/>
      <c r="AAZ101" s="205"/>
      <c r="ABA101" s="205"/>
      <c r="ABB101" s="205"/>
      <c r="ABC101" s="205"/>
      <c r="ABD101" s="205"/>
      <c r="ABE101" s="205"/>
      <c r="ABF101" s="205"/>
      <c r="ABG101" s="205"/>
      <c r="ABH101" s="205"/>
      <c r="ABI101" s="205"/>
      <c r="ABJ101" s="205"/>
      <c r="ABK101" s="205"/>
      <c r="ABL101" s="205"/>
      <c r="ABM101" s="205"/>
      <c r="ABN101" s="205"/>
      <c r="ABO101" s="205"/>
      <c r="ABP101" s="205"/>
      <c r="ABQ101" s="205"/>
      <c r="ABR101" s="205"/>
      <c r="ABS101" s="205"/>
      <c r="ABT101" s="205"/>
      <c r="ABU101" s="205"/>
      <c r="ABV101" s="205"/>
      <c r="ABW101" s="205"/>
      <c r="ABX101" s="205"/>
      <c r="ABY101" s="205"/>
      <c r="ABZ101" s="205"/>
      <c r="ACA101" s="205"/>
      <c r="ACB101" s="205"/>
      <c r="ACC101" s="205"/>
      <c r="ACD101" s="205"/>
      <c r="ACE101" s="205"/>
      <c r="ACF101" s="205"/>
      <c r="ACG101" s="205"/>
      <c r="ACH101" s="205"/>
      <c r="ACI101" s="205"/>
      <c r="ACJ101" s="205"/>
      <c r="ACK101" s="205"/>
      <c r="ACL101" s="205"/>
      <c r="ACM101" s="205"/>
      <c r="ACN101" s="205"/>
      <c r="ACO101" s="205"/>
      <c r="ACP101" s="205"/>
      <c r="ACQ101" s="205"/>
      <c r="ACR101" s="205"/>
      <c r="ACS101" s="205"/>
      <c r="ACT101" s="205"/>
      <c r="ACU101" s="205"/>
      <c r="ACV101" s="205"/>
      <c r="ACW101" s="205"/>
      <c r="ACX101" s="205"/>
      <c r="ACY101" s="205"/>
      <c r="ACZ101" s="205"/>
      <c r="ADA101" s="205"/>
      <c r="ADB101" s="205"/>
      <c r="ADC101" s="205"/>
      <c r="ADD101" s="205"/>
      <c r="ADE101" s="205"/>
      <c r="ADF101" s="205"/>
      <c r="ADG101" s="205"/>
      <c r="ADH101" s="205"/>
      <c r="ADI101" s="205"/>
      <c r="ADJ101" s="205"/>
      <c r="ADK101" s="205"/>
      <c r="ADL101" s="205"/>
      <c r="ADM101" s="205"/>
      <c r="ADN101" s="205"/>
      <c r="ADO101" s="205"/>
      <c r="ADP101" s="205"/>
      <c r="ADQ101" s="205"/>
      <c r="ADR101" s="205"/>
      <c r="ADS101" s="205"/>
      <c r="ADT101" s="205"/>
      <c r="ADU101" s="205"/>
      <c r="ADV101" s="205"/>
      <c r="ADW101" s="205"/>
      <c r="ADX101" s="205"/>
      <c r="ADY101" s="205"/>
      <c r="ADZ101" s="205"/>
      <c r="AEA101" s="205"/>
      <c r="AEB101" s="205"/>
      <c r="AEC101" s="205"/>
      <c r="AED101" s="205"/>
      <c r="AEE101" s="205"/>
      <c r="AEF101" s="205"/>
      <c r="AEG101" s="205"/>
      <c r="AEH101" s="205"/>
      <c r="AEI101" s="205"/>
      <c r="AEJ101" s="205"/>
      <c r="AEK101" s="205"/>
      <c r="AEL101" s="205"/>
      <c r="AEM101" s="205"/>
      <c r="AEN101" s="205"/>
      <c r="AEO101" s="205"/>
      <c r="AEP101" s="205"/>
      <c r="AEQ101" s="205"/>
      <c r="AER101" s="205"/>
      <c r="AES101" s="205"/>
      <c r="AET101" s="205"/>
      <c r="AEU101" s="205"/>
      <c r="AEV101" s="205"/>
      <c r="AEW101" s="205"/>
      <c r="AEX101" s="205"/>
      <c r="AEY101" s="205"/>
      <c r="AEZ101" s="205"/>
      <c r="AFA101" s="205"/>
      <c r="AFB101" s="205"/>
      <c r="AFC101" s="205"/>
      <c r="AFD101" s="205"/>
      <c r="AFE101" s="205"/>
      <c r="AFF101" s="205"/>
      <c r="AFG101" s="205"/>
      <c r="AFH101" s="205"/>
      <c r="AFI101" s="205"/>
      <c r="AFJ101" s="205"/>
      <c r="AFK101" s="205"/>
      <c r="AFL101" s="205"/>
      <c r="AFM101" s="205"/>
      <c r="AFN101" s="205"/>
      <c r="AFO101" s="205"/>
      <c r="AFP101" s="205"/>
      <c r="AFQ101" s="205"/>
      <c r="AFR101" s="205"/>
      <c r="AFS101" s="205"/>
      <c r="AFT101" s="205"/>
      <c r="AFU101" s="205"/>
      <c r="AFV101" s="205"/>
      <c r="AFW101" s="205"/>
      <c r="AFX101" s="205"/>
      <c r="AFY101" s="205"/>
      <c r="AFZ101" s="205"/>
      <c r="AGA101" s="205"/>
      <c r="AGB101" s="205"/>
      <c r="AGC101" s="205"/>
      <c r="AGD101" s="205"/>
      <c r="AGE101" s="205"/>
      <c r="AGF101" s="205"/>
      <c r="AGG101" s="205"/>
      <c r="AGH101" s="205"/>
      <c r="AGI101" s="205"/>
      <c r="AGJ101" s="205"/>
      <c r="AGK101" s="205"/>
      <c r="AGL101" s="205"/>
      <c r="AGM101" s="205"/>
      <c r="AGN101" s="205"/>
      <c r="AGO101" s="205"/>
      <c r="AGP101" s="205"/>
      <c r="AGQ101" s="205"/>
      <c r="AGR101" s="205"/>
      <c r="AGS101" s="205"/>
      <c r="AGT101" s="205"/>
      <c r="AGU101" s="205"/>
      <c r="AGV101" s="205"/>
      <c r="AGW101" s="205"/>
      <c r="AGX101" s="205"/>
      <c r="AGY101" s="205"/>
      <c r="AGZ101" s="205"/>
      <c r="AHA101" s="205"/>
      <c r="AHB101" s="205"/>
      <c r="AHC101" s="205"/>
      <c r="AHD101" s="205"/>
      <c r="AHE101" s="205"/>
      <c r="AHF101" s="205"/>
      <c r="AHG101" s="205"/>
      <c r="AHH101" s="205"/>
      <c r="AHI101" s="205"/>
      <c r="AHJ101" s="205"/>
      <c r="AHK101" s="205"/>
      <c r="AHL101" s="205"/>
      <c r="AHM101" s="205"/>
      <c r="AHN101" s="205"/>
      <c r="AHO101" s="205"/>
      <c r="AHP101" s="205"/>
      <c r="AHQ101" s="205"/>
      <c r="AHR101" s="205"/>
      <c r="AHS101" s="205"/>
      <c r="AHT101" s="205"/>
      <c r="AHU101" s="205"/>
      <c r="AHV101" s="205"/>
      <c r="AHW101" s="205"/>
      <c r="AHX101" s="205"/>
      <c r="AHY101" s="205"/>
      <c r="AHZ101" s="205"/>
      <c r="AIA101" s="205"/>
      <c r="AIB101" s="205"/>
      <c r="AIC101" s="205"/>
      <c r="AID101" s="205"/>
      <c r="AIE101" s="205"/>
      <c r="AIF101" s="205"/>
      <c r="AIG101" s="205"/>
      <c r="AIH101" s="205"/>
      <c r="AII101" s="205"/>
      <c r="AIJ101" s="205"/>
      <c r="AIK101" s="205"/>
      <c r="AIL101" s="205"/>
      <c r="AIM101" s="205"/>
      <c r="AIN101" s="205"/>
      <c r="AIO101" s="205"/>
      <c r="AIP101" s="205"/>
      <c r="AIQ101" s="205"/>
      <c r="AIR101" s="205"/>
      <c r="AIS101" s="205"/>
      <c r="AIT101" s="205"/>
      <c r="AIU101" s="205"/>
      <c r="AIV101" s="205"/>
      <c r="AIW101" s="205"/>
      <c r="AIX101" s="205"/>
      <c r="AIY101" s="205"/>
      <c r="AIZ101" s="205"/>
      <c r="AJA101" s="205"/>
      <c r="AJB101" s="205"/>
      <c r="AJC101" s="205"/>
      <c r="AJD101" s="205"/>
      <c r="AJE101" s="205"/>
      <c r="AJF101" s="205"/>
      <c r="AJG101" s="205"/>
      <c r="AJH101" s="205"/>
      <c r="AJI101" s="205"/>
      <c r="AJJ101" s="205"/>
      <c r="AJK101" s="205"/>
      <c r="AJL101" s="205"/>
      <c r="AJM101" s="205"/>
      <c r="AJN101" s="205"/>
      <c r="AJO101" s="205"/>
      <c r="AJP101" s="205"/>
      <c r="AJQ101" s="205"/>
      <c r="AJR101" s="205"/>
      <c r="AJS101" s="205"/>
      <c r="AJT101" s="205"/>
      <c r="AJU101" s="205"/>
      <c r="AJV101" s="205"/>
      <c r="AJW101" s="205"/>
      <c r="AJX101" s="205"/>
      <c r="AJY101" s="205"/>
      <c r="AJZ101" s="205"/>
      <c r="AKA101" s="205"/>
      <c r="AKB101" s="205"/>
      <c r="AKC101" s="205"/>
      <c r="AKD101" s="205"/>
      <c r="AKE101" s="205"/>
      <c r="AKF101" s="205"/>
      <c r="AKG101" s="205"/>
      <c r="AKH101" s="205"/>
      <c r="AKI101" s="205"/>
      <c r="AKJ101" s="205"/>
      <c r="AKK101" s="205"/>
      <c r="AKL101" s="205"/>
      <c r="AKM101" s="205"/>
      <c r="AKN101" s="205"/>
      <c r="AKO101" s="205"/>
      <c r="AKP101" s="205"/>
      <c r="AKQ101" s="205"/>
      <c r="AKR101" s="205"/>
      <c r="AKS101" s="205"/>
      <c r="AKT101" s="205"/>
      <c r="AKU101" s="205"/>
      <c r="AKV101" s="205"/>
      <c r="AKW101" s="205"/>
      <c r="AKX101" s="205"/>
      <c r="AKY101" s="205"/>
      <c r="AKZ101" s="205"/>
      <c r="ALA101" s="205"/>
      <c r="ALB101" s="205"/>
      <c r="ALC101" s="205"/>
      <c r="ALD101" s="205"/>
      <c r="ALE101" s="205"/>
      <c r="ALF101" s="205"/>
      <c r="ALG101" s="205"/>
      <c r="ALH101" s="205"/>
      <c r="ALI101" s="205"/>
      <c r="ALJ101" s="205"/>
      <c r="ALK101" s="205"/>
      <c r="ALL101" s="205"/>
      <c r="ALM101" s="205"/>
      <c r="ALN101" s="205"/>
      <c r="ALO101" s="205"/>
      <c r="ALP101" s="205"/>
      <c r="ALQ101" s="205"/>
      <c r="ALR101" s="205"/>
      <c r="ALS101" s="205"/>
      <c r="ALT101" s="205"/>
      <c r="ALU101" s="205"/>
      <c r="ALV101" s="205"/>
      <c r="ALW101" s="205"/>
      <c r="ALX101" s="205"/>
      <c r="ALY101" s="205"/>
      <c r="ALZ101" s="205"/>
      <c r="AMA101" s="205"/>
      <c r="AMB101" s="205"/>
      <c r="AMC101" s="205"/>
      <c r="AMD101" s="205"/>
      <c r="AME101" s="205"/>
      <c r="AMF101" s="205"/>
      <c r="AMG101" s="205"/>
      <c r="AMH101" s="205"/>
      <c r="AMI101" s="205"/>
      <c r="AMJ101" s="205"/>
      <c r="AMK101" s="205"/>
      <c r="AML101" s="205"/>
      <c r="AMM101" s="205"/>
      <c r="AMN101" s="205"/>
      <c r="AMO101" s="205"/>
      <c r="AMP101" s="205"/>
      <c r="AMQ101" s="205"/>
      <c r="AMR101" s="205"/>
      <c r="AMS101" s="205"/>
      <c r="AMT101" s="205"/>
      <c r="AMU101" s="205"/>
      <c r="AMV101" s="205"/>
      <c r="AMW101" s="205"/>
      <c r="AMX101" s="205"/>
      <c r="AMY101" s="205"/>
      <c r="AMZ101" s="205"/>
      <c r="ANA101" s="205"/>
      <c r="ANB101" s="205"/>
      <c r="ANC101" s="205"/>
      <c r="AND101" s="205"/>
      <c r="ANE101" s="205"/>
      <c r="ANF101" s="205"/>
      <c r="ANG101" s="205"/>
      <c r="ANH101" s="205"/>
      <c r="ANI101" s="205"/>
      <c r="ANJ101" s="205"/>
      <c r="ANK101" s="205"/>
      <c r="ANL101" s="205"/>
      <c r="ANM101" s="205"/>
      <c r="ANN101" s="205"/>
      <c r="ANO101" s="205"/>
      <c r="ANP101" s="205"/>
      <c r="ANQ101" s="205"/>
      <c r="ANR101" s="205"/>
      <c r="ANS101" s="205"/>
      <c r="ANT101" s="205"/>
      <c r="ANU101" s="205"/>
      <c r="ANV101" s="205"/>
      <c r="ANW101" s="205"/>
      <c r="ANX101" s="205"/>
      <c r="ANY101" s="205"/>
      <c r="ANZ101" s="205"/>
      <c r="AOA101" s="205"/>
      <c r="AOB101" s="205"/>
      <c r="AOC101" s="205"/>
      <c r="AOD101" s="205"/>
      <c r="AOE101" s="205"/>
      <c r="AOF101" s="205"/>
      <c r="AOG101" s="205"/>
      <c r="AOH101" s="205"/>
      <c r="AOI101" s="205"/>
      <c r="AOJ101" s="205"/>
      <c r="AOK101" s="205"/>
      <c r="AOL101" s="205"/>
      <c r="AOM101" s="205"/>
      <c r="AON101" s="205"/>
      <c r="AOO101" s="205"/>
      <c r="AOP101" s="205"/>
      <c r="AOQ101" s="205"/>
      <c r="AOR101" s="205"/>
      <c r="AOS101" s="205"/>
      <c r="AOT101" s="205"/>
      <c r="AOU101" s="205"/>
      <c r="AOV101" s="205"/>
      <c r="AOW101" s="205"/>
      <c r="AOX101" s="205"/>
      <c r="AOY101" s="205"/>
      <c r="AOZ101" s="205"/>
      <c r="APA101" s="205"/>
      <c r="APB101" s="205"/>
      <c r="APC101" s="205"/>
      <c r="APD101" s="205"/>
      <c r="APE101" s="205"/>
      <c r="APF101" s="205"/>
      <c r="APG101" s="205"/>
      <c r="APH101" s="205"/>
      <c r="API101" s="205"/>
      <c r="APJ101" s="205"/>
      <c r="APK101" s="205"/>
      <c r="APL101" s="205"/>
      <c r="APM101" s="205"/>
      <c r="APN101" s="205"/>
      <c r="APO101" s="205"/>
      <c r="APP101" s="205"/>
      <c r="APQ101" s="205"/>
      <c r="APR101" s="205"/>
      <c r="APS101" s="205"/>
      <c r="APT101" s="205"/>
      <c r="APU101" s="205"/>
      <c r="APV101" s="205"/>
      <c r="APW101" s="205"/>
      <c r="APX101" s="205"/>
      <c r="APY101" s="205"/>
      <c r="APZ101" s="205"/>
      <c r="AQA101" s="205"/>
      <c r="AQB101" s="205"/>
      <c r="AQC101" s="205"/>
      <c r="AQD101" s="205"/>
      <c r="AQE101" s="205"/>
      <c r="AQF101" s="205"/>
      <c r="AQG101" s="205"/>
      <c r="AQH101" s="205"/>
      <c r="AQI101" s="205"/>
      <c r="AQJ101" s="205"/>
      <c r="AQK101" s="205"/>
      <c r="AQL101" s="205"/>
      <c r="AQM101" s="205"/>
      <c r="AQN101" s="205"/>
      <c r="AQO101" s="205"/>
      <c r="AQP101" s="205"/>
      <c r="AQQ101" s="205"/>
      <c r="AQR101" s="205"/>
      <c r="AQS101" s="205"/>
      <c r="AQT101" s="205"/>
      <c r="AQU101" s="205"/>
      <c r="AQV101" s="205"/>
      <c r="AQW101" s="205"/>
      <c r="AQX101" s="205"/>
      <c r="AQY101" s="205"/>
      <c r="AQZ101" s="205"/>
      <c r="ARA101" s="205"/>
      <c r="ARB101" s="205"/>
      <c r="ARC101" s="205"/>
      <c r="ARD101" s="205"/>
      <c r="ARE101" s="205"/>
      <c r="ARF101" s="205"/>
      <c r="ARG101" s="205"/>
      <c r="ARH101" s="205"/>
      <c r="ARI101" s="205"/>
      <c r="ARJ101" s="205"/>
      <c r="ARK101" s="205"/>
      <c r="ARL101" s="205"/>
      <c r="ARM101" s="205"/>
      <c r="ARN101" s="205"/>
      <c r="ARO101" s="205"/>
      <c r="ARP101" s="205"/>
      <c r="ARQ101" s="205"/>
      <c r="ARR101" s="205"/>
      <c r="ARS101" s="205"/>
      <c r="ART101" s="205"/>
      <c r="ARU101" s="205"/>
      <c r="ARV101" s="205"/>
      <c r="ARW101" s="205"/>
      <c r="ARX101" s="205"/>
      <c r="ARY101" s="205"/>
      <c r="ARZ101" s="205"/>
      <c r="ASA101" s="205"/>
      <c r="ASB101" s="205"/>
      <c r="ASC101" s="205"/>
      <c r="ASD101" s="205"/>
      <c r="ASE101" s="205"/>
      <c r="ASF101" s="205"/>
      <c r="ASG101" s="205"/>
      <c r="ASH101" s="205"/>
      <c r="ASI101" s="205"/>
      <c r="ASJ101" s="205"/>
      <c r="ASK101" s="205"/>
      <c r="ASL101" s="205"/>
      <c r="ASM101" s="205"/>
      <c r="ASN101" s="205"/>
      <c r="ASO101" s="205"/>
      <c r="ASP101" s="205"/>
      <c r="ASQ101" s="205"/>
      <c r="ASR101" s="205"/>
      <c r="ASS101" s="205"/>
      <c r="AST101" s="205"/>
      <c r="ASU101" s="205"/>
      <c r="ASV101" s="205"/>
      <c r="ASW101" s="205"/>
      <c r="ASX101" s="205"/>
      <c r="ASY101" s="205"/>
      <c r="ASZ101" s="205"/>
      <c r="ATA101" s="205"/>
      <c r="ATB101" s="205"/>
      <c r="ATC101" s="205"/>
      <c r="ATD101" s="205"/>
      <c r="ATE101" s="205"/>
      <c r="ATF101" s="205"/>
      <c r="ATG101" s="205"/>
      <c r="ATH101" s="205"/>
      <c r="ATI101" s="205"/>
      <c r="ATJ101" s="205"/>
      <c r="ATK101" s="205"/>
      <c r="ATL101" s="205"/>
      <c r="ATM101" s="205"/>
      <c r="ATN101" s="205"/>
      <c r="ATO101" s="205"/>
      <c r="ATP101" s="205"/>
      <c r="ATQ101" s="205"/>
      <c r="ATR101" s="205"/>
      <c r="ATS101" s="205"/>
      <c r="ATT101" s="205"/>
      <c r="ATU101" s="205"/>
      <c r="ATV101" s="205"/>
      <c r="ATW101" s="205"/>
      <c r="ATX101" s="205"/>
      <c r="ATY101" s="205"/>
      <c r="ATZ101" s="205"/>
      <c r="AUA101" s="205"/>
      <c r="AUB101" s="205"/>
      <c r="AUC101" s="205"/>
      <c r="AUD101" s="205"/>
      <c r="AUE101" s="205"/>
      <c r="AUF101" s="205"/>
      <c r="AUG101" s="205"/>
      <c r="AUH101" s="205"/>
      <c r="AUI101" s="205"/>
      <c r="AUJ101" s="205"/>
      <c r="AUK101" s="205"/>
      <c r="AUL101" s="205"/>
      <c r="AUM101" s="205"/>
      <c r="AUN101" s="205"/>
      <c r="AUO101" s="205"/>
      <c r="AUP101" s="205"/>
      <c r="AUQ101" s="205"/>
      <c r="AUR101" s="205"/>
      <c r="AUS101" s="205"/>
      <c r="AUT101" s="205"/>
      <c r="AUU101" s="205"/>
      <c r="AUV101" s="205"/>
      <c r="AUW101" s="205"/>
      <c r="AUX101" s="205"/>
      <c r="AUY101" s="205"/>
      <c r="AUZ101" s="205"/>
      <c r="AVA101" s="205"/>
      <c r="AVB101" s="205"/>
      <c r="AVC101" s="205"/>
      <c r="AVD101" s="205"/>
      <c r="AVE101" s="205"/>
      <c r="AVF101" s="205"/>
      <c r="AVG101" s="205"/>
      <c r="AVH101" s="205"/>
      <c r="AVI101" s="205"/>
      <c r="AVJ101" s="205"/>
      <c r="AVK101" s="205"/>
      <c r="AVL101" s="205"/>
      <c r="AVM101" s="205"/>
      <c r="AVN101" s="205"/>
      <c r="AVO101" s="205"/>
      <c r="AVP101" s="205"/>
      <c r="AVQ101" s="205"/>
      <c r="AVR101" s="205"/>
      <c r="AVS101" s="205"/>
      <c r="AVT101" s="205"/>
      <c r="AVU101" s="205"/>
      <c r="AVV101" s="205"/>
      <c r="AVW101" s="205"/>
      <c r="AVX101" s="205"/>
      <c r="AVY101" s="205"/>
      <c r="AVZ101" s="205"/>
      <c r="AWA101" s="205"/>
      <c r="AWB101" s="205"/>
      <c r="AWC101" s="205"/>
      <c r="AWD101" s="205"/>
      <c r="AWE101" s="205"/>
      <c r="AWF101" s="205"/>
      <c r="AWG101" s="205"/>
      <c r="AWH101" s="205"/>
      <c r="AWI101" s="205"/>
      <c r="AWJ101" s="205"/>
      <c r="AWK101" s="205"/>
      <c r="AWL101" s="205"/>
      <c r="AWM101" s="205"/>
      <c r="AWN101" s="205"/>
      <c r="AWO101" s="205"/>
      <c r="AWP101" s="205"/>
      <c r="AWQ101" s="205"/>
      <c r="AWR101" s="205"/>
      <c r="AWS101" s="205"/>
      <c r="AWT101" s="205"/>
      <c r="AWU101" s="205"/>
      <c r="AWV101" s="205"/>
      <c r="AWW101" s="205"/>
      <c r="AWX101" s="205"/>
      <c r="AWY101" s="205"/>
      <c r="AWZ101" s="205"/>
      <c r="AXA101" s="205"/>
      <c r="AXB101" s="205"/>
      <c r="AXC101" s="205"/>
      <c r="AXD101" s="205"/>
      <c r="AXE101" s="205"/>
      <c r="AXF101" s="205"/>
      <c r="AXG101" s="205"/>
      <c r="AXH101" s="205"/>
      <c r="AXI101" s="205"/>
      <c r="AXJ101" s="205"/>
      <c r="AXK101" s="205"/>
      <c r="AXL101" s="205"/>
      <c r="AXM101" s="205"/>
      <c r="AXN101" s="205"/>
      <c r="AXO101" s="205"/>
      <c r="AXP101" s="205"/>
      <c r="AXQ101" s="205"/>
      <c r="AXR101" s="205"/>
      <c r="AXS101" s="205"/>
      <c r="AXT101" s="205"/>
      <c r="AXU101" s="205"/>
      <c r="AXV101" s="205"/>
      <c r="AXW101" s="205"/>
      <c r="AXX101" s="205"/>
      <c r="AXY101" s="205"/>
      <c r="AXZ101" s="205"/>
      <c r="AYA101" s="205"/>
      <c r="AYB101" s="205"/>
      <c r="AYC101" s="205"/>
      <c r="AYD101" s="205"/>
      <c r="AYE101" s="205"/>
      <c r="AYF101" s="205"/>
      <c r="AYG101" s="205"/>
      <c r="AYH101" s="205"/>
      <c r="AYI101" s="205"/>
      <c r="AYJ101" s="205"/>
      <c r="AYK101" s="205"/>
      <c r="AYL101" s="205"/>
      <c r="AYM101" s="205"/>
      <c r="AYN101" s="205"/>
      <c r="AYO101" s="205"/>
      <c r="AYP101" s="205"/>
      <c r="AYQ101" s="205"/>
      <c r="AYR101" s="205"/>
      <c r="AYS101" s="205"/>
      <c r="AYT101" s="205"/>
      <c r="AYU101" s="205"/>
      <c r="AYV101" s="205"/>
      <c r="AYW101" s="205"/>
      <c r="AYX101" s="205"/>
      <c r="AYY101" s="205"/>
      <c r="AYZ101" s="205"/>
      <c r="AZA101" s="205"/>
      <c r="AZB101" s="205"/>
      <c r="AZC101" s="205"/>
      <c r="AZD101" s="205"/>
      <c r="AZE101" s="205"/>
      <c r="AZF101" s="205"/>
      <c r="AZG101" s="205"/>
      <c r="AZH101" s="205"/>
      <c r="AZI101" s="205"/>
      <c r="AZJ101" s="205"/>
      <c r="AZK101" s="205"/>
      <c r="AZL101" s="205"/>
      <c r="AZM101" s="205"/>
      <c r="AZN101" s="205"/>
      <c r="AZO101" s="205"/>
      <c r="AZP101" s="205"/>
      <c r="AZQ101" s="205"/>
      <c r="AZR101" s="205"/>
      <c r="AZS101" s="205"/>
      <c r="AZT101" s="205"/>
      <c r="AZU101" s="205"/>
      <c r="AZV101" s="205"/>
      <c r="AZW101" s="205"/>
      <c r="AZX101" s="205"/>
      <c r="AZY101" s="205"/>
      <c r="AZZ101" s="205"/>
      <c r="BAA101" s="205"/>
      <c r="BAB101" s="205"/>
      <c r="BAC101" s="205"/>
      <c r="BAD101" s="205"/>
      <c r="BAE101" s="205"/>
      <c r="BAF101" s="205"/>
      <c r="BAG101" s="205"/>
      <c r="BAH101" s="205"/>
      <c r="BAI101" s="205"/>
      <c r="BAJ101" s="205"/>
      <c r="BAK101" s="205"/>
      <c r="BAL101" s="205"/>
      <c r="BAM101" s="205"/>
      <c r="BAN101" s="205"/>
      <c r="BAO101" s="205"/>
      <c r="BAP101" s="205"/>
      <c r="BAQ101" s="205"/>
      <c r="BAR101" s="205"/>
      <c r="BAS101" s="205"/>
      <c r="BAT101" s="205"/>
      <c r="BAU101" s="205"/>
      <c r="BAV101" s="205"/>
      <c r="BAW101" s="205"/>
      <c r="BAX101" s="205"/>
      <c r="BAY101" s="205"/>
      <c r="BAZ101" s="205"/>
      <c r="BBA101" s="205"/>
      <c r="BBB101" s="205"/>
      <c r="BBC101" s="205"/>
      <c r="BBD101" s="205"/>
      <c r="BBE101" s="205"/>
      <c r="BBF101" s="205"/>
      <c r="BBG101" s="205"/>
      <c r="BBH101" s="205"/>
      <c r="BBI101" s="205"/>
      <c r="BBJ101" s="205"/>
      <c r="BBK101" s="205"/>
      <c r="BBL101" s="205"/>
      <c r="BBM101" s="205"/>
      <c r="BBN101" s="205"/>
      <c r="BBO101" s="205"/>
      <c r="BBP101" s="205"/>
      <c r="BBQ101" s="205"/>
      <c r="BBR101" s="205"/>
      <c r="BBS101" s="205"/>
      <c r="BBT101" s="205"/>
      <c r="BBU101" s="205"/>
      <c r="BBV101" s="205"/>
      <c r="BBW101" s="205"/>
      <c r="BBX101" s="205"/>
      <c r="BBY101" s="205"/>
      <c r="BBZ101" s="205"/>
      <c r="BCA101" s="205"/>
      <c r="BCB101" s="205"/>
      <c r="BCC101" s="205"/>
      <c r="BCD101" s="205"/>
      <c r="BCE101" s="205"/>
      <c r="BCF101" s="205"/>
      <c r="BCG101" s="205"/>
      <c r="BCH101" s="205"/>
      <c r="BCI101" s="205"/>
      <c r="BCJ101" s="205"/>
      <c r="BCK101" s="205"/>
      <c r="BCL101" s="205"/>
      <c r="BCM101" s="205"/>
      <c r="BCN101" s="205"/>
      <c r="BCO101" s="205"/>
      <c r="BCP101" s="205"/>
      <c r="BCQ101" s="205"/>
      <c r="BCR101" s="205"/>
      <c r="BCS101" s="205"/>
      <c r="BCT101" s="205"/>
      <c r="BCU101" s="205"/>
      <c r="BCV101" s="205"/>
      <c r="BCW101" s="205"/>
      <c r="BCX101" s="205"/>
      <c r="BCY101" s="205"/>
      <c r="BCZ101" s="205"/>
      <c r="BDA101" s="205"/>
      <c r="BDB101" s="205"/>
      <c r="BDC101" s="205"/>
      <c r="BDD101" s="205"/>
      <c r="BDE101" s="205"/>
      <c r="BDF101" s="205"/>
      <c r="BDG101" s="205"/>
      <c r="BDH101" s="205"/>
      <c r="BDI101" s="205"/>
      <c r="BDJ101" s="205"/>
      <c r="BDK101" s="205"/>
      <c r="BDL101" s="205"/>
      <c r="BDM101" s="205"/>
      <c r="BDN101" s="205"/>
      <c r="BDO101" s="205"/>
      <c r="BDP101" s="205"/>
      <c r="BDQ101" s="205"/>
      <c r="BDR101" s="205"/>
      <c r="BDS101" s="205"/>
      <c r="BDT101" s="205"/>
      <c r="BDU101" s="205"/>
    </row>
    <row r="102" spans="1:1477" s="73" customFormat="1">
      <c r="A102" s="126"/>
      <c r="B102" s="71" t="s">
        <v>5</v>
      </c>
      <c r="C102" s="71" t="s">
        <v>432</v>
      </c>
      <c r="D102" s="71" t="s">
        <v>511</v>
      </c>
      <c r="E102" s="72">
        <v>41802</v>
      </c>
      <c r="F102" s="71" t="s">
        <v>475</v>
      </c>
      <c r="G102" s="175" t="s">
        <v>479</v>
      </c>
      <c r="H102" s="208">
        <v>1</v>
      </c>
      <c r="I102" s="73">
        <v>0</v>
      </c>
      <c r="J102" s="73">
        <v>280</v>
      </c>
      <c r="K102" s="73">
        <v>317</v>
      </c>
      <c r="L102" s="73">
        <v>317</v>
      </c>
      <c r="M102" s="206">
        <f t="shared" ref="M102:M110" si="81">IF(J102 = 0,0,(L102-AH102-AI102)/J102)</f>
        <v>1</v>
      </c>
      <c r="N102" s="73">
        <f t="shared" ref="N102:N110" si="82">IF(G102&lt;&gt;"",IF(M102&lt;=1.2,1,0),0)</f>
        <v>1</v>
      </c>
      <c r="O102" s="73">
        <v>0</v>
      </c>
      <c r="P102" s="73">
        <v>0</v>
      </c>
      <c r="Q102" s="73">
        <v>0</v>
      </c>
      <c r="R102" s="73">
        <v>37</v>
      </c>
      <c r="S102" s="73">
        <v>0</v>
      </c>
      <c r="T102" s="212">
        <v>838500</v>
      </c>
      <c r="U102" s="212">
        <v>40300</v>
      </c>
      <c r="V102" s="212">
        <v>798200</v>
      </c>
      <c r="W102" s="212">
        <v>838500</v>
      </c>
      <c r="X102" s="212">
        <v>763060</v>
      </c>
      <c r="Y102" s="212">
        <v>0</v>
      </c>
      <c r="Z102" s="212">
        <v>0</v>
      </c>
      <c r="AA102" s="212">
        <v>0</v>
      </c>
      <c r="AB102" s="212">
        <v>763060</v>
      </c>
      <c r="AC102" s="212">
        <v>763060</v>
      </c>
      <c r="AD102" s="206">
        <f t="shared" ref="AD102:AD110" si="83">IF(V102=0,0,AC102/V102)</f>
        <v>0.95597594587822599</v>
      </c>
      <c r="AE102" s="73">
        <f t="shared" ref="AE102:AE110" si="84">IF(AD102 &lt;=1.1,1,0)</f>
        <v>1</v>
      </c>
      <c r="AF102" s="212">
        <v>0</v>
      </c>
      <c r="AG102" s="212">
        <v>0</v>
      </c>
      <c r="AH102" s="73">
        <v>18</v>
      </c>
      <c r="AI102" s="73">
        <v>19</v>
      </c>
      <c r="AJ102" s="73">
        <v>0</v>
      </c>
      <c r="AK102" s="73">
        <v>0</v>
      </c>
      <c r="AL102" s="85">
        <v>0</v>
      </c>
      <c r="AM102" s="85">
        <v>0</v>
      </c>
      <c r="AN102" s="73">
        <v>0</v>
      </c>
      <c r="AO102" s="73">
        <v>0</v>
      </c>
      <c r="AP102" s="85">
        <v>0</v>
      </c>
      <c r="AQ102" s="85">
        <v>0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0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0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0</v>
      </c>
      <c r="CL102" s="85">
        <v>0</v>
      </c>
      <c r="CM102" s="85">
        <v>0</v>
      </c>
      <c r="CN102" s="71" t="s">
        <v>433</v>
      </c>
      <c r="CO102" s="71" t="s">
        <v>434</v>
      </c>
      <c r="CP102" s="71" t="s">
        <v>321</v>
      </c>
      <c r="CQ102" s="71" t="s">
        <v>321</v>
      </c>
      <c r="CR102" s="71" t="s">
        <v>321</v>
      </c>
      <c r="CS102" s="71" t="s">
        <v>321</v>
      </c>
      <c r="CT102" s="72">
        <v>42277</v>
      </c>
      <c r="CU102" s="71" t="s">
        <v>473</v>
      </c>
      <c r="CV102" s="71" t="s">
        <v>474</v>
      </c>
      <c r="CW102" s="72" t="s">
        <v>168</v>
      </c>
      <c r="CX102" s="72">
        <v>42227</v>
      </c>
      <c r="CY102" s="71" t="s">
        <v>473</v>
      </c>
      <c r="CZ102" s="71" t="s">
        <v>474</v>
      </c>
      <c r="DA102" s="71" t="s">
        <v>509</v>
      </c>
      <c r="DB102" s="86">
        <v>850347</v>
      </c>
      <c r="DC102" s="71"/>
      <c r="DD102" s="71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  <c r="IY102" s="205"/>
      <c r="IZ102" s="205"/>
      <c r="JA102" s="205"/>
      <c r="JB102" s="205"/>
      <c r="JC102" s="205"/>
      <c r="JD102" s="205"/>
      <c r="JE102" s="205"/>
      <c r="JF102" s="205"/>
      <c r="JG102" s="205"/>
      <c r="JH102" s="205"/>
      <c r="JI102" s="205"/>
      <c r="JJ102" s="205"/>
      <c r="JK102" s="205"/>
      <c r="JL102" s="205"/>
      <c r="JM102" s="205"/>
      <c r="JN102" s="205"/>
      <c r="JO102" s="205"/>
      <c r="JP102" s="205"/>
      <c r="JQ102" s="205"/>
      <c r="JR102" s="205"/>
      <c r="JS102" s="205"/>
      <c r="JT102" s="205"/>
      <c r="JU102" s="205"/>
      <c r="JV102" s="205"/>
      <c r="JW102" s="205"/>
      <c r="JX102" s="205"/>
      <c r="JY102" s="205"/>
      <c r="JZ102" s="205"/>
      <c r="KA102" s="205"/>
      <c r="KB102" s="205"/>
      <c r="KC102" s="205"/>
      <c r="KD102" s="205"/>
      <c r="KE102" s="205"/>
      <c r="KF102" s="205"/>
      <c r="KG102" s="205"/>
      <c r="KH102" s="205"/>
      <c r="KI102" s="205"/>
      <c r="KJ102" s="205"/>
      <c r="KK102" s="205"/>
      <c r="KL102" s="205"/>
      <c r="KM102" s="205"/>
      <c r="KN102" s="205"/>
      <c r="KO102" s="205"/>
      <c r="KP102" s="205"/>
      <c r="KQ102" s="205"/>
      <c r="KR102" s="205"/>
      <c r="KS102" s="205"/>
      <c r="KT102" s="205"/>
      <c r="KU102" s="205"/>
      <c r="KV102" s="205"/>
      <c r="KW102" s="205"/>
      <c r="KX102" s="205"/>
      <c r="KY102" s="205"/>
      <c r="KZ102" s="205"/>
      <c r="LA102" s="205"/>
      <c r="LB102" s="205"/>
      <c r="LC102" s="205"/>
      <c r="LD102" s="205"/>
      <c r="LE102" s="205"/>
      <c r="LF102" s="205"/>
      <c r="LG102" s="205"/>
      <c r="LH102" s="205"/>
      <c r="LI102" s="205"/>
      <c r="LJ102" s="205"/>
      <c r="LK102" s="205"/>
      <c r="LL102" s="205"/>
      <c r="LM102" s="205"/>
      <c r="LN102" s="205"/>
      <c r="LO102" s="205"/>
      <c r="LP102" s="205"/>
      <c r="LQ102" s="205"/>
      <c r="LR102" s="205"/>
      <c r="LS102" s="205"/>
      <c r="LT102" s="205"/>
      <c r="LU102" s="205"/>
      <c r="LV102" s="205"/>
      <c r="LW102" s="205"/>
      <c r="LX102" s="205"/>
      <c r="LY102" s="205"/>
      <c r="LZ102" s="205"/>
      <c r="MA102" s="205"/>
      <c r="MB102" s="205"/>
      <c r="MC102" s="205"/>
      <c r="MD102" s="205"/>
      <c r="ME102" s="205"/>
      <c r="MF102" s="205"/>
      <c r="MG102" s="205"/>
      <c r="MH102" s="205"/>
      <c r="MI102" s="205"/>
      <c r="MJ102" s="205"/>
      <c r="MK102" s="205"/>
      <c r="ML102" s="205"/>
      <c r="MM102" s="205"/>
      <c r="MN102" s="205"/>
      <c r="MO102" s="205"/>
      <c r="MP102" s="205"/>
      <c r="MQ102" s="205"/>
      <c r="MR102" s="205"/>
      <c r="MS102" s="205"/>
      <c r="MT102" s="205"/>
      <c r="MU102" s="205"/>
      <c r="MV102" s="205"/>
      <c r="MW102" s="205"/>
      <c r="MX102" s="205"/>
      <c r="MY102" s="205"/>
      <c r="MZ102" s="205"/>
      <c r="NA102" s="205"/>
      <c r="NB102" s="205"/>
      <c r="NC102" s="205"/>
      <c r="ND102" s="205"/>
      <c r="NE102" s="205"/>
      <c r="NF102" s="205"/>
      <c r="NG102" s="205"/>
      <c r="NH102" s="205"/>
      <c r="NI102" s="205"/>
      <c r="NJ102" s="205"/>
      <c r="NK102" s="205"/>
      <c r="NL102" s="205"/>
      <c r="NM102" s="205"/>
      <c r="NN102" s="205"/>
      <c r="NO102" s="205"/>
      <c r="NP102" s="205"/>
      <c r="NQ102" s="205"/>
      <c r="NR102" s="205"/>
      <c r="NS102" s="205"/>
      <c r="NT102" s="205"/>
      <c r="NU102" s="205"/>
      <c r="NV102" s="205"/>
      <c r="NW102" s="205"/>
      <c r="NX102" s="205"/>
      <c r="NY102" s="205"/>
      <c r="NZ102" s="205"/>
      <c r="OA102" s="205"/>
      <c r="OB102" s="205"/>
      <c r="OC102" s="205"/>
      <c r="OD102" s="205"/>
      <c r="OE102" s="205"/>
      <c r="OF102" s="205"/>
      <c r="OG102" s="205"/>
      <c r="OH102" s="205"/>
      <c r="OI102" s="205"/>
      <c r="OJ102" s="205"/>
      <c r="OK102" s="205"/>
      <c r="OL102" s="205"/>
      <c r="OM102" s="205"/>
      <c r="ON102" s="205"/>
      <c r="OO102" s="205"/>
      <c r="OP102" s="205"/>
      <c r="OQ102" s="205"/>
      <c r="OR102" s="205"/>
      <c r="OS102" s="205"/>
      <c r="OT102" s="205"/>
      <c r="OU102" s="205"/>
      <c r="OV102" s="205"/>
      <c r="OW102" s="205"/>
      <c r="OX102" s="205"/>
      <c r="OY102" s="205"/>
      <c r="OZ102" s="205"/>
      <c r="PA102" s="205"/>
      <c r="PB102" s="205"/>
      <c r="PC102" s="205"/>
      <c r="PD102" s="205"/>
      <c r="PE102" s="205"/>
      <c r="PF102" s="205"/>
      <c r="PG102" s="205"/>
      <c r="PH102" s="205"/>
      <c r="PI102" s="205"/>
      <c r="PJ102" s="205"/>
      <c r="PK102" s="205"/>
      <c r="PL102" s="205"/>
      <c r="PM102" s="205"/>
      <c r="PN102" s="205"/>
      <c r="PO102" s="205"/>
      <c r="PP102" s="205"/>
      <c r="PQ102" s="205"/>
      <c r="PR102" s="205"/>
      <c r="PS102" s="205"/>
      <c r="PT102" s="205"/>
      <c r="PU102" s="205"/>
      <c r="PV102" s="205"/>
      <c r="PW102" s="205"/>
      <c r="PX102" s="205"/>
      <c r="PY102" s="205"/>
      <c r="PZ102" s="205"/>
      <c r="QA102" s="205"/>
      <c r="QB102" s="205"/>
      <c r="QC102" s="205"/>
      <c r="QD102" s="205"/>
      <c r="QE102" s="205"/>
      <c r="QF102" s="205"/>
      <c r="QG102" s="205"/>
      <c r="QH102" s="205"/>
      <c r="QI102" s="205"/>
      <c r="QJ102" s="205"/>
      <c r="QK102" s="205"/>
      <c r="QL102" s="205"/>
      <c r="QM102" s="205"/>
      <c r="QN102" s="205"/>
      <c r="QO102" s="205"/>
      <c r="QP102" s="205"/>
      <c r="QQ102" s="205"/>
      <c r="QR102" s="205"/>
      <c r="QS102" s="205"/>
      <c r="QT102" s="205"/>
      <c r="QU102" s="205"/>
      <c r="QV102" s="205"/>
      <c r="QW102" s="205"/>
      <c r="QX102" s="205"/>
      <c r="QY102" s="205"/>
      <c r="QZ102" s="205"/>
      <c r="RA102" s="205"/>
      <c r="RB102" s="205"/>
      <c r="RC102" s="205"/>
      <c r="RD102" s="205"/>
      <c r="RE102" s="205"/>
      <c r="RF102" s="205"/>
      <c r="RG102" s="205"/>
      <c r="RH102" s="205"/>
      <c r="RI102" s="205"/>
      <c r="RJ102" s="205"/>
      <c r="RK102" s="205"/>
      <c r="RL102" s="205"/>
      <c r="RM102" s="205"/>
      <c r="RN102" s="205"/>
      <c r="RO102" s="205"/>
      <c r="RP102" s="205"/>
      <c r="RQ102" s="205"/>
      <c r="RR102" s="205"/>
      <c r="RS102" s="205"/>
      <c r="RT102" s="205"/>
      <c r="RU102" s="205"/>
      <c r="RV102" s="205"/>
      <c r="RW102" s="205"/>
      <c r="RX102" s="205"/>
      <c r="RY102" s="205"/>
      <c r="RZ102" s="205"/>
      <c r="SA102" s="205"/>
      <c r="SB102" s="205"/>
      <c r="SC102" s="205"/>
      <c r="SD102" s="205"/>
      <c r="SE102" s="205"/>
      <c r="SF102" s="205"/>
      <c r="SG102" s="205"/>
      <c r="SH102" s="205"/>
      <c r="SI102" s="205"/>
      <c r="SJ102" s="205"/>
      <c r="SK102" s="205"/>
      <c r="SL102" s="205"/>
      <c r="SM102" s="205"/>
      <c r="SN102" s="205"/>
      <c r="SO102" s="205"/>
      <c r="SP102" s="205"/>
      <c r="SQ102" s="205"/>
      <c r="SR102" s="205"/>
      <c r="SS102" s="205"/>
      <c r="ST102" s="205"/>
      <c r="SU102" s="205"/>
      <c r="SV102" s="205"/>
      <c r="SW102" s="205"/>
      <c r="SX102" s="205"/>
      <c r="SY102" s="205"/>
      <c r="SZ102" s="205"/>
      <c r="TA102" s="205"/>
      <c r="TB102" s="205"/>
      <c r="TC102" s="205"/>
      <c r="TD102" s="205"/>
      <c r="TE102" s="205"/>
      <c r="TF102" s="205"/>
      <c r="TG102" s="205"/>
      <c r="TH102" s="205"/>
      <c r="TI102" s="205"/>
      <c r="TJ102" s="205"/>
      <c r="TK102" s="205"/>
      <c r="TL102" s="205"/>
      <c r="TM102" s="205"/>
      <c r="TN102" s="205"/>
      <c r="TO102" s="205"/>
      <c r="TP102" s="205"/>
      <c r="TQ102" s="205"/>
      <c r="TR102" s="205"/>
      <c r="TS102" s="205"/>
      <c r="TT102" s="205"/>
      <c r="TU102" s="205"/>
      <c r="TV102" s="205"/>
      <c r="TW102" s="205"/>
      <c r="TX102" s="205"/>
      <c r="TY102" s="205"/>
      <c r="TZ102" s="205"/>
      <c r="UA102" s="205"/>
      <c r="UB102" s="205"/>
      <c r="UC102" s="205"/>
      <c r="UD102" s="205"/>
      <c r="UE102" s="205"/>
      <c r="UF102" s="205"/>
      <c r="UG102" s="205"/>
      <c r="UH102" s="205"/>
      <c r="UI102" s="205"/>
      <c r="UJ102" s="205"/>
      <c r="UK102" s="205"/>
      <c r="UL102" s="205"/>
      <c r="UM102" s="205"/>
      <c r="UN102" s="205"/>
      <c r="UO102" s="205"/>
      <c r="UP102" s="205"/>
      <c r="UQ102" s="205"/>
      <c r="UR102" s="205"/>
      <c r="US102" s="205"/>
      <c r="UT102" s="205"/>
      <c r="UU102" s="205"/>
      <c r="UV102" s="205"/>
      <c r="UW102" s="205"/>
      <c r="UX102" s="205"/>
      <c r="UY102" s="205"/>
      <c r="UZ102" s="205"/>
      <c r="VA102" s="205"/>
      <c r="VB102" s="205"/>
      <c r="VC102" s="205"/>
      <c r="VD102" s="205"/>
      <c r="VE102" s="205"/>
      <c r="VF102" s="205"/>
      <c r="VG102" s="205"/>
      <c r="VH102" s="205"/>
      <c r="VI102" s="205"/>
      <c r="VJ102" s="205"/>
      <c r="VK102" s="205"/>
      <c r="VL102" s="205"/>
      <c r="VM102" s="205"/>
      <c r="VN102" s="205"/>
      <c r="VO102" s="205"/>
      <c r="VP102" s="205"/>
      <c r="VQ102" s="205"/>
      <c r="VR102" s="205"/>
      <c r="VS102" s="205"/>
      <c r="VT102" s="205"/>
      <c r="VU102" s="205"/>
      <c r="VV102" s="205"/>
      <c r="VW102" s="205"/>
      <c r="VX102" s="205"/>
      <c r="VY102" s="205"/>
      <c r="VZ102" s="205"/>
      <c r="WA102" s="205"/>
      <c r="WB102" s="205"/>
      <c r="WC102" s="205"/>
      <c r="WD102" s="205"/>
      <c r="WE102" s="205"/>
      <c r="WF102" s="205"/>
      <c r="WG102" s="205"/>
      <c r="WH102" s="205"/>
      <c r="WI102" s="205"/>
      <c r="WJ102" s="205"/>
      <c r="WK102" s="205"/>
      <c r="WL102" s="205"/>
      <c r="WM102" s="205"/>
      <c r="WN102" s="205"/>
      <c r="WO102" s="205"/>
      <c r="WP102" s="205"/>
      <c r="WQ102" s="205"/>
      <c r="WR102" s="205"/>
      <c r="WS102" s="205"/>
      <c r="WT102" s="205"/>
      <c r="WU102" s="205"/>
      <c r="WV102" s="205"/>
      <c r="WW102" s="205"/>
      <c r="WX102" s="205"/>
      <c r="WY102" s="205"/>
      <c r="WZ102" s="205"/>
      <c r="XA102" s="205"/>
      <c r="XB102" s="205"/>
      <c r="XC102" s="205"/>
      <c r="XD102" s="205"/>
      <c r="XE102" s="205"/>
      <c r="XF102" s="205"/>
      <c r="XG102" s="205"/>
      <c r="XH102" s="205"/>
      <c r="XI102" s="205"/>
      <c r="XJ102" s="205"/>
      <c r="XK102" s="205"/>
      <c r="XL102" s="205"/>
      <c r="XM102" s="205"/>
      <c r="XN102" s="205"/>
      <c r="XO102" s="205"/>
      <c r="XP102" s="205"/>
      <c r="XQ102" s="205"/>
      <c r="XR102" s="205"/>
      <c r="XS102" s="205"/>
      <c r="XT102" s="205"/>
      <c r="XU102" s="205"/>
      <c r="XV102" s="205"/>
      <c r="XW102" s="205"/>
      <c r="XX102" s="205"/>
      <c r="XY102" s="205"/>
      <c r="XZ102" s="205"/>
      <c r="YA102" s="205"/>
      <c r="YB102" s="205"/>
      <c r="YC102" s="205"/>
      <c r="YD102" s="205"/>
      <c r="YE102" s="205"/>
      <c r="YF102" s="205"/>
      <c r="YG102" s="205"/>
      <c r="YH102" s="205"/>
      <c r="YI102" s="205"/>
      <c r="YJ102" s="205"/>
      <c r="YK102" s="205"/>
      <c r="YL102" s="205"/>
      <c r="YM102" s="205"/>
      <c r="YN102" s="205"/>
      <c r="YO102" s="205"/>
      <c r="YP102" s="205"/>
      <c r="YQ102" s="205"/>
      <c r="YR102" s="205"/>
      <c r="YS102" s="205"/>
      <c r="YT102" s="205"/>
      <c r="YU102" s="205"/>
      <c r="YV102" s="205"/>
      <c r="YW102" s="205"/>
      <c r="YX102" s="205"/>
      <c r="YY102" s="205"/>
      <c r="YZ102" s="205"/>
      <c r="ZA102" s="205"/>
      <c r="ZB102" s="205"/>
      <c r="ZC102" s="205"/>
      <c r="ZD102" s="205"/>
      <c r="ZE102" s="205"/>
      <c r="ZF102" s="205"/>
      <c r="ZG102" s="205"/>
      <c r="ZH102" s="205"/>
      <c r="ZI102" s="205"/>
      <c r="ZJ102" s="205"/>
      <c r="ZK102" s="205"/>
      <c r="ZL102" s="205"/>
      <c r="ZM102" s="205"/>
      <c r="ZN102" s="205"/>
      <c r="ZO102" s="205"/>
      <c r="ZP102" s="205"/>
      <c r="ZQ102" s="205"/>
      <c r="ZR102" s="205"/>
      <c r="ZS102" s="205"/>
      <c r="ZT102" s="205"/>
      <c r="ZU102" s="205"/>
      <c r="ZV102" s="205"/>
      <c r="ZW102" s="205"/>
      <c r="ZX102" s="205"/>
      <c r="ZY102" s="205"/>
      <c r="ZZ102" s="205"/>
      <c r="AAA102" s="205"/>
      <c r="AAB102" s="205"/>
      <c r="AAC102" s="205"/>
      <c r="AAD102" s="205"/>
      <c r="AAE102" s="205"/>
      <c r="AAF102" s="205"/>
      <c r="AAG102" s="205"/>
      <c r="AAH102" s="205"/>
      <c r="AAI102" s="205"/>
      <c r="AAJ102" s="205"/>
      <c r="AAK102" s="205"/>
      <c r="AAL102" s="205"/>
      <c r="AAM102" s="205"/>
      <c r="AAN102" s="205"/>
      <c r="AAO102" s="205"/>
      <c r="AAP102" s="205"/>
      <c r="AAQ102" s="205"/>
      <c r="AAR102" s="205"/>
      <c r="AAS102" s="205"/>
      <c r="AAT102" s="205"/>
      <c r="AAU102" s="205"/>
      <c r="AAV102" s="205"/>
      <c r="AAW102" s="205"/>
      <c r="AAX102" s="205"/>
      <c r="AAY102" s="205"/>
      <c r="AAZ102" s="205"/>
      <c r="ABA102" s="205"/>
      <c r="ABB102" s="205"/>
      <c r="ABC102" s="205"/>
      <c r="ABD102" s="205"/>
      <c r="ABE102" s="205"/>
      <c r="ABF102" s="205"/>
      <c r="ABG102" s="205"/>
      <c r="ABH102" s="205"/>
      <c r="ABI102" s="205"/>
      <c r="ABJ102" s="205"/>
      <c r="ABK102" s="205"/>
      <c r="ABL102" s="205"/>
      <c r="ABM102" s="205"/>
      <c r="ABN102" s="205"/>
      <c r="ABO102" s="205"/>
      <c r="ABP102" s="205"/>
      <c r="ABQ102" s="205"/>
      <c r="ABR102" s="205"/>
      <c r="ABS102" s="205"/>
      <c r="ABT102" s="205"/>
      <c r="ABU102" s="205"/>
      <c r="ABV102" s="205"/>
      <c r="ABW102" s="205"/>
      <c r="ABX102" s="205"/>
      <c r="ABY102" s="205"/>
      <c r="ABZ102" s="205"/>
      <c r="ACA102" s="205"/>
      <c r="ACB102" s="205"/>
      <c r="ACC102" s="205"/>
      <c r="ACD102" s="205"/>
      <c r="ACE102" s="205"/>
      <c r="ACF102" s="205"/>
      <c r="ACG102" s="205"/>
      <c r="ACH102" s="205"/>
      <c r="ACI102" s="205"/>
      <c r="ACJ102" s="205"/>
      <c r="ACK102" s="205"/>
      <c r="ACL102" s="205"/>
      <c r="ACM102" s="205"/>
      <c r="ACN102" s="205"/>
      <c r="ACO102" s="205"/>
      <c r="ACP102" s="205"/>
      <c r="ACQ102" s="205"/>
      <c r="ACR102" s="205"/>
      <c r="ACS102" s="205"/>
      <c r="ACT102" s="205"/>
      <c r="ACU102" s="205"/>
      <c r="ACV102" s="205"/>
      <c r="ACW102" s="205"/>
      <c r="ACX102" s="205"/>
      <c r="ACY102" s="205"/>
      <c r="ACZ102" s="205"/>
      <c r="ADA102" s="205"/>
      <c r="ADB102" s="205"/>
      <c r="ADC102" s="205"/>
      <c r="ADD102" s="205"/>
      <c r="ADE102" s="205"/>
      <c r="ADF102" s="205"/>
      <c r="ADG102" s="205"/>
      <c r="ADH102" s="205"/>
      <c r="ADI102" s="205"/>
      <c r="ADJ102" s="205"/>
      <c r="ADK102" s="205"/>
      <c r="ADL102" s="205"/>
      <c r="ADM102" s="205"/>
      <c r="ADN102" s="205"/>
      <c r="ADO102" s="205"/>
      <c r="ADP102" s="205"/>
      <c r="ADQ102" s="205"/>
      <c r="ADR102" s="205"/>
      <c r="ADS102" s="205"/>
      <c r="ADT102" s="205"/>
      <c r="ADU102" s="205"/>
      <c r="ADV102" s="205"/>
      <c r="ADW102" s="205"/>
      <c r="ADX102" s="205"/>
      <c r="ADY102" s="205"/>
      <c r="ADZ102" s="205"/>
      <c r="AEA102" s="205"/>
      <c r="AEB102" s="205"/>
      <c r="AEC102" s="205"/>
      <c r="AED102" s="205"/>
      <c r="AEE102" s="205"/>
      <c r="AEF102" s="205"/>
      <c r="AEG102" s="205"/>
      <c r="AEH102" s="205"/>
      <c r="AEI102" s="205"/>
      <c r="AEJ102" s="205"/>
      <c r="AEK102" s="205"/>
      <c r="AEL102" s="205"/>
      <c r="AEM102" s="205"/>
      <c r="AEN102" s="205"/>
      <c r="AEO102" s="205"/>
      <c r="AEP102" s="205"/>
      <c r="AEQ102" s="205"/>
      <c r="AER102" s="205"/>
      <c r="AES102" s="205"/>
      <c r="AET102" s="205"/>
      <c r="AEU102" s="205"/>
      <c r="AEV102" s="205"/>
      <c r="AEW102" s="205"/>
      <c r="AEX102" s="205"/>
      <c r="AEY102" s="205"/>
      <c r="AEZ102" s="205"/>
      <c r="AFA102" s="205"/>
      <c r="AFB102" s="205"/>
      <c r="AFC102" s="205"/>
      <c r="AFD102" s="205"/>
      <c r="AFE102" s="205"/>
      <c r="AFF102" s="205"/>
      <c r="AFG102" s="205"/>
      <c r="AFH102" s="205"/>
      <c r="AFI102" s="205"/>
      <c r="AFJ102" s="205"/>
      <c r="AFK102" s="205"/>
      <c r="AFL102" s="205"/>
      <c r="AFM102" s="205"/>
      <c r="AFN102" s="205"/>
      <c r="AFO102" s="205"/>
      <c r="AFP102" s="205"/>
      <c r="AFQ102" s="205"/>
      <c r="AFR102" s="205"/>
      <c r="AFS102" s="205"/>
      <c r="AFT102" s="205"/>
      <c r="AFU102" s="205"/>
      <c r="AFV102" s="205"/>
      <c r="AFW102" s="205"/>
      <c r="AFX102" s="205"/>
      <c r="AFY102" s="205"/>
      <c r="AFZ102" s="205"/>
      <c r="AGA102" s="205"/>
      <c r="AGB102" s="205"/>
      <c r="AGC102" s="205"/>
      <c r="AGD102" s="205"/>
      <c r="AGE102" s="205"/>
      <c r="AGF102" s="205"/>
      <c r="AGG102" s="205"/>
      <c r="AGH102" s="205"/>
      <c r="AGI102" s="205"/>
      <c r="AGJ102" s="205"/>
      <c r="AGK102" s="205"/>
      <c r="AGL102" s="205"/>
      <c r="AGM102" s="205"/>
      <c r="AGN102" s="205"/>
      <c r="AGO102" s="205"/>
      <c r="AGP102" s="205"/>
      <c r="AGQ102" s="205"/>
      <c r="AGR102" s="205"/>
      <c r="AGS102" s="205"/>
      <c r="AGT102" s="205"/>
      <c r="AGU102" s="205"/>
      <c r="AGV102" s="205"/>
      <c r="AGW102" s="205"/>
      <c r="AGX102" s="205"/>
      <c r="AGY102" s="205"/>
      <c r="AGZ102" s="205"/>
      <c r="AHA102" s="205"/>
      <c r="AHB102" s="205"/>
      <c r="AHC102" s="205"/>
      <c r="AHD102" s="205"/>
      <c r="AHE102" s="205"/>
      <c r="AHF102" s="205"/>
      <c r="AHG102" s="205"/>
      <c r="AHH102" s="205"/>
      <c r="AHI102" s="205"/>
      <c r="AHJ102" s="205"/>
      <c r="AHK102" s="205"/>
      <c r="AHL102" s="205"/>
      <c r="AHM102" s="205"/>
      <c r="AHN102" s="205"/>
      <c r="AHO102" s="205"/>
      <c r="AHP102" s="205"/>
      <c r="AHQ102" s="205"/>
      <c r="AHR102" s="205"/>
      <c r="AHS102" s="205"/>
      <c r="AHT102" s="205"/>
      <c r="AHU102" s="205"/>
      <c r="AHV102" s="205"/>
      <c r="AHW102" s="205"/>
      <c r="AHX102" s="205"/>
      <c r="AHY102" s="205"/>
      <c r="AHZ102" s="205"/>
      <c r="AIA102" s="205"/>
      <c r="AIB102" s="205"/>
      <c r="AIC102" s="205"/>
      <c r="AID102" s="205"/>
      <c r="AIE102" s="205"/>
      <c r="AIF102" s="205"/>
      <c r="AIG102" s="205"/>
      <c r="AIH102" s="205"/>
      <c r="AII102" s="205"/>
      <c r="AIJ102" s="205"/>
      <c r="AIK102" s="205"/>
      <c r="AIL102" s="205"/>
      <c r="AIM102" s="205"/>
      <c r="AIN102" s="205"/>
      <c r="AIO102" s="205"/>
      <c r="AIP102" s="205"/>
      <c r="AIQ102" s="205"/>
      <c r="AIR102" s="205"/>
      <c r="AIS102" s="205"/>
      <c r="AIT102" s="205"/>
      <c r="AIU102" s="205"/>
      <c r="AIV102" s="205"/>
      <c r="AIW102" s="205"/>
      <c r="AIX102" s="205"/>
      <c r="AIY102" s="205"/>
      <c r="AIZ102" s="205"/>
      <c r="AJA102" s="205"/>
      <c r="AJB102" s="205"/>
      <c r="AJC102" s="205"/>
      <c r="AJD102" s="205"/>
      <c r="AJE102" s="205"/>
      <c r="AJF102" s="205"/>
      <c r="AJG102" s="205"/>
      <c r="AJH102" s="205"/>
      <c r="AJI102" s="205"/>
      <c r="AJJ102" s="205"/>
      <c r="AJK102" s="205"/>
      <c r="AJL102" s="205"/>
      <c r="AJM102" s="205"/>
      <c r="AJN102" s="205"/>
      <c r="AJO102" s="205"/>
      <c r="AJP102" s="205"/>
      <c r="AJQ102" s="205"/>
      <c r="AJR102" s="205"/>
      <c r="AJS102" s="205"/>
      <c r="AJT102" s="205"/>
      <c r="AJU102" s="205"/>
      <c r="AJV102" s="205"/>
      <c r="AJW102" s="205"/>
      <c r="AJX102" s="205"/>
      <c r="AJY102" s="205"/>
      <c r="AJZ102" s="205"/>
      <c r="AKA102" s="205"/>
      <c r="AKB102" s="205"/>
      <c r="AKC102" s="205"/>
      <c r="AKD102" s="205"/>
      <c r="AKE102" s="205"/>
      <c r="AKF102" s="205"/>
      <c r="AKG102" s="205"/>
      <c r="AKH102" s="205"/>
      <c r="AKI102" s="205"/>
      <c r="AKJ102" s="205"/>
      <c r="AKK102" s="205"/>
      <c r="AKL102" s="205"/>
      <c r="AKM102" s="205"/>
      <c r="AKN102" s="205"/>
      <c r="AKO102" s="205"/>
      <c r="AKP102" s="205"/>
      <c r="AKQ102" s="205"/>
      <c r="AKR102" s="205"/>
      <c r="AKS102" s="205"/>
      <c r="AKT102" s="205"/>
      <c r="AKU102" s="205"/>
      <c r="AKV102" s="205"/>
      <c r="AKW102" s="205"/>
      <c r="AKX102" s="205"/>
      <c r="AKY102" s="205"/>
      <c r="AKZ102" s="205"/>
      <c r="ALA102" s="205"/>
      <c r="ALB102" s="205"/>
      <c r="ALC102" s="205"/>
      <c r="ALD102" s="205"/>
      <c r="ALE102" s="205"/>
      <c r="ALF102" s="205"/>
      <c r="ALG102" s="205"/>
      <c r="ALH102" s="205"/>
      <c r="ALI102" s="205"/>
      <c r="ALJ102" s="205"/>
      <c r="ALK102" s="205"/>
      <c r="ALL102" s="205"/>
      <c r="ALM102" s="205"/>
      <c r="ALN102" s="205"/>
      <c r="ALO102" s="205"/>
      <c r="ALP102" s="205"/>
      <c r="ALQ102" s="205"/>
      <c r="ALR102" s="205"/>
      <c r="ALS102" s="205"/>
      <c r="ALT102" s="205"/>
      <c r="ALU102" s="205"/>
      <c r="ALV102" s="205"/>
      <c r="ALW102" s="205"/>
      <c r="ALX102" s="205"/>
      <c r="ALY102" s="205"/>
      <c r="ALZ102" s="205"/>
      <c r="AMA102" s="205"/>
      <c r="AMB102" s="205"/>
      <c r="AMC102" s="205"/>
      <c r="AMD102" s="205"/>
      <c r="AME102" s="205"/>
      <c r="AMF102" s="205"/>
      <c r="AMG102" s="205"/>
      <c r="AMH102" s="205"/>
      <c r="AMI102" s="205"/>
      <c r="AMJ102" s="205"/>
      <c r="AMK102" s="205"/>
      <c r="AML102" s="205"/>
      <c r="AMM102" s="205"/>
      <c r="AMN102" s="205"/>
      <c r="AMO102" s="205"/>
      <c r="AMP102" s="205"/>
      <c r="AMQ102" s="205"/>
      <c r="AMR102" s="205"/>
      <c r="AMS102" s="205"/>
      <c r="AMT102" s="205"/>
      <c r="AMU102" s="205"/>
      <c r="AMV102" s="205"/>
      <c r="AMW102" s="205"/>
      <c r="AMX102" s="205"/>
      <c r="AMY102" s="205"/>
      <c r="AMZ102" s="205"/>
      <c r="ANA102" s="205"/>
      <c r="ANB102" s="205"/>
      <c r="ANC102" s="205"/>
      <c r="AND102" s="205"/>
      <c r="ANE102" s="205"/>
      <c r="ANF102" s="205"/>
      <c r="ANG102" s="205"/>
      <c r="ANH102" s="205"/>
      <c r="ANI102" s="205"/>
      <c r="ANJ102" s="205"/>
      <c r="ANK102" s="205"/>
      <c r="ANL102" s="205"/>
      <c r="ANM102" s="205"/>
      <c r="ANN102" s="205"/>
      <c r="ANO102" s="205"/>
      <c r="ANP102" s="205"/>
      <c r="ANQ102" s="205"/>
      <c r="ANR102" s="205"/>
      <c r="ANS102" s="205"/>
      <c r="ANT102" s="205"/>
      <c r="ANU102" s="205"/>
      <c r="ANV102" s="205"/>
      <c r="ANW102" s="205"/>
      <c r="ANX102" s="205"/>
      <c r="ANY102" s="205"/>
      <c r="ANZ102" s="205"/>
      <c r="AOA102" s="205"/>
      <c r="AOB102" s="205"/>
      <c r="AOC102" s="205"/>
      <c r="AOD102" s="205"/>
      <c r="AOE102" s="205"/>
      <c r="AOF102" s="205"/>
      <c r="AOG102" s="205"/>
      <c r="AOH102" s="205"/>
      <c r="AOI102" s="205"/>
      <c r="AOJ102" s="205"/>
      <c r="AOK102" s="205"/>
      <c r="AOL102" s="205"/>
      <c r="AOM102" s="205"/>
      <c r="AON102" s="205"/>
      <c r="AOO102" s="205"/>
      <c r="AOP102" s="205"/>
      <c r="AOQ102" s="205"/>
      <c r="AOR102" s="205"/>
      <c r="AOS102" s="205"/>
      <c r="AOT102" s="205"/>
      <c r="AOU102" s="205"/>
      <c r="AOV102" s="205"/>
      <c r="AOW102" s="205"/>
      <c r="AOX102" s="205"/>
      <c r="AOY102" s="205"/>
      <c r="AOZ102" s="205"/>
      <c r="APA102" s="205"/>
      <c r="APB102" s="205"/>
      <c r="APC102" s="205"/>
      <c r="APD102" s="205"/>
      <c r="APE102" s="205"/>
      <c r="APF102" s="205"/>
      <c r="APG102" s="205"/>
      <c r="APH102" s="205"/>
      <c r="API102" s="205"/>
      <c r="APJ102" s="205"/>
      <c r="APK102" s="205"/>
      <c r="APL102" s="205"/>
      <c r="APM102" s="205"/>
      <c r="APN102" s="205"/>
      <c r="APO102" s="205"/>
      <c r="APP102" s="205"/>
      <c r="APQ102" s="205"/>
      <c r="APR102" s="205"/>
      <c r="APS102" s="205"/>
      <c r="APT102" s="205"/>
      <c r="APU102" s="205"/>
      <c r="APV102" s="205"/>
      <c r="APW102" s="205"/>
      <c r="APX102" s="205"/>
      <c r="APY102" s="205"/>
      <c r="APZ102" s="205"/>
      <c r="AQA102" s="205"/>
      <c r="AQB102" s="205"/>
      <c r="AQC102" s="205"/>
      <c r="AQD102" s="205"/>
      <c r="AQE102" s="205"/>
      <c r="AQF102" s="205"/>
      <c r="AQG102" s="205"/>
      <c r="AQH102" s="205"/>
      <c r="AQI102" s="205"/>
      <c r="AQJ102" s="205"/>
      <c r="AQK102" s="205"/>
      <c r="AQL102" s="205"/>
      <c r="AQM102" s="205"/>
      <c r="AQN102" s="205"/>
      <c r="AQO102" s="205"/>
      <c r="AQP102" s="205"/>
      <c r="AQQ102" s="205"/>
      <c r="AQR102" s="205"/>
      <c r="AQS102" s="205"/>
      <c r="AQT102" s="205"/>
      <c r="AQU102" s="205"/>
      <c r="AQV102" s="205"/>
      <c r="AQW102" s="205"/>
      <c r="AQX102" s="205"/>
      <c r="AQY102" s="205"/>
      <c r="AQZ102" s="205"/>
      <c r="ARA102" s="205"/>
      <c r="ARB102" s="205"/>
      <c r="ARC102" s="205"/>
      <c r="ARD102" s="205"/>
      <c r="ARE102" s="205"/>
      <c r="ARF102" s="205"/>
      <c r="ARG102" s="205"/>
      <c r="ARH102" s="205"/>
      <c r="ARI102" s="205"/>
      <c r="ARJ102" s="205"/>
      <c r="ARK102" s="205"/>
      <c r="ARL102" s="205"/>
      <c r="ARM102" s="205"/>
      <c r="ARN102" s="205"/>
      <c r="ARO102" s="205"/>
      <c r="ARP102" s="205"/>
      <c r="ARQ102" s="205"/>
      <c r="ARR102" s="205"/>
      <c r="ARS102" s="205"/>
      <c r="ART102" s="205"/>
      <c r="ARU102" s="205"/>
      <c r="ARV102" s="205"/>
      <c r="ARW102" s="205"/>
      <c r="ARX102" s="205"/>
      <c r="ARY102" s="205"/>
      <c r="ARZ102" s="205"/>
      <c r="ASA102" s="205"/>
      <c r="ASB102" s="205"/>
      <c r="ASC102" s="205"/>
      <c r="ASD102" s="205"/>
      <c r="ASE102" s="205"/>
      <c r="ASF102" s="205"/>
      <c r="ASG102" s="205"/>
      <c r="ASH102" s="205"/>
      <c r="ASI102" s="205"/>
      <c r="ASJ102" s="205"/>
      <c r="ASK102" s="205"/>
      <c r="ASL102" s="205"/>
      <c r="ASM102" s="205"/>
      <c r="ASN102" s="205"/>
      <c r="ASO102" s="205"/>
      <c r="ASP102" s="205"/>
      <c r="ASQ102" s="205"/>
      <c r="ASR102" s="205"/>
      <c r="ASS102" s="205"/>
      <c r="AST102" s="205"/>
      <c r="ASU102" s="205"/>
      <c r="ASV102" s="205"/>
      <c r="ASW102" s="205"/>
      <c r="ASX102" s="205"/>
      <c r="ASY102" s="205"/>
      <c r="ASZ102" s="205"/>
      <c r="ATA102" s="205"/>
      <c r="ATB102" s="205"/>
      <c r="ATC102" s="205"/>
      <c r="ATD102" s="205"/>
      <c r="ATE102" s="205"/>
      <c r="ATF102" s="205"/>
      <c r="ATG102" s="205"/>
      <c r="ATH102" s="205"/>
      <c r="ATI102" s="205"/>
      <c r="ATJ102" s="205"/>
      <c r="ATK102" s="205"/>
      <c r="ATL102" s="205"/>
      <c r="ATM102" s="205"/>
      <c r="ATN102" s="205"/>
      <c r="ATO102" s="205"/>
      <c r="ATP102" s="205"/>
      <c r="ATQ102" s="205"/>
      <c r="ATR102" s="205"/>
      <c r="ATS102" s="205"/>
      <c r="ATT102" s="205"/>
      <c r="ATU102" s="205"/>
      <c r="ATV102" s="205"/>
      <c r="ATW102" s="205"/>
      <c r="ATX102" s="205"/>
      <c r="ATY102" s="205"/>
      <c r="ATZ102" s="205"/>
      <c r="AUA102" s="205"/>
      <c r="AUB102" s="205"/>
      <c r="AUC102" s="205"/>
      <c r="AUD102" s="205"/>
      <c r="AUE102" s="205"/>
      <c r="AUF102" s="205"/>
      <c r="AUG102" s="205"/>
      <c r="AUH102" s="205"/>
      <c r="AUI102" s="205"/>
      <c r="AUJ102" s="205"/>
      <c r="AUK102" s="205"/>
      <c r="AUL102" s="205"/>
      <c r="AUM102" s="205"/>
      <c r="AUN102" s="205"/>
      <c r="AUO102" s="205"/>
      <c r="AUP102" s="205"/>
      <c r="AUQ102" s="205"/>
      <c r="AUR102" s="205"/>
      <c r="AUS102" s="205"/>
      <c r="AUT102" s="205"/>
      <c r="AUU102" s="205"/>
      <c r="AUV102" s="205"/>
      <c r="AUW102" s="205"/>
      <c r="AUX102" s="205"/>
      <c r="AUY102" s="205"/>
      <c r="AUZ102" s="205"/>
      <c r="AVA102" s="205"/>
      <c r="AVB102" s="205"/>
      <c r="AVC102" s="205"/>
      <c r="AVD102" s="205"/>
      <c r="AVE102" s="205"/>
      <c r="AVF102" s="205"/>
      <c r="AVG102" s="205"/>
      <c r="AVH102" s="205"/>
      <c r="AVI102" s="205"/>
      <c r="AVJ102" s="205"/>
      <c r="AVK102" s="205"/>
      <c r="AVL102" s="205"/>
      <c r="AVM102" s="205"/>
      <c r="AVN102" s="205"/>
      <c r="AVO102" s="205"/>
      <c r="AVP102" s="205"/>
      <c r="AVQ102" s="205"/>
      <c r="AVR102" s="205"/>
      <c r="AVS102" s="205"/>
      <c r="AVT102" s="205"/>
      <c r="AVU102" s="205"/>
      <c r="AVV102" s="205"/>
      <c r="AVW102" s="205"/>
      <c r="AVX102" s="205"/>
      <c r="AVY102" s="205"/>
      <c r="AVZ102" s="205"/>
      <c r="AWA102" s="205"/>
      <c r="AWB102" s="205"/>
      <c r="AWC102" s="205"/>
      <c r="AWD102" s="205"/>
      <c r="AWE102" s="205"/>
      <c r="AWF102" s="205"/>
      <c r="AWG102" s="205"/>
      <c r="AWH102" s="205"/>
      <c r="AWI102" s="205"/>
      <c r="AWJ102" s="205"/>
      <c r="AWK102" s="205"/>
      <c r="AWL102" s="205"/>
      <c r="AWM102" s="205"/>
      <c r="AWN102" s="205"/>
      <c r="AWO102" s="205"/>
      <c r="AWP102" s="205"/>
      <c r="AWQ102" s="205"/>
      <c r="AWR102" s="205"/>
      <c r="AWS102" s="205"/>
      <c r="AWT102" s="205"/>
      <c r="AWU102" s="205"/>
      <c r="AWV102" s="205"/>
      <c r="AWW102" s="205"/>
      <c r="AWX102" s="205"/>
      <c r="AWY102" s="205"/>
      <c r="AWZ102" s="205"/>
      <c r="AXA102" s="205"/>
      <c r="AXB102" s="205"/>
      <c r="AXC102" s="205"/>
      <c r="AXD102" s="205"/>
      <c r="AXE102" s="205"/>
      <c r="AXF102" s="205"/>
      <c r="AXG102" s="205"/>
      <c r="AXH102" s="205"/>
      <c r="AXI102" s="205"/>
      <c r="AXJ102" s="205"/>
      <c r="AXK102" s="205"/>
      <c r="AXL102" s="205"/>
      <c r="AXM102" s="205"/>
      <c r="AXN102" s="205"/>
      <c r="AXO102" s="205"/>
      <c r="AXP102" s="205"/>
      <c r="AXQ102" s="205"/>
      <c r="AXR102" s="205"/>
      <c r="AXS102" s="205"/>
      <c r="AXT102" s="205"/>
      <c r="AXU102" s="205"/>
      <c r="AXV102" s="205"/>
      <c r="AXW102" s="205"/>
      <c r="AXX102" s="205"/>
      <c r="AXY102" s="205"/>
      <c r="AXZ102" s="205"/>
      <c r="AYA102" s="205"/>
      <c r="AYB102" s="205"/>
      <c r="AYC102" s="205"/>
      <c r="AYD102" s="205"/>
      <c r="AYE102" s="205"/>
      <c r="AYF102" s="205"/>
      <c r="AYG102" s="205"/>
      <c r="AYH102" s="205"/>
      <c r="AYI102" s="205"/>
      <c r="AYJ102" s="205"/>
      <c r="AYK102" s="205"/>
      <c r="AYL102" s="205"/>
      <c r="AYM102" s="205"/>
      <c r="AYN102" s="205"/>
      <c r="AYO102" s="205"/>
      <c r="AYP102" s="205"/>
      <c r="AYQ102" s="205"/>
      <c r="AYR102" s="205"/>
      <c r="AYS102" s="205"/>
      <c r="AYT102" s="205"/>
      <c r="AYU102" s="205"/>
      <c r="AYV102" s="205"/>
      <c r="AYW102" s="205"/>
      <c r="AYX102" s="205"/>
      <c r="AYY102" s="205"/>
      <c r="AYZ102" s="205"/>
      <c r="AZA102" s="205"/>
      <c r="AZB102" s="205"/>
      <c r="AZC102" s="205"/>
      <c r="AZD102" s="205"/>
      <c r="AZE102" s="205"/>
      <c r="AZF102" s="205"/>
      <c r="AZG102" s="205"/>
      <c r="AZH102" s="205"/>
      <c r="AZI102" s="205"/>
      <c r="AZJ102" s="205"/>
      <c r="AZK102" s="205"/>
      <c r="AZL102" s="205"/>
      <c r="AZM102" s="205"/>
      <c r="AZN102" s="205"/>
      <c r="AZO102" s="205"/>
      <c r="AZP102" s="205"/>
      <c r="AZQ102" s="205"/>
      <c r="AZR102" s="205"/>
      <c r="AZS102" s="205"/>
      <c r="AZT102" s="205"/>
      <c r="AZU102" s="205"/>
      <c r="AZV102" s="205"/>
      <c r="AZW102" s="205"/>
      <c r="AZX102" s="205"/>
      <c r="AZY102" s="205"/>
      <c r="AZZ102" s="205"/>
      <c r="BAA102" s="205"/>
      <c r="BAB102" s="205"/>
      <c r="BAC102" s="205"/>
      <c r="BAD102" s="205"/>
      <c r="BAE102" s="205"/>
      <c r="BAF102" s="205"/>
      <c r="BAG102" s="205"/>
      <c r="BAH102" s="205"/>
      <c r="BAI102" s="205"/>
      <c r="BAJ102" s="205"/>
      <c r="BAK102" s="205"/>
      <c r="BAL102" s="205"/>
      <c r="BAM102" s="205"/>
      <c r="BAN102" s="205"/>
      <c r="BAO102" s="205"/>
      <c r="BAP102" s="205"/>
      <c r="BAQ102" s="205"/>
      <c r="BAR102" s="205"/>
      <c r="BAS102" s="205"/>
      <c r="BAT102" s="205"/>
      <c r="BAU102" s="205"/>
      <c r="BAV102" s="205"/>
      <c r="BAW102" s="205"/>
      <c r="BAX102" s="205"/>
      <c r="BAY102" s="205"/>
      <c r="BAZ102" s="205"/>
      <c r="BBA102" s="205"/>
      <c r="BBB102" s="205"/>
      <c r="BBC102" s="205"/>
      <c r="BBD102" s="205"/>
      <c r="BBE102" s="205"/>
      <c r="BBF102" s="205"/>
      <c r="BBG102" s="205"/>
      <c r="BBH102" s="205"/>
      <c r="BBI102" s="205"/>
      <c r="BBJ102" s="205"/>
      <c r="BBK102" s="205"/>
      <c r="BBL102" s="205"/>
      <c r="BBM102" s="205"/>
      <c r="BBN102" s="205"/>
      <c r="BBO102" s="205"/>
      <c r="BBP102" s="205"/>
      <c r="BBQ102" s="205"/>
      <c r="BBR102" s="205"/>
      <c r="BBS102" s="205"/>
      <c r="BBT102" s="205"/>
      <c r="BBU102" s="205"/>
      <c r="BBV102" s="205"/>
      <c r="BBW102" s="205"/>
      <c r="BBX102" s="205"/>
      <c r="BBY102" s="205"/>
      <c r="BBZ102" s="205"/>
      <c r="BCA102" s="205"/>
      <c r="BCB102" s="205"/>
      <c r="BCC102" s="205"/>
      <c r="BCD102" s="205"/>
      <c r="BCE102" s="205"/>
      <c r="BCF102" s="205"/>
      <c r="BCG102" s="205"/>
      <c r="BCH102" s="205"/>
      <c r="BCI102" s="205"/>
      <c r="BCJ102" s="205"/>
      <c r="BCK102" s="205"/>
      <c r="BCL102" s="205"/>
      <c r="BCM102" s="205"/>
      <c r="BCN102" s="205"/>
      <c r="BCO102" s="205"/>
      <c r="BCP102" s="205"/>
      <c r="BCQ102" s="205"/>
      <c r="BCR102" s="205"/>
      <c r="BCS102" s="205"/>
      <c r="BCT102" s="205"/>
      <c r="BCU102" s="205"/>
      <c r="BCV102" s="205"/>
      <c r="BCW102" s="205"/>
      <c r="BCX102" s="205"/>
      <c r="BCY102" s="205"/>
      <c r="BCZ102" s="205"/>
      <c r="BDA102" s="205"/>
      <c r="BDB102" s="205"/>
      <c r="BDC102" s="205"/>
      <c r="BDD102" s="205"/>
      <c r="BDE102" s="205"/>
      <c r="BDF102" s="205"/>
      <c r="BDG102" s="205"/>
      <c r="BDH102" s="205"/>
      <c r="BDI102" s="205"/>
      <c r="BDJ102" s="205"/>
      <c r="BDK102" s="205"/>
      <c r="BDL102" s="205"/>
      <c r="BDM102" s="205"/>
      <c r="BDN102" s="205"/>
      <c r="BDO102" s="205"/>
      <c r="BDP102" s="205"/>
      <c r="BDQ102" s="205"/>
      <c r="BDR102" s="205"/>
      <c r="BDS102" s="205"/>
      <c r="BDT102" s="205"/>
      <c r="BDU102" s="205"/>
    </row>
    <row r="103" spans="1:1477" s="73" customFormat="1">
      <c r="A103" s="126"/>
      <c r="B103" s="71" t="s">
        <v>5</v>
      </c>
      <c r="C103" s="71" t="s">
        <v>295</v>
      </c>
      <c r="D103" s="71" t="s">
        <v>296</v>
      </c>
      <c r="E103" s="72">
        <v>41697</v>
      </c>
      <c r="F103" s="71" t="s">
        <v>471</v>
      </c>
      <c r="G103" s="175" t="s">
        <v>479</v>
      </c>
      <c r="H103" s="208">
        <v>1</v>
      </c>
      <c r="I103" s="73">
        <v>0</v>
      </c>
      <c r="J103" s="73">
        <v>120</v>
      </c>
      <c r="K103" s="73">
        <v>234</v>
      </c>
      <c r="L103" s="73">
        <v>198</v>
      </c>
      <c r="M103" s="206">
        <f t="shared" si="81"/>
        <v>0.9</v>
      </c>
      <c r="N103" s="73">
        <f t="shared" si="82"/>
        <v>1</v>
      </c>
      <c r="O103" s="73">
        <v>36</v>
      </c>
      <c r="P103" s="73">
        <v>0</v>
      </c>
      <c r="Q103" s="73">
        <v>0</v>
      </c>
      <c r="R103" s="73">
        <v>114</v>
      </c>
      <c r="S103" s="73">
        <v>0</v>
      </c>
      <c r="T103" s="212">
        <v>328706</v>
      </c>
      <c r="U103" s="212">
        <v>17632</v>
      </c>
      <c r="V103" s="212">
        <v>311074</v>
      </c>
      <c r="W103" s="212">
        <v>328706</v>
      </c>
      <c r="X103" s="212">
        <v>320865</v>
      </c>
      <c r="Y103" s="212">
        <v>0</v>
      </c>
      <c r="Z103" s="212">
        <v>0</v>
      </c>
      <c r="AA103" s="212">
        <v>0</v>
      </c>
      <c r="AB103" s="212">
        <v>320865</v>
      </c>
      <c r="AC103" s="212">
        <v>320865</v>
      </c>
      <c r="AD103" s="206">
        <f t="shared" si="83"/>
        <v>1.0314748259256641</v>
      </c>
      <c r="AE103" s="73">
        <f t="shared" si="84"/>
        <v>1</v>
      </c>
      <c r="AF103" s="212">
        <v>0</v>
      </c>
      <c r="AG103" s="212">
        <v>0</v>
      </c>
      <c r="AH103" s="73">
        <v>76</v>
      </c>
      <c r="AI103" s="73">
        <v>14</v>
      </c>
      <c r="AJ103" s="73">
        <v>24</v>
      </c>
      <c r="AK103" s="73">
        <v>0</v>
      </c>
      <c r="AL103" s="85">
        <v>9791</v>
      </c>
      <c r="AM103" s="85">
        <v>0</v>
      </c>
      <c r="AN103" s="73">
        <v>0</v>
      </c>
      <c r="AO103" s="73">
        <v>0</v>
      </c>
      <c r="AP103" s="85">
        <v>0</v>
      </c>
      <c r="AQ103" s="85">
        <v>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0</v>
      </c>
      <c r="BG103" s="85">
        <v>0</v>
      </c>
      <c r="BH103" s="73">
        <v>0</v>
      </c>
      <c r="BI103" s="73">
        <v>0</v>
      </c>
      <c r="BJ103" s="85">
        <v>0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24</v>
      </c>
      <c r="CK103" s="73">
        <v>0</v>
      </c>
      <c r="CL103" s="85">
        <v>9791</v>
      </c>
      <c r="CM103" s="85">
        <v>0</v>
      </c>
      <c r="CN103" s="71" t="s">
        <v>435</v>
      </c>
      <c r="CO103" s="71" t="s">
        <v>436</v>
      </c>
      <c r="CP103" s="71" t="s">
        <v>321</v>
      </c>
      <c r="CQ103" s="71" t="s">
        <v>321</v>
      </c>
      <c r="CR103" s="71" t="s">
        <v>321</v>
      </c>
      <c r="CS103" s="71" t="s">
        <v>321</v>
      </c>
      <c r="CT103" s="72">
        <v>42221</v>
      </c>
      <c r="CU103" s="71" t="s">
        <v>473</v>
      </c>
      <c r="CV103" s="71" t="s">
        <v>474</v>
      </c>
      <c r="CW103" s="72" t="s">
        <v>168</v>
      </c>
      <c r="CX103" s="72">
        <v>42180</v>
      </c>
      <c r="CY103" s="71" t="s">
        <v>475</v>
      </c>
      <c r="CZ103" s="71" t="s">
        <v>478</v>
      </c>
      <c r="DA103" s="71" t="s">
        <v>509</v>
      </c>
      <c r="DB103" s="86">
        <v>370268.95</v>
      </c>
      <c r="DC103" s="71" t="s">
        <v>326</v>
      </c>
      <c r="DD103" s="71" t="s">
        <v>327</v>
      </c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  <c r="IY103" s="205"/>
      <c r="IZ103" s="205"/>
      <c r="JA103" s="205"/>
      <c r="JB103" s="205"/>
      <c r="JC103" s="205"/>
      <c r="JD103" s="205"/>
      <c r="JE103" s="205"/>
      <c r="JF103" s="205"/>
      <c r="JG103" s="205"/>
      <c r="JH103" s="205"/>
      <c r="JI103" s="205"/>
      <c r="JJ103" s="205"/>
      <c r="JK103" s="205"/>
      <c r="JL103" s="205"/>
      <c r="JM103" s="205"/>
      <c r="JN103" s="205"/>
      <c r="JO103" s="205"/>
      <c r="JP103" s="205"/>
      <c r="JQ103" s="205"/>
      <c r="JR103" s="205"/>
      <c r="JS103" s="205"/>
      <c r="JT103" s="205"/>
      <c r="JU103" s="205"/>
      <c r="JV103" s="205"/>
      <c r="JW103" s="205"/>
      <c r="JX103" s="205"/>
      <c r="JY103" s="205"/>
      <c r="JZ103" s="205"/>
      <c r="KA103" s="205"/>
      <c r="KB103" s="205"/>
      <c r="KC103" s="205"/>
      <c r="KD103" s="205"/>
      <c r="KE103" s="205"/>
      <c r="KF103" s="205"/>
      <c r="KG103" s="205"/>
      <c r="KH103" s="205"/>
      <c r="KI103" s="205"/>
      <c r="KJ103" s="205"/>
      <c r="KK103" s="205"/>
      <c r="KL103" s="205"/>
      <c r="KM103" s="205"/>
      <c r="KN103" s="205"/>
      <c r="KO103" s="205"/>
      <c r="KP103" s="205"/>
      <c r="KQ103" s="205"/>
      <c r="KR103" s="205"/>
      <c r="KS103" s="205"/>
      <c r="KT103" s="205"/>
      <c r="KU103" s="205"/>
      <c r="KV103" s="205"/>
      <c r="KW103" s="205"/>
      <c r="KX103" s="205"/>
      <c r="KY103" s="205"/>
      <c r="KZ103" s="205"/>
      <c r="LA103" s="205"/>
      <c r="LB103" s="205"/>
      <c r="LC103" s="205"/>
      <c r="LD103" s="205"/>
      <c r="LE103" s="205"/>
      <c r="LF103" s="205"/>
      <c r="LG103" s="205"/>
      <c r="LH103" s="205"/>
      <c r="LI103" s="205"/>
      <c r="LJ103" s="205"/>
      <c r="LK103" s="205"/>
      <c r="LL103" s="205"/>
      <c r="LM103" s="205"/>
      <c r="LN103" s="205"/>
      <c r="LO103" s="205"/>
      <c r="LP103" s="205"/>
      <c r="LQ103" s="205"/>
      <c r="LR103" s="205"/>
      <c r="LS103" s="205"/>
      <c r="LT103" s="205"/>
      <c r="LU103" s="205"/>
      <c r="LV103" s="205"/>
      <c r="LW103" s="205"/>
      <c r="LX103" s="205"/>
      <c r="LY103" s="205"/>
      <c r="LZ103" s="205"/>
      <c r="MA103" s="205"/>
      <c r="MB103" s="205"/>
      <c r="MC103" s="205"/>
      <c r="MD103" s="205"/>
      <c r="ME103" s="205"/>
      <c r="MF103" s="205"/>
      <c r="MG103" s="205"/>
      <c r="MH103" s="205"/>
      <c r="MI103" s="205"/>
      <c r="MJ103" s="205"/>
      <c r="MK103" s="205"/>
      <c r="ML103" s="205"/>
      <c r="MM103" s="205"/>
      <c r="MN103" s="205"/>
      <c r="MO103" s="205"/>
      <c r="MP103" s="205"/>
      <c r="MQ103" s="205"/>
      <c r="MR103" s="205"/>
      <c r="MS103" s="205"/>
      <c r="MT103" s="205"/>
      <c r="MU103" s="205"/>
      <c r="MV103" s="205"/>
      <c r="MW103" s="205"/>
      <c r="MX103" s="205"/>
      <c r="MY103" s="205"/>
      <c r="MZ103" s="205"/>
      <c r="NA103" s="205"/>
      <c r="NB103" s="205"/>
      <c r="NC103" s="205"/>
      <c r="ND103" s="205"/>
      <c r="NE103" s="205"/>
      <c r="NF103" s="205"/>
      <c r="NG103" s="205"/>
      <c r="NH103" s="205"/>
      <c r="NI103" s="205"/>
      <c r="NJ103" s="205"/>
      <c r="NK103" s="205"/>
      <c r="NL103" s="205"/>
      <c r="NM103" s="205"/>
      <c r="NN103" s="205"/>
      <c r="NO103" s="205"/>
      <c r="NP103" s="205"/>
      <c r="NQ103" s="205"/>
      <c r="NR103" s="205"/>
      <c r="NS103" s="205"/>
      <c r="NT103" s="205"/>
      <c r="NU103" s="205"/>
      <c r="NV103" s="205"/>
      <c r="NW103" s="205"/>
      <c r="NX103" s="205"/>
      <c r="NY103" s="205"/>
      <c r="NZ103" s="205"/>
      <c r="OA103" s="205"/>
      <c r="OB103" s="205"/>
      <c r="OC103" s="205"/>
      <c r="OD103" s="205"/>
      <c r="OE103" s="205"/>
      <c r="OF103" s="205"/>
      <c r="OG103" s="205"/>
      <c r="OH103" s="205"/>
      <c r="OI103" s="205"/>
      <c r="OJ103" s="205"/>
      <c r="OK103" s="205"/>
      <c r="OL103" s="205"/>
      <c r="OM103" s="205"/>
      <c r="ON103" s="205"/>
      <c r="OO103" s="205"/>
      <c r="OP103" s="205"/>
      <c r="OQ103" s="205"/>
      <c r="OR103" s="205"/>
      <c r="OS103" s="205"/>
      <c r="OT103" s="205"/>
      <c r="OU103" s="205"/>
      <c r="OV103" s="205"/>
      <c r="OW103" s="205"/>
      <c r="OX103" s="205"/>
      <c r="OY103" s="205"/>
      <c r="OZ103" s="205"/>
      <c r="PA103" s="205"/>
      <c r="PB103" s="205"/>
      <c r="PC103" s="205"/>
      <c r="PD103" s="205"/>
      <c r="PE103" s="205"/>
      <c r="PF103" s="205"/>
      <c r="PG103" s="205"/>
      <c r="PH103" s="205"/>
      <c r="PI103" s="205"/>
      <c r="PJ103" s="205"/>
      <c r="PK103" s="205"/>
      <c r="PL103" s="205"/>
      <c r="PM103" s="205"/>
      <c r="PN103" s="205"/>
      <c r="PO103" s="205"/>
      <c r="PP103" s="205"/>
      <c r="PQ103" s="205"/>
      <c r="PR103" s="205"/>
      <c r="PS103" s="205"/>
      <c r="PT103" s="205"/>
      <c r="PU103" s="205"/>
      <c r="PV103" s="205"/>
      <c r="PW103" s="205"/>
      <c r="PX103" s="205"/>
      <c r="PY103" s="205"/>
      <c r="PZ103" s="205"/>
      <c r="QA103" s="205"/>
      <c r="QB103" s="205"/>
      <c r="QC103" s="205"/>
      <c r="QD103" s="205"/>
      <c r="QE103" s="205"/>
      <c r="QF103" s="205"/>
      <c r="QG103" s="205"/>
      <c r="QH103" s="205"/>
      <c r="QI103" s="205"/>
      <c r="QJ103" s="205"/>
      <c r="QK103" s="205"/>
      <c r="QL103" s="205"/>
      <c r="QM103" s="205"/>
      <c r="QN103" s="205"/>
      <c r="QO103" s="205"/>
      <c r="QP103" s="205"/>
      <c r="QQ103" s="205"/>
      <c r="QR103" s="205"/>
      <c r="QS103" s="205"/>
      <c r="QT103" s="205"/>
      <c r="QU103" s="205"/>
      <c r="QV103" s="205"/>
      <c r="QW103" s="205"/>
      <c r="QX103" s="205"/>
      <c r="QY103" s="205"/>
      <c r="QZ103" s="205"/>
      <c r="RA103" s="205"/>
      <c r="RB103" s="205"/>
      <c r="RC103" s="205"/>
      <c r="RD103" s="205"/>
      <c r="RE103" s="205"/>
      <c r="RF103" s="205"/>
      <c r="RG103" s="205"/>
      <c r="RH103" s="205"/>
      <c r="RI103" s="205"/>
      <c r="RJ103" s="205"/>
      <c r="RK103" s="205"/>
      <c r="RL103" s="205"/>
      <c r="RM103" s="205"/>
      <c r="RN103" s="205"/>
      <c r="RO103" s="205"/>
      <c r="RP103" s="205"/>
      <c r="RQ103" s="205"/>
      <c r="RR103" s="205"/>
      <c r="RS103" s="205"/>
      <c r="RT103" s="205"/>
      <c r="RU103" s="205"/>
      <c r="RV103" s="205"/>
      <c r="RW103" s="205"/>
      <c r="RX103" s="205"/>
      <c r="RY103" s="205"/>
      <c r="RZ103" s="205"/>
      <c r="SA103" s="205"/>
      <c r="SB103" s="205"/>
      <c r="SC103" s="205"/>
      <c r="SD103" s="205"/>
      <c r="SE103" s="205"/>
      <c r="SF103" s="205"/>
      <c r="SG103" s="205"/>
      <c r="SH103" s="205"/>
      <c r="SI103" s="205"/>
      <c r="SJ103" s="205"/>
      <c r="SK103" s="205"/>
      <c r="SL103" s="205"/>
      <c r="SM103" s="205"/>
      <c r="SN103" s="205"/>
      <c r="SO103" s="205"/>
      <c r="SP103" s="205"/>
      <c r="SQ103" s="205"/>
      <c r="SR103" s="205"/>
      <c r="SS103" s="205"/>
      <c r="ST103" s="205"/>
      <c r="SU103" s="205"/>
      <c r="SV103" s="205"/>
      <c r="SW103" s="205"/>
      <c r="SX103" s="205"/>
      <c r="SY103" s="205"/>
      <c r="SZ103" s="205"/>
      <c r="TA103" s="205"/>
      <c r="TB103" s="205"/>
      <c r="TC103" s="205"/>
      <c r="TD103" s="205"/>
      <c r="TE103" s="205"/>
      <c r="TF103" s="205"/>
      <c r="TG103" s="205"/>
      <c r="TH103" s="205"/>
      <c r="TI103" s="205"/>
      <c r="TJ103" s="205"/>
      <c r="TK103" s="205"/>
      <c r="TL103" s="205"/>
      <c r="TM103" s="205"/>
      <c r="TN103" s="205"/>
      <c r="TO103" s="205"/>
      <c r="TP103" s="205"/>
      <c r="TQ103" s="205"/>
      <c r="TR103" s="205"/>
      <c r="TS103" s="205"/>
      <c r="TT103" s="205"/>
      <c r="TU103" s="205"/>
      <c r="TV103" s="205"/>
      <c r="TW103" s="205"/>
      <c r="TX103" s="205"/>
      <c r="TY103" s="205"/>
      <c r="TZ103" s="205"/>
      <c r="UA103" s="205"/>
      <c r="UB103" s="205"/>
      <c r="UC103" s="205"/>
      <c r="UD103" s="205"/>
      <c r="UE103" s="205"/>
      <c r="UF103" s="205"/>
      <c r="UG103" s="205"/>
      <c r="UH103" s="205"/>
      <c r="UI103" s="205"/>
      <c r="UJ103" s="205"/>
      <c r="UK103" s="205"/>
      <c r="UL103" s="205"/>
      <c r="UM103" s="205"/>
      <c r="UN103" s="205"/>
      <c r="UO103" s="205"/>
      <c r="UP103" s="205"/>
      <c r="UQ103" s="205"/>
      <c r="UR103" s="205"/>
      <c r="US103" s="205"/>
      <c r="UT103" s="205"/>
      <c r="UU103" s="205"/>
      <c r="UV103" s="205"/>
      <c r="UW103" s="205"/>
      <c r="UX103" s="205"/>
      <c r="UY103" s="205"/>
      <c r="UZ103" s="205"/>
      <c r="VA103" s="205"/>
      <c r="VB103" s="205"/>
      <c r="VC103" s="205"/>
      <c r="VD103" s="205"/>
      <c r="VE103" s="205"/>
      <c r="VF103" s="205"/>
      <c r="VG103" s="205"/>
      <c r="VH103" s="205"/>
      <c r="VI103" s="205"/>
      <c r="VJ103" s="205"/>
      <c r="VK103" s="205"/>
      <c r="VL103" s="205"/>
      <c r="VM103" s="205"/>
      <c r="VN103" s="205"/>
      <c r="VO103" s="205"/>
      <c r="VP103" s="205"/>
      <c r="VQ103" s="205"/>
      <c r="VR103" s="205"/>
      <c r="VS103" s="205"/>
      <c r="VT103" s="205"/>
      <c r="VU103" s="205"/>
      <c r="VV103" s="205"/>
      <c r="VW103" s="205"/>
      <c r="VX103" s="205"/>
      <c r="VY103" s="205"/>
      <c r="VZ103" s="205"/>
      <c r="WA103" s="205"/>
      <c r="WB103" s="205"/>
      <c r="WC103" s="205"/>
      <c r="WD103" s="205"/>
      <c r="WE103" s="205"/>
      <c r="WF103" s="205"/>
      <c r="WG103" s="205"/>
      <c r="WH103" s="205"/>
      <c r="WI103" s="205"/>
      <c r="WJ103" s="205"/>
      <c r="WK103" s="205"/>
      <c r="WL103" s="205"/>
      <c r="WM103" s="205"/>
      <c r="WN103" s="205"/>
      <c r="WO103" s="205"/>
      <c r="WP103" s="205"/>
      <c r="WQ103" s="205"/>
      <c r="WR103" s="205"/>
      <c r="WS103" s="205"/>
      <c r="WT103" s="205"/>
      <c r="WU103" s="205"/>
      <c r="WV103" s="205"/>
      <c r="WW103" s="205"/>
      <c r="WX103" s="205"/>
      <c r="WY103" s="205"/>
      <c r="WZ103" s="205"/>
      <c r="XA103" s="205"/>
      <c r="XB103" s="205"/>
      <c r="XC103" s="205"/>
      <c r="XD103" s="205"/>
      <c r="XE103" s="205"/>
      <c r="XF103" s="205"/>
      <c r="XG103" s="205"/>
      <c r="XH103" s="205"/>
      <c r="XI103" s="205"/>
      <c r="XJ103" s="205"/>
      <c r="XK103" s="205"/>
      <c r="XL103" s="205"/>
      <c r="XM103" s="205"/>
      <c r="XN103" s="205"/>
      <c r="XO103" s="205"/>
      <c r="XP103" s="205"/>
      <c r="XQ103" s="205"/>
      <c r="XR103" s="205"/>
      <c r="XS103" s="205"/>
      <c r="XT103" s="205"/>
      <c r="XU103" s="205"/>
      <c r="XV103" s="205"/>
      <c r="XW103" s="205"/>
      <c r="XX103" s="205"/>
      <c r="XY103" s="205"/>
      <c r="XZ103" s="205"/>
      <c r="YA103" s="205"/>
      <c r="YB103" s="205"/>
      <c r="YC103" s="205"/>
      <c r="YD103" s="205"/>
      <c r="YE103" s="205"/>
      <c r="YF103" s="205"/>
      <c r="YG103" s="205"/>
      <c r="YH103" s="205"/>
      <c r="YI103" s="205"/>
      <c r="YJ103" s="205"/>
      <c r="YK103" s="205"/>
      <c r="YL103" s="205"/>
      <c r="YM103" s="205"/>
      <c r="YN103" s="205"/>
      <c r="YO103" s="205"/>
      <c r="YP103" s="205"/>
      <c r="YQ103" s="205"/>
      <c r="YR103" s="205"/>
      <c r="YS103" s="205"/>
      <c r="YT103" s="205"/>
      <c r="YU103" s="205"/>
      <c r="YV103" s="205"/>
      <c r="YW103" s="205"/>
      <c r="YX103" s="205"/>
      <c r="YY103" s="205"/>
      <c r="YZ103" s="205"/>
      <c r="ZA103" s="205"/>
      <c r="ZB103" s="205"/>
      <c r="ZC103" s="205"/>
      <c r="ZD103" s="205"/>
      <c r="ZE103" s="205"/>
      <c r="ZF103" s="205"/>
      <c r="ZG103" s="205"/>
      <c r="ZH103" s="205"/>
      <c r="ZI103" s="205"/>
      <c r="ZJ103" s="205"/>
      <c r="ZK103" s="205"/>
      <c r="ZL103" s="205"/>
      <c r="ZM103" s="205"/>
      <c r="ZN103" s="205"/>
      <c r="ZO103" s="205"/>
      <c r="ZP103" s="205"/>
      <c r="ZQ103" s="205"/>
      <c r="ZR103" s="205"/>
      <c r="ZS103" s="205"/>
      <c r="ZT103" s="205"/>
      <c r="ZU103" s="205"/>
      <c r="ZV103" s="205"/>
      <c r="ZW103" s="205"/>
      <c r="ZX103" s="205"/>
      <c r="ZY103" s="205"/>
      <c r="ZZ103" s="205"/>
      <c r="AAA103" s="205"/>
      <c r="AAB103" s="205"/>
      <c r="AAC103" s="205"/>
      <c r="AAD103" s="205"/>
      <c r="AAE103" s="205"/>
      <c r="AAF103" s="205"/>
      <c r="AAG103" s="205"/>
      <c r="AAH103" s="205"/>
      <c r="AAI103" s="205"/>
      <c r="AAJ103" s="205"/>
      <c r="AAK103" s="205"/>
      <c r="AAL103" s="205"/>
      <c r="AAM103" s="205"/>
      <c r="AAN103" s="205"/>
      <c r="AAO103" s="205"/>
      <c r="AAP103" s="205"/>
      <c r="AAQ103" s="205"/>
      <c r="AAR103" s="205"/>
      <c r="AAS103" s="205"/>
      <c r="AAT103" s="205"/>
      <c r="AAU103" s="205"/>
      <c r="AAV103" s="205"/>
      <c r="AAW103" s="205"/>
      <c r="AAX103" s="205"/>
      <c r="AAY103" s="205"/>
      <c r="AAZ103" s="205"/>
      <c r="ABA103" s="205"/>
      <c r="ABB103" s="205"/>
      <c r="ABC103" s="205"/>
      <c r="ABD103" s="205"/>
      <c r="ABE103" s="205"/>
      <c r="ABF103" s="205"/>
      <c r="ABG103" s="205"/>
      <c r="ABH103" s="205"/>
      <c r="ABI103" s="205"/>
      <c r="ABJ103" s="205"/>
      <c r="ABK103" s="205"/>
      <c r="ABL103" s="205"/>
      <c r="ABM103" s="205"/>
      <c r="ABN103" s="205"/>
      <c r="ABO103" s="205"/>
      <c r="ABP103" s="205"/>
      <c r="ABQ103" s="205"/>
      <c r="ABR103" s="205"/>
      <c r="ABS103" s="205"/>
      <c r="ABT103" s="205"/>
      <c r="ABU103" s="205"/>
      <c r="ABV103" s="205"/>
      <c r="ABW103" s="205"/>
      <c r="ABX103" s="205"/>
      <c r="ABY103" s="205"/>
      <c r="ABZ103" s="205"/>
      <c r="ACA103" s="205"/>
      <c r="ACB103" s="205"/>
      <c r="ACC103" s="205"/>
      <c r="ACD103" s="205"/>
      <c r="ACE103" s="205"/>
      <c r="ACF103" s="205"/>
      <c r="ACG103" s="205"/>
      <c r="ACH103" s="205"/>
      <c r="ACI103" s="205"/>
      <c r="ACJ103" s="205"/>
      <c r="ACK103" s="205"/>
      <c r="ACL103" s="205"/>
      <c r="ACM103" s="205"/>
      <c r="ACN103" s="205"/>
      <c r="ACO103" s="205"/>
      <c r="ACP103" s="205"/>
      <c r="ACQ103" s="205"/>
      <c r="ACR103" s="205"/>
      <c r="ACS103" s="205"/>
      <c r="ACT103" s="205"/>
      <c r="ACU103" s="205"/>
      <c r="ACV103" s="205"/>
      <c r="ACW103" s="205"/>
      <c r="ACX103" s="205"/>
      <c r="ACY103" s="205"/>
      <c r="ACZ103" s="205"/>
      <c r="ADA103" s="205"/>
      <c r="ADB103" s="205"/>
      <c r="ADC103" s="205"/>
      <c r="ADD103" s="205"/>
      <c r="ADE103" s="205"/>
      <c r="ADF103" s="205"/>
      <c r="ADG103" s="205"/>
      <c r="ADH103" s="205"/>
      <c r="ADI103" s="205"/>
      <c r="ADJ103" s="205"/>
      <c r="ADK103" s="205"/>
      <c r="ADL103" s="205"/>
      <c r="ADM103" s="205"/>
      <c r="ADN103" s="205"/>
      <c r="ADO103" s="205"/>
      <c r="ADP103" s="205"/>
      <c r="ADQ103" s="205"/>
      <c r="ADR103" s="205"/>
      <c r="ADS103" s="205"/>
      <c r="ADT103" s="205"/>
      <c r="ADU103" s="205"/>
      <c r="ADV103" s="205"/>
      <c r="ADW103" s="205"/>
      <c r="ADX103" s="205"/>
      <c r="ADY103" s="205"/>
      <c r="ADZ103" s="205"/>
      <c r="AEA103" s="205"/>
      <c r="AEB103" s="205"/>
      <c r="AEC103" s="205"/>
      <c r="AED103" s="205"/>
      <c r="AEE103" s="205"/>
      <c r="AEF103" s="205"/>
      <c r="AEG103" s="205"/>
      <c r="AEH103" s="205"/>
      <c r="AEI103" s="205"/>
      <c r="AEJ103" s="205"/>
      <c r="AEK103" s="205"/>
      <c r="AEL103" s="205"/>
      <c r="AEM103" s="205"/>
      <c r="AEN103" s="205"/>
      <c r="AEO103" s="205"/>
      <c r="AEP103" s="205"/>
      <c r="AEQ103" s="205"/>
      <c r="AER103" s="205"/>
      <c r="AES103" s="205"/>
      <c r="AET103" s="205"/>
      <c r="AEU103" s="205"/>
      <c r="AEV103" s="205"/>
      <c r="AEW103" s="205"/>
      <c r="AEX103" s="205"/>
      <c r="AEY103" s="205"/>
      <c r="AEZ103" s="205"/>
      <c r="AFA103" s="205"/>
      <c r="AFB103" s="205"/>
      <c r="AFC103" s="205"/>
      <c r="AFD103" s="205"/>
      <c r="AFE103" s="205"/>
      <c r="AFF103" s="205"/>
      <c r="AFG103" s="205"/>
      <c r="AFH103" s="205"/>
      <c r="AFI103" s="205"/>
      <c r="AFJ103" s="205"/>
      <c r="AFK103" s="205"/>
      <c r="AFL103" s="205"/>
      <c r="AFM103" s="205"/>
      <c r="AFN103" s="205"/>
      <c r="AFO103" s="205"/>
      <c r="AFP103" s="205"/>
      <c r="AFQ103" s="205"/>
      <c r="AFR103" s="205"/>
      <c r="AFS103" s="205"/>
      <c r="AFT103" s="205"/>
      <c r="AFU103" s="205"/>
      <c r="AFV103" s="205"/>
      <c r="AFW103" s="205"/>
      <c r="AFX103" s="205"/>
      <c r="AFY103" s="205"/>
      <c r="AFZ103" s="205"/>
      <c r="AGA103" s="205"/>
      <c r="AGB103" s="205"/>
      <c r="AGC103" s="205"/>
      <c r="AGD103" s="205"/>
      <c r="AGE103" s="205"/>
      <c r="AGF103" s="205"/>
      <c r="AGG103" s="205"/>
      <c r="AGH103" s="205"/>
      <c r="AGI103" s="205"/>
      <c r="AGJ103" s="205"/>
      <c r="AGK103" s="205"/>
      <c r="AGL103" s="205"/>
      <c r="AGM103" s="205"/>
      <c r="AGN103" s="205"/>
      <c r="AGO103" s="205"/>
      <c r="AGP103" s="205"/>
      <c r="AGQ103" s="205"/>
      <c r="AGR103" s="205"/>
      <c r="AGS103" s="205"/>
      <c r="AGT103" s="205"/>
      <c r="AGU103" s="205"/>
      <c r="AGV103" s="205"/>
      <c r="AGW103" s="205"/>
      <c r="AGX103" s="205"/>
      <c r="AGY103" s="205"/>
      <c r="AGZ103" s="205"/>
      <c r="AHA103" s="205"/>
      <c r="AHB103" s="205"/>
      <c r="AHC103" s="205"/>
      <c r="AHD103" s="205"/>
      <c r="AHE103" s="205"/>
      <c r="AHF103" s="205"/>
      <c r="AHG103" s="205"/>
      <c r="AHH103" s="205"/>
      <c r="AHI103" s="205"/>
      <c r="AHJ103" s="205"/>
      <c r="AHK103" s="205"/>
      <c r="AHL103" s="205"/>
      <c r="AHM103" s="205"/>
      <c r="AHN103" s="205"/>
      <c r="AHO103" s="205"/>
      <c r="AHP103" s="205"/>
      <c r="AHQ103" s="205"/>
      <c r="AHR103" s="205"/>
      <c r="AHS103" s="205"/>
      <c r="AHT103" s="205"/>
      <c r="AHU103" s="205"/>
      <c r="AHV103" s="205"/>
      <c r="AHW103" s="205"/>
      <c r="AHX103" s="205"/>
      <c r="AHY103" s="205"/>
      <c r="AHZ103" s="205"/>
      <c r="AIA103" s="205"/>
      <c r="AIB103" s="205"/>
      <c r="AIC103" s="205"/>
      <c r="AID103" s="205"/>
      <c r="AIE103" s="205"/>
      <c r="AIF103" s="205"/>
      <c r="AIG103" s="205"/>
      <c r="AIH103" s="205"/>
      <c r="AII103" s="205"/>
      <c r="AIJ103" s="205"/>
      <c r="AIK103" s="205"/>
      <c r="AIL103" s="205"/>
      <c r="AIM103" s="205"/>
      <c r="AIN103" s="205"/>
      <c r="AIO103" s="205"/>
      <c r="AIP103" s="205"/>
      <c r="AIQ103" s="205"/>
      <c r="AIR103" s="205"/>
      <c r="AIS103" s="205"/>
      <c r="AIT103" s="205"/>
      <c r="AIU103" s="205"/>
      <c r="AIV103" s="205"/>
      <c r="AIW103" s="205"/>
      <c r="AIX103" s="205"/>
      <c r="AIY103" s="205"/>
      <c r="AIZ103" s="205"/>
      <c r="AJA103" s="205"/>
      <c r="AJB103" s="205"/>
      <c r="AJC103" s="205"/>
      <c r="AJD103" s="205"/>
      <c r="AJE103" s="205"/>
      <c r="AJF103" s="205"/>
      <c r="AJG103" s="205"/>
      <c r="AJH103" s="205"/>
      <c r="AJI103" s="205"/>
      <c r="AJJ103" s="205"/>
      <c r="AJK103" s="205"/>
      <c r="AJL103" s="205"/>
      <c r="AJM103" s="205"/>
      <c r="AJN103" s="205"/>
      <c r="AJO103" s="205"/>
      <c r="AJP103" s="205"/>
      <c r="AJQ103" s="205"/>
      <c r="AJR103" s="205"/>
      <c r="AJS103" s="205"/>
      <c r="AJT103" s="205"/>
      <c r="AJU103" s="205"/>
      <c r="AJV103" s="205"/>
      <c r="AJW103" s="205"/>
      <c r="AJX103" s="205"/>
      <c r="AJY103" s="205"/>
      <c r="AJZ103" s="205"/>
      <c r="AKA103" s="205"/>
      <c r="AKB103" s="205"/>
      <c r="AKC103" s="205"/>
      <c r="AKD103" s="205"/>
      <c r="AKE103" s="205"/>
      <c r="AKF103" s="205"/>
      <c r="AKG103" s="205"/>
      <c r="AKH103" s="205"/>
      <c r="AKI103" s="205"/>
      <c r="AKJ103" s="205"/>
      <c r="AKK103" s="205"/>
      <c r="AKL103" s="205"/>
      <c r="AKM103" s="205"/>
      <c r="AKN103" s="205"/>
      <c r="AKO103" s="205"/>
      <c r="AKP103" s="205"/>
      <c r="AKQ103" s="205"/>
      <c r="AKR103" s="205"/>
      <c r="AKS103" s="205"/>
      <c r="AKT103" s="205"/>
      <c r="AKU103" s="205"/>
      <c r="AKV103" s="205"/>
      <c r="AKW103" s="205"/>
      <c r="AKX103" s="205"/>
      <c r="AKY103" s="205"/>
      <c r="AKZ103" s="205"/>
      <c r="ALA103" s="205"/>
      <c r="ALB103" s="205"/>
      <c r="ALC103" s="205"/>
      <c r="ALD103" s="205"/>
      <c r="ALE103" s="205"/>
      <c r="ALF103" s="205"/>
      <c r="ALG103" s="205"/>
      <c r="ALH103" s="205"/>
      <c r="ALI103" s="205"/>
      <c r="ALJ103" s="205"/>
      <c r="ALK103" s="205"/>
      <c r="ALL103" s="205"/>
      <c r="ALM103" s="205"/>
      <c r="ALN103" s="205"/>
      <c r="ALO103" s="205"/>
      <c r="ALP103" s="205"/>
      <c r="ALQ103" s="205"/>
      <c r="ALR103" s="205"/>
      <c r="ALS103" s="205"/>
      <c r="ALT103" s="205"/>
      <c r="ALU103" s="205"/>
      <c r="ALV103" s="205"/>
      <c r="ALW103" s="205"/>
      <c r="ALX103" s="205"/>
      <c r="ALY103" s="205"/>
      <c r="ALZ103" s="205"/>
      <c r="AMA103" s="205"/>
      <c r="AMB103" s="205"/>
      <c r="AMC103" s="205"/>
      <c r="AMD103" s="205"/>
      <c r="AME103" s="205"/>
      <c r="AMF103" s="205"/>
      <c r="AMG103" s="205"/>
      <c r="AMH103" s="205"/>
      <c r="AMI103" s="205"/>
      <c r="AMJ103" s="205"/>
      <c r="AMK103" s="205"/>
      <c r="AML103" s="205"/>
      <c r="AMM103" s="205"/>
      <c r="AMN103" s="205"/>
      <c r="AMO103" s="205"/>
      <c r="AMP103" s="205"/>
      <c r="AMQ103" s="205"/>
      <c r="AMR103" s="205"/>
      <c r="AMS103" s="205"/>
      <c r="AMT103" s="205"/>
      <c r="AMU103" s="205"/>
      <c r="AMV103" s="205"/>
      <c r="AMW103" s="205"/>
      <c r="AMX103" s="205"/>
      <c r="AMY103" s="205"/>
      <c r="AMZ103" s="205"/>
      <c r="ANA103" s="205"/>
      <c r="ANB103" s="205"/>
      <c r="ANC103" s="205"/>
      <c r="AND103" s="205"/>
      <c r="ANE103" s="205"/>
      <c r="ANF103" s="205"/>
      <c r="ANG103" s="205"/>
      <c r="ANH103" s="205"/>
      <c r="ANI103" s="205"/>
      <c r="ANJ103" s="205"/>
      <c r="ANK103" s="205"/>
      <c r="ANL103" s="205"/>
      <c r="ANM103" s="205"/>
      <c r="ANN103" s="205"/>
      <c r="ANO103" s="205"/>
      <c r="ANP103" s="205"/>
      <c r="ANQ103" s="205"/>
      <c r="ANR103" s="205"/>
      <c r="ANS103" s="205"/>
      <c r="ANT103" s="205"/>
      <c r="ANU103" s="205"/>
      <c r="ANV103" s="205"/>
      <c r="ANW103" s="205"/>
      <c r="ANX103" s="205"/>
      <c r="ANY103" s="205"/>
      <c r="ANZ103" s="205"/>
      <c r="AOA103" s="205"/>
      <c r="AOB103" s="205"/>
      <c r="AOC103" s="205"/>
      <c r="AOD103" s="205"/>
      <c r="AOE103" s="205"/>
      <c r="AOF103" s="205"/>
      <c r="AOG103" s="205"/>
      <c r="AOH103" s="205"/>
      <c r="AOI103" s="205"/>
      <c r="AOJ103" s="205"/>
      <c r="AOK103" s="205"/>
      <c r="AOL103" s="205"/>
      <c r="AOM103" s="205"/>
      <c r="AON103" s="205"/>
      <c r="AOO103" s="205"/>
      <c r="AOP103" s="205"/>
      <c r="AOQ103" s="205"/>
      <c r="AOR103" s="205"/>
      <c r="AOS103" s="205"/>
      <c r="AOT103" s="205"/>
      <c r="AOU103" s="205"/>
      <c r="AOV103" s="205"/>
      <c r="AOW103" s="205"/>
      <c r="AOX103" s="205"/>
      <c r="AOY103" s="205"/>
      <c r="AOZ103" s="205"/>
      <c r="APA103" s="205"/>
      <c r="APB103" s="205"/>
      <c r="APC103" s="205"/>
      <c r="APD103" s="205"/>
      <c r="APE103" s="205"/>
      <c r="APF103" s="205"/>
      <c r="APG103" s="205"/>
      <c r="APH103" s="205"/>
      <c r="API103" s="205"/>
      <c r="APJ103" s="205"/>
      <c r="APK103" s="205"/>
      <c r="APL103" s="205"/>
      <c r="APM103" s="205"/>
      <c r="APN103" s="205"/>
      <c r="APO103" s="205"/>
      <c r="APP103" s="205"/>
      <c r="APQ103" s="205"/>
      <c r="APR103" s="205"/>
      <c r="APS103" s="205"/>
      <c r="APT103" s="205"/>
      <c r="APU103" s="205"/>
      <c r="APV103" s="205"/>
      <c r="APW103" s="205"/>
      <c r="APX103" s="205"/>
      <c r="APY103" s="205"/>
      <c r="APZ103" s="205"/>
      <c r="AQA103" s="205"/>
      <c r="AQB103" s="205"/>
      <c r="AQC103" s="205"/>
      <c r="AQD103" s="205"/>
      <c r="AQE103" s="205"/>
      <c r="AQF103" s="205"/>
      <c r="AQG103" s="205"/>
      <c r="AQH103" s="205"/>
      <c r="AQI103" s="205"/>
      <c r="AQJ103" s="205"/>
      <c r="AQK103" s="205"/>
      <c r="AQL103" s="205"/>
      <c r="AQM103" s="205"/>
      <c r="AQN103" s="205"/>
      <c r="AQO103" s="205"/>
      <c r="AQP103" s="205"/>
      <c r="AQQ103" s="205"/>
      <c r="AQR103" s="205"/>
      <c r="AQS103" s="205"/>
      <c r="AQT103" s="205"/>
      <c r="AQU103" s="205"/>
      <c r="AQV103" s="205"/>
      <c r="AQW103" s="205"/>
      <c r="AQX103" s="205"/>
      <c r="AQY103" s="205"/>
      <c r="AQZ103" s="205"/>
      <c r="ARA103" s="205"/>
      <c r="ARB103" s="205"/>
      <c r="ARC103" s="205"/>
      <c r="ARD103" s="205"/>
      <c r="ARE103" s="205"/>
      <c r="ARF103" s="205"/>
      <c r="ARG103" s="205"/>
      <c r="ARH103" s="205"/>
      <c r="ARI103" s="205"/>
      <c r="ARJ103" s="205"/>
      <c r="ARK103" s="205"/>
      <c r="ARL103" s="205"/>
      <c r="ARM103" s="205"/>
      <c r="ARN103" s="205"/>
      <c r="ARO103" s="205"/>
      <c r="ARP103" s="205"/>
      <c r="ARQ103" s="205"/>
      <c r="ARR103" s="205"/>
      <c r="ARS103" s="205"/>
      <c r="ART103" s="205"/>
      <c r="ARU103" s="205"/>
      <c r="ARV103" s="205"/>
      <c r="ARW103" s="205"/>
      <c r="ARX103" s="205"/>
      <c r="ARY103" s="205"/>
      <c r="ARZ103" s="205"/>
      <c r="ASA103" s="205"/>
      <c r="ASB103" s="205"/>
      <c r="ASC103" s="205"/>
      <c r="ASD103" s="205"/>
      <c r="ASE103" s="205"/>
      <c r="ASF103" s="205"/>
      <c r="ASG103" s="205"/>
      <c r="ASH103" s="205"/>
      <c r="ASI103" s="205"/>
      <c r="ASJ103" s="205"/>
      <c r="ASK103" s="205"/>
      <c r="ASL103" s="205"/>
      <c r="ASM103" s="205"/>
      <c r="ASN103" s="205"/>
      <c r="ASO103" s="205"/>
      <c r="ASP103" s="205"/>
      <c r="ASQ103" s="205"/>
      <c r="ASR103" s="205"/>
      <c r="ASS103" s="205"/>
      <c r="AST103" s="205"/>
      <c r="ASU103" s="205"/>
      <c r="ASV103" s="205"/>
      <c r="ASW103" s="205"/>
      <c r="ASX103" s="205"/>
      <c r="ASY103" s="205"/>
      <c r="ASZ103" s="205"/>
      <c r="ATA103" s="205"/>
      <c r="ATB103" s="205"/>
      <c r="ATC103" s="205"/>
      <c r="ATD103" s="205"/>
      <c r="ATE103" s="205"/>
      <c r="ATF103" s="205"/>
      <c r="ATG103" s="205"/>
      <c r="ATH103" s="205"/>
      <c r="ATI103" s="205"/>
      <c r="ATJ103" s="205"/>
      <c r="ATK103" s="205"/>
      <c r="ATL103" s="205"/>
      <c r="ATM103" s="205"/>
      <c r="ATN103" s="205"/>
      <c r="ATO103" s="205"/>
      <c r="ATP103" s="205"/>
      <c r="ATQ103" s="205"/>
      <c r="ATR103" s="205"/>
      <c r="ATS103" s="205"/>
      <c r="ATT103" s="205"/>
      <c r="ATU103" s="205"/>
      <c r="ATV103" s="205"/>
      <c r="ATW103" s="205"/>
      <c r="ATX103" s="205"/>
      <c r="ATY103" s="205"/>
      <c r="ATZ103" s="205"/>
      <c r="AUA103" s="205"/>
      <c r="AUB103" s="205"/>
      <c r="AUC103" s="205"/>
      <c r="AUD103" s="205"/>
      <c r="AUE103" s="205"/>
      <c r="AUF103" s="205"/>
      <c r="AUG103" s="205"/>
      <c r="AUH103" s="205"/>
      <c r="AUI103" s="205"/>
      <c r="AUJ103" s="205"/>
      <c r="AUK103" s="205"/>
      <c r="AUL103" s="205"/>
      <c r="AUM103" s="205"/>
      <c r="AUN103" s="205"/>
      <c r="AUO103" s="205"/>
      <c r="AUP103" s="205"/>
      <c r="AUQ103" s="205"/>
      <c r="AUR103" s="205"/>
      <c r="AUS103" s="205"/>
      <c r="AUT103" s="205"/>
      <c r="AUU103" s="205"/>
      <c r="AUV103" s="205"/>
      <c r="AUW103" s="205"/>
      <c r="AUX103" s="205"/>
      <c r="AUY103" s="205"/>
      <c r="AUZ103" s="205"/>
      <c r="AVA103" s="205"/>
      <c r="AVB103" s="205"/>
      <c r="AVC103" s="205"/>
      <c r="AVD103" s="205"/>
      <c r="AVE103" s="205"/>
      <c r="AVF103" s="205"/>
      <c r="AVG103" s="205"/>
      <c r="AVH103" s="205"/>
      <c r="AVI103" s="205"/>
      <c r="AVJ103" s="205"/>
      <c r="AVK103" s="205"/>
      <c r="AVL103" s="205"/>
      <c r="AVM103" s="205"/>
      <c r="AVN103" s="205"/>
      <c r="AVO103" s="205"/>
      <c r="AVP103" s="205"/>
      <c r="AVQ103" s="205"/>
      <c r="AVR103" s="205"/>
      <c r="AVS103" s="205"/>
      <c r="AVT103" s="205"/>
      <c r="AVU103" s="205"/>
      <c r="AVV103" s="205"/>
      <c r="AVW103" s="205"/>
      <c r="AVX103" s="205"/>
      <c r="AVY103" s="205"/>
      <c r="AVZ103" s="205"/>
      <c r="AWA103" s="205"/>
      <c r="AWB103" s="205"/>
      <c r="AWC103" s="205"/>
      <c r="AWD103" s="205"/>
      <c r="AWE103" s="205"/>
      <c r="AWF103" s="205"/>
      <c r="AWG103" s="205"/>
      <c r="AWH103" s="205"/>
      <c r="AWI103" s="205"/>
      <c r="AWJ103" s="205"/>
      <c r="AWK103" s="205"/>
      <c r="AWL103" s="205"/>
      <c r="AWM103" s="205"/>
      <c r="AWN103" s="205"/>
      <c r="AWO103" s="205"/>
      <c r="AWP103" s="205"/>
      <c r="AWQ103" s="205"/>
      <c r="AWR103" s="205"/>
      <c r="AWS103" s="205"/>
      <c r="AWT103" s="205"/>
      <c r="AWU103" s="205"/>
      <c r="AWV103" s="205"/>
      <c r="AWW103" s="205"/>
      <c r="AWX103" s="205"/>
      <c r="AWY103" s="205"/>
      <c r="AWZ103" s="205"/>
      <c r="AXA103" s="205"/>
      <c r="AXB103" s="205"/>
      <c r="AXC103" s="205"/>
      <c r="AXD103" s="205"/>
      <c r="AXE103" s="205"/>
      <c r="AXF103" s="205"/>
      <c r="AXG103" s="205"/>
      <c r="AXH103" s="205"/>
      <c r="AXI103" s="205"/>
      <c r="AXJ103" s="205"/>
      <c r="AXK103" s="205"/>
      <c r="AXL103" s="205"/>
      <c r="AXM103" s="205"/>
      <c r="AXN103" s="205"/>
      <c r="AXO103" s="205"/>
      <c r="AXP103" s="205"/>
      <c r="AXQ103" s="205"/>
      <c r="AXR103" s="205"/>
      <c r="AXS103" s="205"/>
      <c r="AXT103" s="205"/>
      <c r="AXU103" s="205"/>
      <c r="AXV103" s="205"/>
      <c r="AXW103" s="205"/>
      <c r="AXX103" s="205"/>
      <c r="AXY103" s="205"/>
      <c r="AXZ103" s="205"/>
      <c r="AYA103" s="205"/>
      <c r="AYB103" s="205"/>
      <c r="AYC103" s="205"/>
      <c r="AYD103" s="205"/>
      <c r="AYE103" s="205"/>
      <c r="AYF103" s="205"/>
      <c r="AYG103" s="205"/>
      <c r="AYH103" s="205"/>
      <c r="AYI103" s="205"/>
      <c r="AYJ103" s="205"/>
      <c r="AYK103" s="205"/>
      <c r="AYL103" s="205"/>
      <c r="AYM103" s="205"/>
      <c r="AYN103" s="205"/>
      <c r="AYO103" s="205"/>
      <c r="AYP103" s="205"/>
      <c r="AYQ103" s="205"/>
      <c r="AYR103" s="205"/>
      <c r="AYS103" s="205"/>
      <c r="AYT103" s="205"/>
      <c r="AYU103" s="205"/>
      <c r="AYV103" s="205"/>
      <c r="AYW103" s="205"/>
      <c r="AYX103" s="205"/>
      <c r="AYY103" s="205"/>
      <c r="AYZ103" s="205"/>
      <c r="AZA103" s="205"/>
      <c r="AZB103" s="205"/>
      <c r="AZC103" s="205"/>
      <c r="AZD103" s="205"/>
      <c r="AZE103" s="205"/>
      <c r="AZF103" s="205"/>
      <c r="AZG103" s="205"/>
      <c r="AZH103" s="205"/>
      <c r="AZI103" s="205"/>
      <c r="AZJ103" s="205"/>
      <c r="AZK103" s="205"/>
      <c r="AZL103" s="205"/>
      <c r="AZM103" s="205"/>
      <c r="AZN103" s="205"/>
      <c r="AZO103" s="205"/>
      <c r="AZP103" s="205"/>
      <c r="AZQ103" s="205"/>
      <c r="AZR103" s="205"/>
      <c r="AZS103" s="205"/>
      <c r="AZT103" s="205"/>
      <c r="AZU103" s="205"/>
      <c r="AZV103" s="205"/>
      <c r="AZW103" s="205"/>
      <c r="AZX103" s="205"/>
      <c r="AZY103" s="205"/>
      <c r="AZZ103" s="205"/>
      <c r="BAA103" s="205"/>
      <c r="BAB103" s="205"/>
      <c r="BAC103" s="205"/>
      <c r="BAD103" s="205"/>
      <c r="BAE103" s="205"/>
      <c r="BAF103" s="205"/>
      <c r="BAG103" s="205"/>
      <c r="BAH103" s="205"/>
      <c r="BAI103" s="205"/>
      <c r="BAJ103" s="205"/>
      <c r="BAK103" s="205"/>
      <c r="BAL103" s="205"/>
      <c r="BAM103" s="205"/>
      <c r="BAN103" s="205"/>
      <c r="BAO103" s="205"/>
      <c r="BAP103" s="205"/>
      <c r="BAQ103" s="205"/>
      <c r="BAR103" s="205"/>
      <c r="BAS103" s="205"/>
      <c r="BAT103" s="205"/>
      <c r="BAU103" s="205"/>
      <c r="BAV103" s="205"/>
      <c r="BAW103" s="205"/>
      <c r="BAX103" s="205"/>
      <c r="BAY103" s="205"/>
      <c r="BAZ103" s="205"/>
      <c r="BBA103" s="205"/>
      <c r="BBB103" s="205"/>
      <c r="BBC103" s="205"/>
      <c r="BBD103" s="205"/>
      <c r="BBE103" s="205"/>
      <c r="BBF103" s="205"/>
      <c r="BBG103" s="205"/>
      <c r="BBH103" s="205"/>
      <c r="BBI103" s="205"/>
      <c r="BBJ103" s="205"/>
      <c r="BBK103" s="205"/>
      <c r="BBL103" s="205"/>
      <c r="BBM103" s="205"/>
      <c r="BBN103" s="205"/>
      <c r="BBO103" s="205"/>
      <c r="BBP103" s="205"/>
      <c r="BBQ103" s="205"/>
      <c r="BBR103" s="205"/>
      <c r="BBS103" s="205"/>
      <c r="BBT103" s="205"/>
      <c r="BBU103" s="205"/>
      <c r="BBV103" s="205"/>
      <c r="BBW103" s="205"/>
      <c r="BBX103" s="205"/>
      <c r="BBY103" s="205"/>
      <c r="BBZ103" s="205"/>
      <c r="BCA103" s="205"/>
      <c r="BCB103" s="205"/>
      <c r="BCC103" s="205"/>
      <c r="BCD103" s="205"/>
      <c r="BCE103" s="205"/>
      <c r="BCF103" s="205"/>
      <c r="BCG103" s="205"/>
      <c r="BCH103" s="205"/>
      <c r="BCI103" s="205"/>
      <c r="BCJ103" s="205"/>
      <c r="BCK103" s="205"/>
      <c r="BCL103" s="205"/>
      <c r="BCM103" s="205"/>
      <c r="BCN103" s="205"/>
      <c r="BCO103" s="205"/>
      <c r="BCP103" s="205"/>
      <c r="BCQ103" s="205"/>
      <c r="BCR103" s="205"/>
      <c r="BCS103" s="205"/>
      <c r="BCT103" s="205"/>
      <c r="BCU103" s="205"/>
      <c r="BCV103" s="205"/>
      <c r="BCW103" s="205"/>
      <c r="BCX103" s="205"/>
      <c r="BCY103" s="205"/>
      <c r="BCZ103" s="205"/>
      <c r="BDA103" s="205"/>
      <c r="BDB103" s="205"/>
      <c r="BDC103" s="205"/>
      <c r="BDD103" s="205"/>
      <c r="BDE103" s="205"/>
      <c r="BDF103" s="205"/>
      <c r="BDG103" s="205"/>
      <c r="BDH103" s="205"/>
      <c r="BDI103" s="205"/>
      <c r="BDJ103" s="205"/>
      <c r="BDK103" s="205"/>
      <c r="BDL103" s="205"/>
      <c r="BDM103" s="205"/>
      <c r="BDN103" s="205"/>
      <c r="BDO103" s="205"/>
      <c r="BDP103" s="205"/>
      <c r="BDQ103" s="205"/>
      <c r="BDR103" s="205"/>
      <c r="BDS103" s="205"/>
      <c r="BDT103" s="205"/>
      <c r="BDU103" s="205"/>
    </row>
    <row r="104" spans="1:1477" s="73" customFormat="1">
      <c r="A104" s="126"/>
      <c r="B104" s="71" t="s">
        <v>5</v>
      </c>
      <c r="C104" s="71" t="s">
        <v>437</v>
      </c>
      <c r="D104" s="71" t="s">
        <v>512</v>
      </c>
      <c r="E104" s="72">
        <v>41907</v>
      </c>
      <c r="F104" s="71" t="s">
        <v>473</v>
      </c>
      <c r="G104" s="175" t="s">
        <v>478</v>
      </c>
      <c r="H104" s="208">
        <v>1</v>
      </c>
      <c r="I104" s="73">
        <v>0</v>
      </c>
      <c r="J104" s="73">
        <v>120</v>
      </c>
      <c r="K104" s="73">
        <v>138</v>
      </c>
      <c r="L104" s="73">
        <v>138</v>
      </c>
      <c r="M104" s="206">
        <f t="shared" si="81"/>
        <v>1</v>
      </c>
      <c r="N104" s="73">
        <f t="shared" si="82"/>
        <v>1</v>
      </c>
      <c r="O104" s="73">
        <v>0</v>
      </c>
      <c r="P104" s="73">
        <v>0</v>
      </c>
      <c r="Q104" s="73">
        <v>0</v>
      </c>
      <c r="R104" s="73">
        <v>18</v>
      </c>
      <c r="S104" s="73">
        <v>0</v>
      </c>
      <c r="T104" s="212">
        <v>619046</v>
      </c>
      <c r="U104" s="212">
        <v>39934</v>
      </c>
      <c r="V104" s="212">
        <v>579112</v>
      </c>
      <c r="W104" s="212">
        <v>619046</v>
      </c>
      <c r="X104" s="212">
        <v>562195</v>
      </c>
      <c r="Y104" s="212">
        <v>0</v>
      </c>
      <c r="Z104" s="212">
        <v>0</v>
      </c>
      <c r="AA104" s="212">
        <v>0</v>
      </c>
      <c r="AB104" s="212">
        <v>562195</v>
      </c>
      <c r="AC104" s="212">
        <v>562195</v>
      </c>
      <c r="AD104" s="206">
        <f t="shared" si="83"/>
        <v>0.97078803409357772</v>
      </c>
      <c r="AE104" s="73">
        <f t="shared" si="84"/>
        <v>1</v>
      </c>
      <c r="AF104" s="212">
        <v>0</v>
      </c>
      <c r="AG104" s="212">
        <v>0</v>
      </c>
      <c r="AH104" s="73">
        <v>15</v>
      </c>
      <c r="AI104" s="73">
        <v>3</v>
      </c>
      <c r="AJ104" s="73">
        <v>0</v>
      </c>
      <c r="AK104" s="73">
        <v>0</v>
      </c>
      <c r="AL104" s="85">
        <v>0</v>
      </c>
      <c r="AM104" s="85">
        <v>0</v>
      </c>
      <c r="AN104" s="73">
        <v>0</v>
      </c>
      <c r="AO104" s="73">
        <v>0</v>
      </c>
      <c r="AP104" s="85">
        <v>0</v>
      </c>
      <c r="AQ104" s="85">
        <v>0</v>
      </c>
      <c r="AR104" s="73">
        <v>0</v>
      </c>
      <c r="AS104" s="73">
        <v>0</v>
      </c>
      <c r="AT104" s="85">
        <v>0</v>
      </c>
      <c r="AU104" s="85">
        <v>0</v>
      </c>
      <c r="AV104" s="73">
        <v>0</v>
      </c>
      <c r="AW104" s="73">
        <v>0</v>
      </c>
      <c r="AX104" s="85">
        <v>0</v>
      </c>
      <c r="AY104" s="85">
        <v>0</v>
      </c>
      <c r="AZ104" s="73">
        <v>0</v>
      </c>
      <c r="BA104" s="73">
        <v>0</v>
      </c>
      <c r="BB104" s="85">
        <v>0</v>
      </c>
      <c r="BC104" s="85">
        <v>0</v>
      </c>
      <c r="BD104" s="73">
        <v>0</v>
      </c>
      <c r="BE104" s="73">
        <v>0</v>
      </c>
      <c r="BF104" s="85">
        <v>0</v>
      </c>
      <c r="BG104" s="85">
        <v>0</v>
      </c>
      <c r="BH104" s="73">
        <v>0</v>
      </c>
      <c r="BI104" s="73">
        <v>0</v>
      </c>
      <c r="BJ104" s="85">
        <v>0</v>
      </c>
      <c r="BK104" s="85">
        <v>0</v>
      </c>
      <c r="BL104" s="73">
        <v>0</v>
      </c>
      <c r="BM104" s="73">
        <v>0</v>
      </c>
      <c r="BN104" s="85">
        <v>0</v>
      </c>
      <c r="BO104" s="85">
        <v>0</v>
      </c>
      <c r="BP104" s="73">
        <v>0</v>
      </c>
      <c r="BQ104" s="73">
        <v>0</v>
      </c>
      <c r="BR104" s="85">
        <v>0</v>
      </c>
      <c r="BS104" s="85">
        <v>0</v>
      </c>
      <c r="BT104" s="73">
        <v>0</v>
      </c>
      <c r="BU104" s="73">
        <v>0</v>
      </c>
      <c r="BV104" s="85">
        <v>0</v>
      </c>
      <c r="BW104" s="85">
        <v>0</v>
      </c>
      <c r="BX104" s="73">
        <v>0</v>
      </c>
      <c r="BY104" s="73">
        <v>0</v>
      </c>
      <c r="BZ104" s="85">
        <v>0</v>
      </c>
      <c r="CA104" s="85">
        <v>0</v>
      </c>
      <c r="CB104" s="73">
        <v>0</v>
      </c>
      <c r="CC104" s="73">
        <v>0</v>
      </c>
      <c r="CD104" s="85">
        <v>0</v>
      </c>
      <c r="CE104" s="85">
        <v>0</v>
      </c>
      <c r="CF104" s="73">
        <v>0</v>
      </c>
      <c r="CG104" s="73">
        <v>0</v>
      </c>
      <c r="CH104" s="85">
        <v>0</v>
      </c>
      <c r="CI104" s="85">
        <v>0</v>
      </c>
      <c r="CJ104" s="73">
        <v>0</v>
      </c>
      <c r="CK104" s="73">
        <v>0</v>
      </c>
      <c r="CL104" s="85">
        <v>0</v>
      </c>
      <c r="CM104" s="85">
        <v>0</v>
      </c>
      <c r="CN104" s="71" t="s">
        <v>438</v>
      </c>
      <c r="CO104" s="71" t="s">
        <v>439</v>
      </c>
      <c r="CP104" s="71" t="s">
        <v>321</v>
      </c>
      <c r="CQ104" s="71" t="s">
        <v>321</v>
      </c>
      <c r="CR104" s="71" t="s">
        <v>321</v>
      </c>
      <c r="CS104" s="71" t="s">
        <v>321</v>
      </c>
      <c r="CT104" s="72">
        <v>42270</v>
      </c>
      <c r="CU104" s="71" t="s">
        <v>473</v>
      </c>
      <c r="CV104" s="71" t="s">
        <v>474</v>
      </c>
      <c r="CW104" s="72" t="s">
        <v>168</v>
      </c>
      <c r="CX104" s="72">
        <v>42188</v>
      </c>
      <c r="CY104" s="71" t="s">
        <v>473</v>
      </c>
      <c r="CZ104" s="71" t="s">
        <v>474</v>
      </c>
      <c r="DA104" s="71" t="s">
        <v>509</v>
      </c>
      <c r="DB104" s="86">
        <v>838614</v>
      </c>
      <c r="DC104" s="71"/>
      <c r="DD104" s="71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</row>
    <row r="105" spans="1:1477" s="73" customFormat="1">
      <c r="A105" s="126"/>
      <c r="B105" s="71" t="s">
        <v>5</v>
      </c>
      <c r="C105" s="71" t="s">
        <v>297</v>
      </c>
      <c r="D105" s="71" t="s">
        <v>298</v>
      </c>
      <c r="E105" s="72">
        <v>41879</v>
      </c>
      <c r="F105" s="71" t="s">
        <v>473</v>
      </c>
      <c r="G105" s="175" t="s">
        <v>478</v>
      </c>
      <c r="H105" s="208">
        <v>1</v>
      </c>
      <c r="I105" s="73">
        <v>0</v>
      </c>
      <c r="J105" s="73">
        <v>160</v>
      </c>
      <c r="K105" s="73">
        <v>194</v>
      </c>
      <c r="L105" s="73">
        <v>194</v>
      </c>
      <c r="M105" s="206">
        <f t="shared" si="81"/>
        <v>1</v>
      </c>
      <c r="N105" s="73">
        <f t="shared" si="82"/>
        <v>1</v>
      </c>
      <c r="O105" s="73">
        <v>0</v>
      </c>
      <c r="P105" s="73">
        <v>0</v>
      </c>
      <c r="Q105" s="73">
        <v>0</v>
      </c>
      <c r="R105" s="73">
        <v>34</v>
      </c>
      <c r="S105" s="73">
        <v>0</v>
      </c>
      <c r="T105" s="212">
        <v>1198756</v>
      </c>
      <c r="U105" s="212">
        <v>50000</v>
      </c>
      <c r="V105" s="212">
        <v>1148756</v>
      </c>
      <c r="W105" s="212">
        <v>1198756</v>
      </c>
      <c r="X105" s="212">
        <v>1094981</v>
      </c>
      <c r="Y105" s="212">
        <v>0</v>
      </c>
      <c r="Z105" s="212">
        <v>0</v>
      </c>
      <c r="AA105" s="212">
        <v>0</v>
      </c>
      <c r="AB105" s="212">
        <v>1094981</v>
      </c>
      <c r="AC105" s="212">
        <v>1094981</v>
      </c>
      <c r="AD105" s="206">
        <f t="shared" si="83"/>
        <v>0.95318849259546845</v>
      </c>
      <c r="AE105" s="73">
        <f t="shared" si="84"/>
        <v>1</v>
      </c>
      <c r="AF105" s="212">
        <v>0</v>
      </c>
      <c r="AG105" s="212">
        <v>0</v>
      </c>
      <c r="AH105" s="73">
        <v>31</v>
      </c>
      <c r="AI105" s="73">
        <v>3</v>
      </c>
      <c r="AJ105" s="73">
        <v>0</v>
      </c>
      <c r="AK105" s="73">
        <v>0</v>
      </c>
      <c r="AL105" s="85">
        <v>1200</v>
      </c>
      <c r="AM105" s="85">
        <v>0</v>
      </c>
      <c r="AN105" s="73">
        <v>0</v>
      </c>
      <c r="AO105" s="73">
        <v>0</v>
      </c>
      <c r="AP105" s="85">
        <v>4300</v>
      </c>
      <c r="AQ105" s="85">
        <v>0</v>
      </c>
      <c r="AR105" s="73">
        <v>0</v>
      </c>
      <c r="AS105" s="73">
        <v>0</v>
      </c>
      <c r="AT105" s="85">
        <v>0</v>
      </c>
      <c r="AU105" s="85">
        <v>0</v>
      </c>
      <c r="AV105" s="73">
        <v>0</v>
      </c>
      <c r="AW105" s="73">
        <v>0</v>
      </c>
      <c r="AX105" s="85">
        <v>0</v>
      </c>
      <c r="AY105" s="85">
        <v>0</v>
      </c>
      <c r="AZ105" s="73">
        <v>0</v>
      </c>
      <c r="BA105" s="73">
        <v>0</v>
      </c>
      <c r="BB105" s="85">
        <v>0</v>
      </c>
      <c r="BC105" s="85">
        <v>0</v>
      </c>
      <c r="BD105" s="73">
        <v>0</v>
      </c>
      <c r="BE105" s="73">
        <v>0</v>
      </c>
      <c r="BF105" s="85">
        <v>6377</v>
      </c>
      <c r="BG105" s="85">
        <v>0</v>
      </c>
      <c r="BH105" s="73">
        <v>0</v>
      </c>
      <c r="BI105" s="73">
        <v>0</v>
      </c>
      <c r="BJ105" s="85">
        <v>0</v>
      </c>
      <c r="BK105" s="85">
        <v>0</v>
      </c>
      <c r="BL105" s="73">
        <v>0</v>
      </c>
      <c r="BM105" s="73">
        <v>0</v>
      </c>
      <c r="BN105" s="85">
        <v>0</v>
      </c>
      <c r="BO105" s="85">
        <v>0</v>
      </c>
      <c r="BP105" s="73">
        <v>0</v>
      </c>
      <c r="BQ105" s="73">
        <v>0</v>
      </c>
      <c r="BR105" s="85">
        <v>0</v>
      </c>
      <c r="BS105" s="85">
        <v>0</v>
      </c>
      <c r="BT105" s="73">
        <v>0</v>
      </c>
      <c r="BU105" s="73">
        <v>0</v>
      </c>
      <c r="BV105" s="85">
        <v>0</v>
      </c>
      <c r="BW105" s="85">
        <v>0</v>
      </c>
      <c r="BX105" s="73">
        <v>0</v>
      </c>
      <c r="BY105" s="73">
        <v>0</v>
      </c>
      <c r="BZ105" s="85">
        <v>0</v>
      </c>
      <c r="CA105" s="85">
        <v>0</v>
      </c>
      <c r="CB105" s="73">
        <v>0</v>
      </c>
      <c r="CC105" s="73">
        <v>0</v>
      </c>
      <c r="CD105" s="85">
        <v>0</v>
      </c>
      <c r="CE105" s="85">
        <v>0</v>
      </c>
      <c r="CF105" s="73">
        <v>0</v>
      </c>
      <c r="CG105" s="73">
        <v>0</v>
      </c>
      <c r="CH105" s="85">
        <v>0</v>
      </c>
      <c r="CI105" s="85">
        <v>0</v>
      </c>
      <c r="CJ105" s="73">
        <v>0</v>
      </c>
      <c r="CK105" s="73">
        <v>0</v>
      </c>
      <c r="CL105" s="85">
        <v>11878</v>
      </c>
      <c r="CM105" s="85">
        <v>0</v>
      </c>
      <c r="CN105" s="71" t="s">
        <v>440</v>
      </c>
      <c r="CO105" s="71" t="s">
        <v>441</v>
      </c>
      <c r="CP105" s="71" t="s">
        <v>321</v>
      </c>
      <c r="CQ105" s="71" t="s">
        <v>321</v>
      </c>
      <c r="CR105" s="71" t="s">
        <v>321</v>
      </c>
      <c r="CS105" s="71" t="s">
        <v>321</v>
      </c>
      <c r="CT105" s="72">
        <v>42247</v>
      </c>
      <c r="CU105" s="71" t="s">
        <v>473</v>
      </c>
      <c r="CV105" s="71" t="s">
        <v>474</v>
      </c>
      <c r="CW105" s="72" t="s">
        <v>168</v>
      </c>
      <c r="CX105" s="72">
        <v>42202</v>
      </c>
      <c r="CY105" s="71" t="s">
        <v>473</v>
      </c>
      <c r="CZ105" s="71" t="s">
        <v>474</v>
      </c>
      <c r="DA105" s="71" t="s">
        <v>509</v>
      </c>
      <c r="DB105" s="86">
        <v>1268938.1299999999</v>
      </c>
      <c r="DC105" s="71"/>
      <c r="DD105" s="71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  <c r="IY105" s="205"/>
      <c r="IZ105" s="205"/>
      <c r="JA105" s="205"/>
      <c r="JB105" s="205"/>
      <c r="JC105" s="205"/>
      <c r="JD105" s="205"/>
      <c r="JE105" s="205"/>
      <c r="JF105" s="205"/>
      <c r="JG105" s="205"/>
      <c r="JH105" s="205"/>
      <c r="JI105" s="205"/>
      <c r="JJ105" s="205"/>
      <c r="JK105" s="205"/>
      <c r="JL105" s="205"/>
      <c r="JM105" s="205"/>
      <c r="JN105" s="205"/>
      <c r="JO105" s="205"/>
      <c r="JP105" s="205"/>
      <c r="JQ105" s="205"/>
      <c r="JR105" s="205"/>
      <c r="JS105" s="205"/>
      <c r="JT105" s="205"/>
      <c r="JU105" s="205"/>
      <c r="JV105" s="205"/>
      <c r="JW105" s="205"/>
      <c r="JX105" s="205"/>
      <c r="JY105" s="205"/>
      <c r="JZ105" s="205"/>
      <c r="KA105" s="205"/>
      <c r="KB105" s="205"/>
      <c r="KC105" s="205"/>
      <c r="KD105" s="205"/>
      <c r="KE105" s="205"/>
      <c r="KF105" s="205"/>
      <c r="KG105" s="205"/>
      <c r="KH105" s="205"/>
      <c r="KI105" s="205"/>
      <c r="KJ105" s="205"/>
      <c r="KK105" s="205"/>
      <c r="KL105" s="205"/>
      <c r="KM105" s="205"/>
      <c r="KN105" s="205"/>
      <c r="KO105" s="205"/>
      <c r="KP105" s="205"/>
      <c r="KQ105" s="205"/>
      <c r="KR105" s="205"/>
      <c r="KS105" s="205"/>
      <c r="KT105" s="205"/>
      <c r="KU105" s="205"/>
      <c r="KV105" s="205"/>
      <c r="KW105" s="205"/>
      <c r="KX105" s="205"/>
      <c r="KY105" s="205"/>
      <c r="KZ105" s="205"/>
      <c r="LA105" s="205"/>
      <c r="LB105" s="205"/>
      <c r="LC105" s="205"/>
      <c r="LD105" s="205"/>
      <c r="LE105" s="205"/>
      <c r="LF105" s="205"/>
      <c r="LG105" s="205"/>
      <c r="LH105" s="205"/>
      <c r="LI105" s="205"/>
      <c r="LJ105" s="205"/>
      <c r="LK105" s="205"/>
      <c r="LL105" s="205"/>
      <c r="LM105" s="205"/>
      <c r="LN105" s="205"/>
      <c r="LO105" s="205"/>
      <c r="LP105" s="205"/>
      <c r="LQ105" s="205"/>
      <c r="LR105" s="205"/>
      <c r="LS105" s="205"/>
      <c r="LT105" s="205"/>
      <c r="LU105" s="205"/>
      <c r="LV105" s="205"/>
      <c r="LW105" s="205"/>
      <c r="LX105" s="205"/>
      <c r="LY105" s="205"/>
      <c r="LZ105" s="205"/>
      <c r="MA105" s="205"/>
      <c r="MB105" s="205"/>
      <c r="MC105" s="205"/>
      <c r="MD105" s="205"/>
      <c r="ME105" s="205"/>
      <c r="MF105" s="205"/>
      <c r="MG105" s="205"/>
      <c r="MH105" s="205"/>
      <c r="MI105" s="205"/>
      <c r="MJ105" s="205"/>
      <c r="MK105" s="205"/>
      <c r="ML105" s="205"/>
      <c r="MM105" s="205"/>
      <c r="MN105" s="205"/>
      <c r="MO105" s="205"/>
      <c r="MP105" s="205"/>
      <c r="MQ105" s="205"/>
      <c r="MR105" s="205"/>
      <c r="MS105" s="205"/>
      <c r="MT105" s="205"/>
      <c r="MU105" s="205"/>
      <c r="MV105" s="205"/>
      <c r="MW105" s="205"/>
      <c r="MX105" s="205"/>
      <c r="MY105" s="205"/>
      <c r="MZ105" s="205"/>
      <c r="NA105" s="205"/>
      <c r="NB105" s="205"/>
      <c r="NC105" s="205"/>
      <c r="ND105" s="205"/>
      <c r="NE105" s="205"/>
      <c r="NF105" s="205"/>
      <c r="NG105" s="205"/>
      <c r="NH105" s="205"/>
      <c r="NI105" s="205"/>
      <c r="NJ105" s="205"/>
      <c r="NK105" s="205"/>
      <c r="NL105" s="205"/>
      <c r="NM105" s="205"/>
      <c r="NN105" s="205"/>
      <c r="NO105" s="205"/>
      <c r="NP105" s="205"/>
      <c r="NQ105" s="205"/>
      <c r="NR105" s="205"/>
      <c r="NS105" s="205"/>
      <c r="NT105" s="205"/>
      <c r="NU105" s="205"/>
      <c r="NV105" s="205"/>
      <c r="NW105" s="205"/>
      <c r="NX105" s="205"/>
      <c r="NY105" s="205"/>
      <c r="NZ105" s="205"/>
      <c r="OA105" s="205"/>
      <c r="OB105" s="205"/>
      <c r="OC105" s="205"/>
      <c r="OD105" s="205"/>
      <c r="OE105" s="205"/>
      <c r="OF105" s="205"/>
      <c r="OG105" s="205"/>
      <c r="OH105" s="205"/>
      <c r="OI105" s="205"/>
      <c r="OJ105" s="205"/>
      <c r="OK105" s="205"/>
      <c r="OL105" s="205"/>
      <c r="OM105" s="205"/>
      <c r="ON105" s="205"/>
      <c r="OO105" s="205"/>
      <c r="OP105" s="205"/>
      <c r="OQ105" s="205"/>
      <c r="OR105" s="205"/>
      <c r="OS105" s="205"/>
      <c r="OT105" s="205"/>
      <c r="OU105" s="205"/>
      <c r="OV105" s="205"/>
      <c r="OW105" s="205"/>
      <c r="OX105" s="205"/>
      <c r="OY105" s="205"/>
      <c r="OZ105" s="205"/>
      <c r="PA105" s="205"/>
      <c r="PB105" s="205"/>
      <c r="PC105" s="205"/>
      <c r="PD105" s="205"/>
      <c r="PE105" s="205"/>
      <c r="PF105" s="205"/>
      <c r="PG105" s="205"/>
      <c r="PH105" s="205"/>
      <c r="PI105" s="205"/>
      <c r="PJ105" s="205"/>
      <c r="PK105" s="205"/>
      <c r="PL105" s="205"/>
      <c r="PM105" s="205"/>
      <c r="PN105" s="205"/>
      <c r="PO105" s="205"/>
      <c r="PP105" s="205"/>
      <c r="PQ105" s="205"/>
      <c r="PR105" s="205"/>
      <c r="PS105" s="205"/>
      <c r="PT105" s="205"/>
      <c r="PU105" s="205"/>
      <c r="PV105" s="205"/>
      <c r="PW105" s="205"/>
      <c r="PX105" s="205"/>
      <c r="PY105" s="205"/>
      <c r="PZ105" s="205"/>
      <c r="QA105" s="205"/>
      <c r="QB105" s="205"/>
      <c r="QC105" s="205"/>
      <c r="QD105" s="205"/>
      <c r="QE105" s="205"/>
      <c r="QF105" s="205"/>
      <c r="QG105" s="205"/>
      <c r="QH105" s="205"/>
      <c r="QI105" s="205"/>
      <c r="QJ105" s="205"/>
      <c r="QK105" s="205"/>
      <c r="QL105" s="205"/>
      <c r="QM105" s="205"/>
      <c r="QN105" s="205"/>
      <c r="QO105" s="205"/>
      <c r="QP105" s="205"/>
      <c r="QQ105" s="205"/>
      <c r="QR105" s="205"/>
      <c r="QS105" s="205"/>
      <c r="QT105" s="205"/>
      <c r="QU105" s="205"/>
      <c r="QV105" s="205"/>
      <c r="QW105" s="205"/>
      <c r="QX105" s="205"/>
      <c r="QY105" s="205"/>
      <c r="QZ105" s="205"/>
      <c r="RA105" s="205"/>
      <c r="RB105" s="205"/>
      <c r="RC105" s="205"/>
      <c r="RD105" s="205"/>
      <c r="RE105" s="205"/>
      <c r="RF105" s="205"/>
      <c r="RG105" s="205"/>
      <c r="RH105" s="205"/>
      <c r="RI105" s="205"/>
      <c r="RJ105" s="205"/>
      <c r="RK105" s="205"/>
      <c r="RL105" s="205"/>
      <c r="RM105" s="205"/>
      <c r="RN105" s="205"/>
      <c r="RO105" s="205"/>
      <c r="RP105" s="205"/>
      <c r="RQ105" s="205"/>
      <c r="RR105" s="205"/>
      <c r="RS105" s="205"/>
      <c r="RT105" s="205"/>
      <c r="RU105" s="205"/>
      <c r="RV105" s="205"/>
      <c r="RW105" s="205"/>
      <c r="RX105" s="205"/>
      <c r="RY105" s="205"/>
      <c r="RZ105" s="205"/>
      <c r="SA105" s="205"/>
      <c r="SB105" s="205"/>
      <c r="SC105" s="205"/>
      <c r="SD105" s="205"/>
      <c r="SE105" s="205"/>
      <c r="SF105" s="205"/>
      <c r="SG105" s="205"/>
      <c r="SH105" s="205"/>
      <c r="SI105" s="205"/>
      <c r="SJ105" s="205"/>
      <c r="SK105" s="205"/>
      <c r="SL105" s="205"/>
      <c r="SM105" s="205"/>
      <c r="SN105" s="205"/>
      <c r="SO105" s="205"/>
      <c r="SP105" s="205"/>
      <c r="SQ105" s="205"/>
      <c r="SR105" s="205"/>
      <c r="SS105" s="205"/>
      <c r="ST105" s="205"/>
      <c r="SU105" s="205"/>
      <c r="SV105" s="205"/>
      <c r="SW105" s="205"/>
      <c r="SX105" s="205"/>
      <c r="SY105" s="205"/>
      <c r="SZ105" s="205"/>
      <c r="TA105" s="205"/>
      <c r="TB105" s="205"/>
      <c r="TC105" s="205"/>
      <c r="TD105" s="205"/>
      <c r="TE105" s="205"/>
      <c r="TF105" s="205"/>
      <c r="TG105" s="205"/>
      <c r="TH105" s="205"/>
      <c r="TI105" s="205"/>
      <c r="TJ105" s="205"/>
      <c r="TK105" s="205"/>
      <c r="TL105" s="205"/>
      <c r="TM105" s="205"/>
      <c r="TN105" s="205"/>
      <c r="TO105" s="205"/>
      <c r="TP105" s="205"/>
      <c r="TQ105" s="205"/>
      <c r="TR105" s="205"/>
      <c r="TS105" s="205"/>
      <c r="TT105" s="205"/>
      <c r="TU105" s="205"/>
      <c r="TV105" s="205"/>
      <c r="TW105" s="205"/>
      <c r="TX105" s="205"/>
      <c r="TY105" s="205"/>
      <c r="TZ105" s="205"/>
      <c r="UA105" s="205"/>
      <c r="UB105" s="205"/>
      <c r="UC105" s="205"/>
      <c r="UD105" s="205"/>
      <c r="UE105" s="205"/>
      <c r="UF105" s="205"/>
      <c r="UG105" s="205"/>
      <c r="UH105" s="205"/>
      <c r="UI105" s="205"/>
      <c r="UJ105" s="205"/>
      <c r="UK105" s="205"/>
      <c r="UL105" s="205"/>
      <c r="UM105" s="205"/>
      <c r="UN105" s="205"/>
      <c r="UO105" s="205"/>
      <c r="UP105" s="205"/>
      <c r="UQ105" s="205"/>
      <c r="UR105" s="205"/>
      <c r="US105" s="205"/>
      <c r="UT105" s="205"/>
      <c r="UU105" s="205"/>
      <c r="UV105" s="205"/>
      <c r="UW105" s="205"/>
      <c r="UX105" s="205"/>
      <c r="UY105" s="205"/>
      <c r="UZ105" s="205"/>
      <c r="VA105" s="205"/>
      <c r="VB105" s="205"/>
      <c r="VC105" s="205"/>
      <c r="VD105" s="205"/>
      <c r="VE105" s="205"/>
      <c r="VF105" s="205"/>
      <c r="VG105" s="205"/>
      <c r="VH105" s="205"/>
      <c r="VI105" s="205"/>
      <c r="VJ105" s="205"/>
      <c r="VK105" s="205"/>
      <c r="VL105" s="205"/>
      <c r="VM105" s="205"/>
      <c r="VN105" s="205"/>
      <c r="VO105" s="205"/>
      <c r="VP105" s="205"/>
      <c r="VQ105" s="205"/>
      <c r="VR105" s="205"/>
      <c r="VS105" s="205"/>
      <c r="VT105" s="205"/>
      <c r="VU105" s="205"/>
      <c r="VV105" s="205"/>
      <c r="VW105" s="205"/>
      <c r="VX105" s="205"/>
      <c r="VY105" s="205"/>
      <c r="VZ105" s="205"/>
      <c r="WA105" s="205"/>
      <c r="WB105" s="205"/>
      <c r="WC105" s="205"/>
      <c r="WD105" s="205"/>
      <c r="WE105" s="205"/>
      <c r="WF105" s="205"/>
      <c r="WG105" s="205"/>
      <c r="WH105" s="205"/>
      <c r="WI105" s="205"/>
      <c r="WJ105" s="205"/>
      <c r="WK105" s="205"/>
      <c r="WL105" s="205"/>
      <c r="WM105" s="205"/>
      <c r="WN105" s="205"/>
      <c r="WO105" s="205"/>
      <c r="WP105" s="205"/>
      <c r="WQ105" s="205"/>
      <c r="WR105" s="205"/>
      <c r="WS105" s="205"/>
      <c r="WT105" s="205"/>
      <c r="WU105" s="205"/>
      <c r="WV105" s="205"/>
      <c r="WW105" s="205"/>
      <c r="WX105" s="205"/>
      <c r="WY105" s="205"/>
      <c r="WZ105" s="205"/>
      <c r="XA105" s="205"/>
      <c r="XB105" s="205"/>
      <c r="XC105" s="205"/>
      <c r="XD105" s="205"/>
      <c r="XE105" s="205"/>
      <c r="XF105" s="205"/>
      <c r="XG105" s="205"/>
      <c r="XH105" s="205"/>
      <c r="XI105" s="205"/>
      <c r="XJ105" s="205"/>
      <c r="XK105" s="205"/>
      <c r="XL105" s="205"/>
      <c r="XM105" s="205"/>
      <c r="XN105" s="205"/>
      <c r="XO105" s="205"/>
      <c r="XP105" s="205"/>
      <c r="XQ105" s="205"/>
      <c r="XR105" s="205"/>
      <c r="XS105" s="205"/>
      <c r="XT105" s="205"/>
      <c r="XU105" s="205"/>
      <c r="XV105" s="205"/>
      <c r="XW105" s="205"/>
      <c r="XX105" s="205"/>
      <c r="XY105" s="205"/>
      <c r="XZ105" s="205"/>
      <c r="YA105" s="205"/>
      <c r="YB105" s="205"/>
      <c r="YC105" s="205"/>
      <c r="YD105" s="205"/>
      <c r="YE105" s="205"/>
      <c r="YF105" s="205"/>
      <c r="YG105" s="205"/>
      <c r="YH105" s="205"/>
      <c r="YI105" s="205"/>
      <c r="YJ105" s="205"/>
      <c r="YK105" s="205"/>
      <c r="YL105" s="205"/>
      <c r="YM105" s="205"/>
      <c r="YN105" s="205"/>
      <c r="YO105" s="205"/>
      <c r="YP105" s="205"/>
      <c r="YQ105" s="205"/>
      <c r="YR105" s="205"/>
      <c r="YS105" s="205"/>
      <c r="YT105" s="205"/>
      <c r="YU105" s="205"/>
      <c r="YV105" s="205"/>
      <c r="YW105" s="205"/>
      <c r="YX105" s="205"/>
      <c r="YY105" s="205"/>
      <c r="YZ105" s="205"/>
      <c r="ZA105" s="205"/>
      <c r="ZB105" s="205"/>
      <c r="ZC105" s="205"/>
      <c r="ZD105" s="205"/>
      <c r="ZE105" s="205"/>
      <c r="ZF105" s="205"/>
      <c r="ZG105" s="205"/>
      <c r="ZH105" s="205"/>
      <c r="ZI105" s="205"/>
      <c r="ZJ105" s="205"/>
      <c r="ZK105" s="205"/>
      <c r="ZL105" s="205"/>
      <c r="ZM105" s="205"/>
      <c r="ZN105" s="205"/>
      <c r="ZO105" s="205"/>
      <c r="ZP105" s="205"/>
      <c r="ZQ105" s="205"/>
      <c r="ZR105" s="205"/>
      <c r="ZS105" s="205"/>
      <c r="ZT105" s="205"/>
      <c r="ZU105" s="205"/>
      <c r="ZV105" s="205"/>
      <c r="ZW105" s="205"/>
      <c r="ZX105" s="205"/>
      <c r="ZY105" s="205"/>
      <c r="ZZ105" s="205"/>
      <c r="AAA105" s="205"/>
      <c r="AAB105" s="205"/>
      <c r="AAC105" s="205"/>
      <c r="AAD105" s="205"/>
      <c r="AAE105" s="205"/>
      <c r="AAF105" s="205"/>
      <c r="AAG105" s="205"/>
      <c r="AAH105" s="205"/>
      <c r="AAI105" s="205"/>
      <c r="AAJ105" s="205"/>
      <c r="AAK105" s="205"/>
      <c r="AAL105" s="205"/>
      <c r="AAM105" s="205"/>
      <c r="AAN105" s="205"/>
      <c r="AAO105" s="205"/>
      <c r="AAP105" s="205"/>
      <c r="AAQ105" s="205"/>
      <c r="AAR105" s="205"/>
      <c r="AAS105" s="205"/>
      <c r="AAT105" s="205"/>
      <c r="AAU105" s="205"/>
      <c r="AAV105" s="205"/>
      <c r="AAW105" s="205"/>
      <c r="AAX105" s="205"/>
      <c r="AAY105" s="205"/>
      <c r="AAZ105" s="205"/>
      <c r="ABA105" s="205"/>
      <c r="ABB105" s="205"/>
      <c r="ABC105" s="205"/>
      <c r="ABD105" s="205"/>
      <c r="ABE105" s="205"/>
      <c r="ABF105" s="205"/>
      <c r="ABG105" s="205"/>
      <c r="ABH105" s="205"/>
      <c r="ABI105" s="205"/>
      <c r="ABJ105" s="205"/>
      <c r="ABK105" s="205"/>
      <c r="ABL105" s="205"/>
      <c r="ABM105" s="205"/>
      <c r="ABN105" s="205"/>
      <c r="ABO105" s="205"/>
      <c r="ABP105" s="205"/>
      <c r="ABQ105" s="205"/>
      <c r="ABR105" s="205"/>
      <c r="ABS105" s="205"/>
      <c r="ABT105" s="205"/>
      <c r="ABU105" s="205"/>
      <c r="ABV105" s="205"/>
      <c r="ABW105" s="205"/>
      <c r="ABX105" s="205"/>
      <c r="ABY105" s="205"/>
      <c r="ABZ105" s="205"/>
      <c r="ACA105" s="205"/>
      <c r="ACB105" s="205"/>
      <c r="ACC105" s="205"/>
      <c r="ACD105" s="205"/>
      <c r="ACE105" s="205"/>
      <c r="ACF105" s="205"/>
      <c r="ACG105" s="205"/>
      <c r="ACH105" s="205"/>
      <c r="ACI105" s="205"/>
      <c r="ACJ105" s="205"/>
      <c r="ACK105" s="205"/>
      <c r="ACL105" s="205"/>
      <c r="ACM105" s="205"/>
      <c r="ACN105" s="205"/>
      <c r="ACO105" s="205"/>
      <c r="ACP105" s="205"/>
      <c r="ACQ105" s="205"/>
      <c r="ACR105" s="205"/>
      <c r="ACS105" s="205"/>
      <c r="ACT105" s="205"/>
      <c r="ACU105" s="205"/>
      <c r="ACV105" s="205"/>
      <c r="ACW105" s="205"/>
      <c r="ACX105" s="205"/>
      <c r="ACY105" s="205"/>
      <c r="ACZ105" s="205"/>
      <c r="ADA105" s="205"/>
      <c r="ADB105" s="205"/>
      <c r="ADC105" s="205"/>
      <c r="ADD105" s="205"/>
      <c r="ADE105" s="205"/>
      <c r="ADF105" s="205"/>
      <c r="ADG105" s="205"/>
      <c r="ADH105" s="205"/>
      <c r="ADI105" s="205"/>
      <c r="ADJ105" s="205"/>
      <c r="ADK105" s="205"/>
      <c r="ADL105" s="205"/>
      <c r="ADM105" s="205"/>
      <c r="ADN105" s="205"/>
      <c r="ADO105" s="205"/>
      <c r="ADP105" s="205"/>
      <c r="ADQ105" s="205"/>
      <c r="ADR105" s="205"/>
      <c r="ADS105" s="205"/>
      <c r="ADT105" s="205"/>
      <c r="ADU105" s="205"/>
      <c r="ADV105" s="205"/>
      <c r="ADW105" s="205"/>
      <c r="ADX105" s="205"/>
      <c r="ADY105" s="205"/>
      <c r="ADZ105" s="205"/>
      <c r="AEA105" s="205"/>
      <c r="AEB105" s="205"/>
      <c r="AEC105" s="205"/>
      <c r="AED105" s="205"/>
      <c r="AEE105" s="205"/>
      <c r="AEF105" s="205"/>
      <c r="AEG105" s="205"/>
      <c r="AEH105" s="205"/>
      <c r="AEI105" s="205"/>
      <c r="AEJ105" s="205"/>
      <c r="AEK105" s="205"/>
      <c r="AEL105" s="205"/>
      <c r="AEM105" s="205"/>
      <c r="AEN105" s="205"/>
      <c r="AEO105" s="205"/>
      <c r="AEP105" s="205"/>
      <c r="AEQ105" s="205"/>
      <c r="AER105" s="205"/>
      <c r="AES105" s="205"/>
      <c r="AET105" s="205"/>
      <c r="AEU105" s="205"/>
      <c r="AEV105" s="205"/>
      <c r="AEW105" s="205"/>
      <c r="AEX105" s="205"/>
      <c r="AEY105" s="205"/>
      <c r="AEZ105" s="205"/>
      <c r="AFA105" s="205"/>
      <c r="AFB105" s="205"/>
      <c r="AFC105" s="205"/>
      <c r="AFD105" s="205"/>
      <c r="AFE105" s="205"/>
      <c r="AFF105" s="205"/>
      <c r="AFG105" s="205"/>
      <c r="AFH105" s="205"/>
      <c r="AFI105" s="205"/>
      <c r="AFJ105" s="205"/>
      <c r="AFK105" s="205"/>
      <c r="AFL105" s="205"/>
      <c r="AFM105" s="205"/>
      <c r="AFN105" s="205"/>
      <c r="AFO105" s="205"/>
      <c r="AFP105" s="205"/>
      <c r="AFQ105" s="205"/>
      <c r="AFR105" s="205"/>
      <c r="AFS105" s="205"/>
      <c r="AFT105" s="205"/>
      <c r="AFU105" s="205"/>
      <c r="AFV105" s="205"/>
      <c r="AFW105" s="205"/>
      <c r="AFX105" s="205"/>
      <c r="AFY105" s="205"/>
      <c r="AFZ105" s="205"/>
      <c r="AGA105" s="205"/>
      <c r="AGB105" s="205"/>
      <c r="AGC105" s="205"/>
      <c r="AGD105" s="205"/>
      <c r="AGE105" s="205"/>
      <c r="AGF105" s="205"/>
      <c r="AGG105" s="205"/>
      <c r="AGH105" s="205"/>
      <c r="AGI105" s="205"/>
      <c r="AGJ105" s="205"/>
      <c r="AGK105" s="205"/>
      <c r="AGL105" s="205"/>
      <c r="AGM105" s="205"/>
      <c r="AGN105" s="205"/>
      <c r="AGO105" s="205"/>
      <c r="AGP105" s="205"/>
      <c r="AGQ105" s="205"/>
      <c r="AGR105" s="205"/>
      <c r="AGS105" s="205"/>
      <c r="AGT105" s="205"/>
      <c r="AGU105" s="205"/>
      <c r="AGV105" s="205"/>
      <c r="AGW105" s="205"/>
      <c r="AGX105" s="205"/>
      <c r="AGY105" s="205"/>
      <c r="AGZ105" s="205"/>
      <c r="AHA105" s="205"/>
      <c r="AHB105" s="205"/>
      <c r="AHC105" s="205"/>
      <c r="AHD105" s="205"/>
      <c r="AHE105" s="205"/>
      <c r="AHF105" s="205"/>
      <c r="AHG105" s="205"/>
      <c r="AHH105" s="205"/>
      <c r="AHI105" s="205"/>
      <c r="AHJ105" s="205"/>
      <c r="AHK105" s="205"/>
      <c r="AHL105" s="205"/>
      <c r="AHM105" s="205"/>
      <c r="AHN105" s="205"/>
      <c r="AHO105" s="205"/>
      <c r="AHP105" s="205"/>
      <c r="AHQ105" s="205"/>
      <c r="AHR105" s="205"/>
      <c r="AHS105" s="205"/>
      <c r="AHT105" s="205"/>
      <c r="AHU105" s="205"/>
      <c r="AHV105" s="205"/>
      <c r="AHW105" s="205"/>
      <c r="AHX105" s="205"/>
      <c r="AHY105" s="205"/>
      <c r="AHZ105" s="205"/>
      <c r="AIA105" s="205"/>
      <c r="AIB105" s="205"/>
      <c r="AIC105" s="205"/>
      <c r="AID105" s="205"/>
      <c r="AIE105" s="205"/>
      <c r="AIF105" s="205"/>
      <c r="AIG105" s="205"/>
      <c r="AIH105" s="205"/>
      <c r="AII105" s="205"/>
      <c r="AIJ105" s="205"/>
      <c r="AIK105" s="205"/>
      <c r="AIL105" s="205"/>
      <c r="AIM105" s="205"/>
      <c r="AIN105" s="205"/>
      <c r="AIO105" s="205"/>
      <c r="AIP105" s="205"/>
      <c r="AIQ105" s="205"/>
      <c r="AIR105" s="205"/>
      <c r="AIS105" s="205"/>
      <c r="AIT105" s="205"/>
      <c r="AIU105" s="205"/>
      <c r="AIV105" s="205"/>
      <c r="AIW105" s="205"/>
      <c r="AIX105" s="205"/>
      <c r="AIY105" s="205"/>
      <c r="AIZ105" s="205"/>
      <c r="AJA105" s="205"/>
      <c r="AJB105" s="205"/>
      <c r="AJC105" s="205"/>
      <c r="AJD105" s="205"/>
      <c r="AJE105" s="205"/>
      <c r="AJF105" s="205"/>
      <c r="AJG105" s="205"/>
      <c r="AJH105" s="205"/>
      <c r="AJI105" s="205"/>
      <c r="AJJ105" s="205"/>
      <c r="AJK105" s="205"/>
      <c r="AJL105" s="205"/>
      <c r="AJM105" s="205"/>
      <c r="AJN105" s="205"/>
      <c r="AJO105" s="205"/>
      <c r="AJP105" s="205"/>
      <c r="AJQ105" s="205"/>
      <c r="AJR105" s="205"/>
      <c r="AJS105" s="205"/>
      <c r="AJT105" s="205"/>
      <c r="AJU105" s="205"/>
      <c r="AJV105" s="205"/>
      <c r="AJW105" s="205"/>
      <c r="AJX105" s="205"/>
      <c r="AJY105" s="205"/>
      <c r="AJZ105" s="205"/>
      <c r="AKA105" s="205"/>
      <c r="AKB105" s="205"/>
      <c r="AKC105" s="205"/>
      <c r="AKD105" s="205"/>
      <c r="AKE105" s="205"/>
      <c r="AKF105" s="205"/>
      <c r="AKG105" s="205"/>
      <c r="AKH105" s="205"/>
      <c r="AKI105" s="205"/>
      <c r="AKJ105" s="205"/>
      <c r="AKK105" s="205"/>
      <c r="AKL105" s="205"/>
      <c r="AKM105" s="205"/>
      <c r="AKN105" s="205"/>
      <c r="AKO105" s="205"/>
      <c r="AKP105" s="205"/>
      <c r="AKQ105" s="205"/>
      <c r="AKR105" s="205"/>
      <c r="AKS105" s="205"/>
      <c r="AKT105" s="205"/>
      <c r="AKU105" s="205"/>
      <c r="AKV105" s="205"/>
      <c r="AKW105" s="205"/>
      <c r="AKX105" s="205"/>
      <c r="AKY105" s="205"/>
      <c r="AKZ105" s="205"/>
      <c r="ALA105" s="205"/>
      <c r="ALB105" s="205"/>
      <c r="ALC105" s="205"/>
      <c r="ALD105" s="205"/>
      <c r="ALE105" s="205"/>
      <c r="ALF105" s="205"/>
      <c r="ALG105" s="205"/>
      <c r="ALH105" s="205"/>
      <c r="ALI105" s="205"/>
      <c r="ALJ105" s="205"/>
      <c r="ALK105" s="205"/>
      <c r="ALL105" s="205"/>
      <c r="ALM105" s="205"/>
      <c r="ALN105" s="205"/>
      <c r="ALO105" s="205"/>
      <c r="ALP105" s="205"/>
      <c r="ALQ105" s="205"/>
      <c r="ALR105" s="205"/>
      <c r="ALS105" s="205"/>
      <c r="ALT105" s="205"/>
      <c r="ALU105" s="205"/>
      <c r="ALV105" s="205"/>
      <c r="ALW105" s="205"/>
      <c r="ALX105" s="205"/>
      <c r="ALY105" s="205"/>
      <c r="ALZ105" s="205"/>
      <c r="AMA105" s="205"/>
      <c r="AMB105" s="205"/>
      <c r="AMC105" s="205"/>
      <c r="AMD105" s="205"/>
      <c r="AME105" s="205"/>
      <c r="AMF105" s="205"/>
      <c r="AMG105" s="205"/>
      <c r="AMH105" s="205"/>
      <c r="AMI105" s="205"/>
      <c r="AMJ105" s="205"/>
      <c r="AMK105" s="205"/>
      <c r="AML105" s="205"/>
      <c r="AMM105" s="205"/>
      <c r="AMN105" s="205"/>
      <c r="AMO105" s="205"/>
      <c r="AMP105" s="205"/>
      <c r="AMQ105" s="205"/>
      <c r="AMR105" s="205"/>
      <c r="AMS105" s="205"/>
      <c r="AMT105" s="205"/>
      <c r="AMU105" s="205"/>
      <c r="AMV105" s="205"/>
      <c r="AMW105" s="205"/>
      <c r="AMX105" s="205"/>
      <c r="AMY105" s="205"/>
      <c r="AMZ105" s="205"/>
      <c r="ANA105" s="205"/>
      <c r="ANB105" s="205"/>
      <c r="ANC105" s="205"/>
      <c r="AND105" s="205"/>
      <c r="ANE105" s="205"/>
      <c r="ANF105" s="205"/>
      <c r="ANG105" s="205"/>
      <c r="ANH105" s="205"/>
      <c r="ANI105" s="205"/>
      <c r="ANJ105" s="205"/>
      <c r="ANK105" s="205"/>
      <c r="ANL105" s="205"/>
      <c r="ANM105" s="205"/>
      <c r="ANN105" s="205"/>
      <c r="ANO105" s="205"/>
      <c r="ANP105" s="205"/>
      <c r="ANQ105" s="205"/>
      <c r="ANR105" s="205"/>
      <c r="ANS105" s="205"/>
      <c r="ANT105" s="205"/>
      <c r="ANU105" s="205"/>
      <c r="ANV105" s="205"/>
      <c r="ANW105" s="205"/>
      <c r="ANX105" s="205"/>
      <c r="ANY105" s="205"/>
      <c r="ANZ105" s="205"/>
      <c r="AOA105" s="205"/>
      <c r="AOB105" s="205"/>
      <c r="AOC105" s="205"/>
      <c r="AOD105" s="205"/>
      <c r="AOE105" s="205"/>
      <c r="AOF105" s="205"/>
      <c r="AOG105" s="205"/>
      <c r="AOH105" s="205"/>
      <c r="AOI105" s="205"/>
      <c r="AOJ105" s="205"/>
      <c r="AOK105" s="205"/>
      <c r="AOL105" s="205"/>
      <c r="AOM105" s="205"/>
      <c r="AON105" s="205"/>
      <c r="AOO105" s="205"/>
      <c r="AOP105" s="205"/>
      <c r="AOQ105" s="205"/>
      <c r="AOR105" s="205"/>
      <c r="AOS105" s="205"/>
      <c r="AOT105" s="205"/>
      <c r="AOU105" s="205"/>
      <c r="AOV105" s="205"/>
      <c r="AOW105" s="205"/>
      <c r="AOX105" s="205"/>
      <c r="AOY105" s="205"/>
      <c r="AOZ105" s="205"/>
      <c r="APA105" s="205"/>
      <c r="APB105" s="205"/>
      <c r="APC105" s="205"/>
      <c r="APD105" s="205"/>
      <c r="APE105" s="205"/>
      <c r="APF105" s="205"/>
      <c r="APG105" s="205"/>
      <c r="APH105" s="205"/>
      <c r="API105" s="205"/>
      <c r="APJ105" s="205"/>
      <c r="APK105" s="205"/>
      <c r="APL105" s="205"/>
      <c r="APM105" s="205"/>
      <c r="APN105" s="205"/>
      <c r="APO105" s="205"/>
      <c r="APP105" s="205"/>
      <c r="APQ105" s="205"/>
      <c r="APR105" s="205"/>
      <c r="APS105" s="205"/>
      <c r="APT105" s="205"/>
      <c r="APU105" s="205"/>
      <c r="APV105" s="205"/>
      <c r="APW105" s="205"/>
      <c r="APX105" s="205"/>
      <c r="APY105" s="205"/>
      <c r="APZ105" s="205"/>
      <c r="AQA105" s="205"/>
      <c r="AQB105" s="205"/>
      <c r="AQC105" s="205"/>
      <c r="AQD105" s="205"/>
      <c r="AQE105" s="205"/>
      <c r="AQF105" s="205"/>
      <c r="AQG105" s="205"/>
      <c r="AQH105" s="205"/>
      <c r="AQI105" s="205"/>
      <c r="AQJ105" s="205"/>
      <c r="AQK105" s="205"/>
      <c r="AQL105" s="205"/>
      <c r="AQM105" s="205"/>
      <c r="AQN105" s="205"/>
      <c r="AQO105" s="205"/>
      <c r="AQP105" s="205"/>
      <c r="AQQ105" s="205"/>
      <c r="AQR105" s="205"/>
      <c r="AQS105" s="205"/>
      <c r="AQT105" s="205"/>
      <c r="AQU105" s="205"/>
      <c r="AQV105" s="205"/>
      <c r="AQW105" s="205"/>
      <c r="AQX105" s="205"/>
      <c r="AQY105" s="205"/>
      <c r="AQZ105" s="205"/>
      <c r="ARA105" s="205"/>
      <c r="ARB105" s="205"/>
      <c r="ARC105" s="205"/>
      <c r="ARD105" s="205"/>
      <c r="ARE105" s="205"/>
      <c r="ARF105" s="205"/>
      <c r="ARG105" s="205"/>
      <c r="ARH105" s="205"/>
      <c r="ARI105" s="205"/>
      <c r="ARJ105" s="205"/>
      <c r="ARK105" s="205"/>
      <c r="ARL105" s="205"/>
      <c r="ARM105" s="205"/>
      <c r="ARN105" s="205"/>
      <c r="ARO105" s="205"/>
      <c r="ARP105" s="205"/>
      <c r="ARQ105" s="205"/>
      <c r="ARR105" s="205"/>
      <c r="ARS105" s="205"/>
      <c r="ART105" s="205"/>
      <c r="ARU105" s="205"/>
      <c r="ARV105" s="205"/>
      <c r="ARW105" s="205"/>
      <c r="ARX105" s="205"/>
      <c r="ARY105" s="205"/>
      <c r="ARZ105" s="205"/>
      <c r="ASA105" s="205"/>
      <c r="ASB105" s="205"/>
      <c r="ASC105" s="205"/>
      <c r="ASD105" s="205"/>
      <c r="ASE105" s="205"/>
      <c r="ASF105" s="205"/>
      <c r="ASG105" s="205"/>
      <c r="ASH105" s="205"/>
      <c r="ASI105" s="205"/>
      <c r="ASJ105" s="205"/>
      <c r="ASK105" s="205"/>
      <c r="ASL105" s="205"/>
      <c r="ASM105" s="205"/>
      <c r="ASN105" s="205"/>
      <c r="ASO105" s="205"/>
      <c r="ASP105" s="205"/>
      <c r="ASQ105" s="205"/>
      <c r="ASR105" s="205"/>
      <c r="ASS105" s="205"/>
      <c r="AST105" s="205"/>
      <c r="ASU105" s="205"/>
      <c r="ASV105" s="205"/>
      <c r="ASW105" s="205"/>
      <c r="ASX105" s="205"/>
      <c r="ASY105" s="205"/>
      <c r="ASZ105" s="205"/>
      <c r="ATA105" s="205"/>
      <c r="ATB105" s="205"/>
      <c r="ATC105" s="205"/>
      <c r="ATD105" s="205"/>
      <c r="ATE105" s="205"/>
      <c r="ATF105" s="205"/>
      <c r="ATG105" s="205"/>
      <c r="ATH105" s="205"/>
      <c r="ATI105" s="205"/>
      <c r="ATJ105" s="205"/>
      <c r="ATK105" s="205"/>
      <c r="ATL105" s="205"/>
      <c r="ATM105" s="205"/>
      <c r="ATN105" s="205"/>
      <c r="ATO105" s="205"/>
      <c r="ATP105" s="205"/>
      <c r="ATQ105" s="205"/>
      <c r="ATR105" s="205"/>
      <c r="ATS105" s="205"/>
      <c r="ATT105" s="205"/>
      <c r="ATU105" s="205"/>
      <c r="ATV105" s="205"/>
      <c r="ATW105" s="205"/>
      <c r="ATX105" s="205"/>
      <c r="ATY105" s="205"/>
      <c r="ATZ105" s="205"/>
      <c r="AUA105" s="205"/>
      <c r="AUB105" s="205"/>
      <c r="AUC105" s="205"/>
      <c r="AUD105" s="205"/>
      <c r="AUE105" s="205"/>
      <c r="AUF105" s="205"/>
      <c r="AUG105" s="205"/>
      <c r="AUH105" s="205"/>
      <c r="AUI105" s="205"/>
      <c r="AUJ105" s="205"/>
      <c r="AUK105" s="205"/>
      <c r="AUL105" s="205"/>
      <c r="AUM105" s="205"/>
      <c r="AUN105" s="205"/>
      <c r="AUO105" s="205"/>
      <c r="AUP105" s="205"/>
      <c r="AUQ105" s="205"/>
      <c r="AUR105" s="205"/>
      <c r="AUS105" s="205"/>
      <c r="AUT105" s="205"/>
      <c r="AUU105" s="205"/>
      <c r="AUV105" s="205"/>
      <c r="AUW105" s="205"/>
      <c r="AUX105" s="205"/>
      <c r="AUY105" s="205"/>
      <c r="AUZ105" s="205"/>
      <c r="AVA105" s="205"/>
      <c r="AVB105" s="205"/>
      <c r="AVC105" s="205"/>
      <c r="AVD105" s="205"/>
      <c r="AVE105" s="205"/>
      <c r="AVF105" s="205"/>
      <c r="AVG105" s="205"/>
      <c r="AVH105" s="205"/>
      <c r="AVI105" s="205"/>
      <c r="AVJ105" s="205"/>
      <c r="AVK105" s="205"/>
      <c r="AVL105" s="205"/>
      <c r="AVM105" s="205"/>
      <c r="AVN105" s="205"/>
      <c r="AVO105" s="205"/>
      <c r="AVP105" s="205"/>
      <c r="AVQ105" s="205"/>
      <c r="AVR105" s="205"/>
      <c r="AVS105" s="205"/>
      <c r="AVT105" s="205"/>
      <c r="AVU105" s="205"/>
      <c r="AVV105" s="205"/>
      <c r="AVW105" s="205"/>
      <c r="AVX105" s="205"/>
      <c r="AVY105" s="205"/>
      <c r="AVZ105" s="205"/>
      <c r="AWA105" s="205"/>
      <c r="AWB105" s="205"/>
      <c r="AWC105" s="205"/>
      <c r="AWD105" s="205"/>
      <c r="AWE105" s="205"/>
      <c r="AWF105" s="205"/>
      <c r="AWG105" s="205"/>
      <c r="AWH105" s="205"/>
      <c r="AWI105" s="205"/>
      <c r="AWJ105" s="205"/>
      <c r="AWK105" s="205"/>
      <c r="AWL105" s="205"/>
      <c r="AWM105" s="205"/>
      <c r="AWN105" s="205"/>
      <c r="AWO105" s="205"/>
      <c r="AWP105" s="205"/>
      <c r="AWQ105" s="205"/>
      <c r="AWR105" s="205"/>
      <c r="AWS105" s="205"/>
      <c r="AWT105" s="205"/>
      <c r="AWU105" s="205"/>
      <c r="AWV105" s="205"/>
      <c r="AWW105" s="205"/>
      <c r="AWX105" s="205"/>
      <c r="AWY105" s="205"/>
      <c r="AWZ105" s="205"/>
      <c r="AXA105" s="205"/>
      <c r="AXB105" s="205"/>
      <c r="AXC105" s="205"/>
      <c r="AXD105" s="205"/>
      <c r="AXE105" s="205"/>
      <c r="AXF105" s="205"/>
      <c r="AXG105" s="205"/>
      <c r="AXH105" s="205"/>
      <c r="AXI105" s="205"/>
      <c r="AXJ105" s="205"/>
      <c r="AXK105" s="205"/>
      <c r="AXL105" s="205"/>
      <c r="AXM105" s="205"/>
      <c r="AXN105" s="205"/>
      <c r="AXO105" s="205"/>
      <c r="AXP105" s="205"/>
      <c r="AXQ105" s="205"/>
      <c r="AXR105" s="205"/>
      <c r="AXS105" s="205"/>
      <c r="AXT105" s="205"/>
      <c r="AXU105" s="205"/>
      <c r="AXV105" s="205"/>
      <c r="AXW105" s="205"/>
      <c r="AXX105" s="205"/>
      <c r="AXY105" s="205"/>
      <c r="AXZ105" s="205"/>
      <c r="AYA105" s="205"/>
      <c r="AYB105" s="205"/>
      <c r="AYC105" s="205"/>
      <c r="AYD105" s="205"/>
      <c r="AYE105" s="205"/>
      <c r="AYF105" s="205"/>
      <c r="AYG105" s="205"/>
      <c r="AYH105" s="205"/>
      <c r="AYI105" s="205"/>
      <c r="AYJ105" s="205"/>
      <c r="AYK105" s="205"/>
      <c r="AYL105" s="205"/>
      <c r="AYM105" s="205"/>
      <c r="AYN105" s="205"/>
      <c r="AYO105" s="205"/>
      <c r="AYP105" s="205"/>
      <c r="AYQ105" s="205"/>
      <c r="AYR105" s="205"/>
      <c r="AYS105" s="205"/>
      <c r="AYT105" s="205"/>
      <c r="AYU105" s="205"/>
      <c r="AYV105" s="205"/>
      <c r="AYW105" s="205"/>
      <c r="AYX105" s="205"/>
      <c r="AYY105" s="205"/>
      <c r="AYZ105" s="205"/>
      <c r="AZA105" s="205"/>
      <c r="AZB105" s="205"/>
      <c r="AZC105" s="205"/>
      <c r="AZD105" s="205"/>
      <c r="AZE105" s="205"/>
      <c r="AZF105" s="205"/>
      <c r="AZG105" s="205"/>
      <c r="AZH105" s="205"/>
      <c r="AZI105" s="205"/>
      <c r="AZJ105" s="205"/>
      <c r="AZK105" s="205"/>
      <c r="AZL105" s="205"/>
      <c r="AZM105" s="205"/>
      <c r="AZN105" s="205"/>
      <c r="AZO105" s="205"/>
      <c r="AZP105" s="205"/>
      <c r="AZQ105" s="205"/>
      <c r="AZR105" s="205"/>
      <c r="AZS105" s="205"/>
      <c r="AZT105" s="205"/>
      <c r="AZU105" s="205"/>
      <c r="AZV105" s="205"/>
      <c r="AZW105" s="205"/>
      <c r="AZX105" s="205"/>
      <c r="AZY105" s="205"/>
      <c r="AZZ105" s="205"/>
      <c r="BAA105" s="205"/>
      <c r="BAB105" s="205"/>
      <c r="BAC105" s="205"/>
      <c r="BAD105" s="205"/>
      <c r="BAE105" s="205"/>
      <c r="BAF105" s="205"/>
      <c r="BAG105" s="205"/>
      <c r="BAH105" s="205"/>
      <c r="BAI105" s="205"/>
      <c r="BAJ105" s="205"/>
      <c r="BAK105" s="205"/>
      <c r="BAL105" s="205"/>
      <c r="BAM105" s="205"/>
      <c r="BAN105" s="205"/>
      <c r="BAO105" s="205"/>
      <c r="BAP105" s="205"/>
      <c r="BAQ105" s="205"/>
      <c r="BAR105" s="205"/>
      <c r="BAS105" s="205"/>
      <c r="BAT105" s="205"/>
      <c r="BAU105" s="205"/>
      <c r="BAV105" s="205"/>
      <c r="BAW105" s="205"/>
      <c r="BAX105" s="205"/>
      <c r="BAY105" s="205"/>
      <c r="BAZ105" s="205"/>
      <c r="BBA105" s="205"/>
      <c r="BBB105" s="205"/>
      <c r="BBC105" s="205"/>
      <c r="BBD105" s="205"/>
      <c r="BBE105" s="205"/>
      <c r="BBF105" s="205"/>
      <c r="BBG105" s="205"/>
      <c r="BBH105" s="205"/>
      <c r="BBI105" s="205"/>
      <c r="BBJ105" s="205"/>
      <c r="BBK105" s="205"/>
      <c r="BBL105" s="205"/>
      <c r="BBM105" s="205"/>
      <c r="BBN105" s="205"/>
      <c r="BBO105" s="205"/>
      <c r="BBP105" s="205"/>
      <c r="BBQ105" s="205"/>
      <c r="BBR105" s="205"/>
      <c r="BBS105" s="205"/>
      <c r="BBT105" s="205"/>
      <c r="BBU105" s="205"/>
      <c r="BBV105" s="205"/>
      <c r="BBW105" s="205"/>
      <c r="BBX105" s="205"/>
      <c r="BBY105" s="205"/>
      <c r="BBZ105" s="205"/>
      <c r="BCA105" s="205"/>
      <c r="BCB105" s="205"/>
      <c r="BCC105" s="205"/>
      <c r="BCD105" s="205"/>
      <c r="BCE105" s="205"/>
      <c r="BCF105" s="205"/>
      <c r="BCG105" s="205"/>
      <c r="BCH105" s="205"/>
      <c r="BCI105" s="205"/>
      <c r="BCJ105" s="205"/>
      <c r="BCK105" s="205"/>
      <c r="BCL105" s="205"/>
      <c r="BCM105" s="205"/>
      <c r="BCN105" s="205"/>
      <c r="BCO105" s="205"/>
      <c r="BCP105" s="205"/>
      <c r="BCQ105" s="205"/>
      <c r="BCR105" s="205"/>
      <c r="BCS105" s="205"/>
      <c r="BCT105" s="205"/>
      <c r="BCU105" s="205"/>
      <c r="BCV105" s="205"/>
      <c r="BCW105" s="205"/>
      <c r="BCX105" s="205"/>
      <c r="BCY105" s="205"/>
      <c r="BCZ105" s="205"/>
      <c r="BDA105" s="205"/>
      <c r="BDB105" s="205"/>
      <c r="BDC105" s="205"/>
      <c r="BDD105" s="205"/>
      <c r="BDE105" s="205"/>
      <c r="BDF105" s="205"/>
      <c r="BDG105" s="205"/>
      <c r="BDH105" s="205"/>
      <c r="BDI105" s="205"/>
      <c r="BDJ105" s="205"/>
      <c r="BDK105" s="205"/>
      <c r="BDL105" s="205"/>
      <c r="BDM105" s="205"/>
      <c r="BDN105" s="205"/>
      <c r="BDO105" s="205"/>
      <c r="BDP105" s="205"/>
      <c r="BDQ105" s="205"/>
      <c r="BDR105" s="205"/>
      <c r="BDS105" s="205"/>
      <c r="BDT105" s="205"/>
      <c r="BDU105" s="205"/>
    </row>
    <row r="106" spans="1:1477" s="73" customFormat="1">
      <c r="A106" s="126"/>
      <c r="B106" s="71" t="s">
        <v>5</v>
      </c>
      <c r="C106" s="71" t="s">
        <v>299</v>
      </c>
      <c r="D106" s="71" t="s">
        <v>300</v>
      </c>
      <c r="E106" s="72">
        <v>41851</v>
      </c>
      <c r="F106" s="71" t="s">
        <v>473</v>
      </c>
      <c r="G106" s="175" t="s">
        <v>478</v>
      </c>
      <c r="H106" s="208">
        <v>2</v>
      </c>
      <c r="I106" s="73">
        <v>0</v>
      </c>
      <c r="J106" s="73">
        <v>140</v>
      </c>
      <c r="K106" s="73">
        <v>173</v>
      </c>
      <c r="L106" s="73">
        <v>173</v>
      </c>
      <c r="M106" s="206">
        <f t="shared" si="81"/>
        <v>1.0571428571428572</v>
      </c>
      <c r="N106" s="73">
        <f t="shared" si="82"/>
        <v>1</v>
      </c>
      <c r="O106" s="73">
        <v>0</v>
      </c>
      <c r="P106" s="73">
        <v>0</v>
      </c>
      <c r="Q106" s="73">
        <v>0</v>
      </c>
      <c r="R106" s="73">
        <v>25</v>
      </c>
      <c r="S106" s="73">
        <v>8</v>
      </c>
      <c r="T106" s="212">
        <v>1207213</v>
      </c>
      <c r="U106" s="212">
        <v>51325</v>
      </c>
      <c r="V106" s="212">
        <v>1155888</v>
      </c>
      <c r="W106" s="212">
        <v>1207213</v>
      </c>
      <c r="X106" s="212">
        <v>1139099</v>
      </c>
      <c r="Y106" s="212">
        <v>0</v>
      </c>
      <c r="Z106" s="212">
        <v>0</v>
      </c>
      <c r="AA106" s="212">
        <v>0</v>
      </c>
      <c r="AB106" s="212">
        <v>1139099</v>
      </c>
      <c r="AC106" s="212">
        <v>1129248</v>
      </c>
      <c r="AD106" s="206">
        <f t="shared" si="83"/>
        <v>0.9769527843528093</v>
      </c>
      <c r="AE106" s="73">
        <f t="shared" si="84"/>
        <v>1</v>
      </c>
      <c r="AF106" s="212">
        <v>-9851</v>
      </c>
      <c r="AG106" s="212">
        <v>0</v>
      </c>
      <c r="AH106" s="73">
        <v>12</v>
      </c>
      <c r="AI106" s="73">
        <v>13</v>
      </c>
      <c r="AJ106" s="73">
        <v>0</v>
      </c>
      <c r="AK106" s="73">
        <v>0</v>
      </c>
      <c r="AL106" s="85">
        <v>0</v>
      </c>
      <c r="AM106" s="85">
        <v>0</v>
      </c>
      <c r="AN106" s="73">
        <v>0</v>
      </c>
      <c r="AO106" s="73">
        <v>3</v>
      </c>
      <c r="AP106" s="85">
        <v>5483</v>
      </c>
      <c r="AQ106" s="85">
        <v>0</v>
      </c>
      <c r="AR106" s="73">
        <v>0</v>
      </c>
      <c r="AS106" s="73">
        <v>0</v>
      </c>
      <c r="AT106" s="85">
        <v>0</v>
      </c>
      <c r="AU106" s="85">
        <v>0</v>
      </c>
      <c r="AV106" s="73">
        <v>0</v>
      </c>
      <c r="AW106" s="73">
        <v>0</v>
      </c>
      <c r="AX106" s="85">
        <v>0</v>
      </c>
      <c r="AY106" s="85">
        <v>0</v>
      </c>
      <c r="AZ106" s="73">
        <v>0</v>
      </c>
      <c r="BA106" s="73">
        <v>0</v>
      </c>
      <c r="BB106" s="85">
        <v>0</v>
      </c>
      <c r="BC106" s="85">
        <v>0</v>
      </c>
      <c r="BD106" s="73">
        <v>0</v>
      </c>
      <c r="BE106" s="73">
        <v>0</v>
      </c>
      <c r="BF106" s="85">
        <v>0</v>
      </c>
      <c r="BG106" s="85">
        <v>0</v>
      </c>
      <c r="BH106" s="73">
        <v>0</v>
      </c>
      <c r="BI106" s="73">
        <v>5</v>
      </c>
      <c r="BJ106" s="85">
        <v>985</v>
      </c>
      <c r="BK106" s="85">
        <v>0</v>
      </c>
      <c r="BL106" s="73">
        <v>0</v>
      </c>
      <c r="BM106" s="73">
        <v>0</v>
      </c>
      <c r="BN106" s="85">
        <v>0</v>
      </c>
      <c r="BO106" s="85">
        <v>0</v>
      </c>
      <c r="BP106" s="73">
        <v>0</v>
      </c>
      <c r="BQ106" s="73">
        <v>0</v>
      </c>
      <c r="BR106" s="85">
        <v>0</v>
      </c>
      <c r="BS106" s="85">
        <v>0</v>
      </c>
      <c r="BT106" s="73">
        <v>0</v>
      </c>
      <c r="BU106" s="73">
        <v>0</v>
      </c>
      <c r="BV106" s="85">
        <v>0</v>
      </c>
      <c r="BW106" s="85">
        <v>0</v>
      </c>
      <c r="BX106" s="73">
        <v>0</v>
      </c>
      <c r="BY106" s="73">
        <v>0</v>
      </c>
      <c r="BZ106" s="85">
        <v>0</v>
      </c>
      <c r="CA106" s="85">
        <v>0</v>
      </c>
      <c r="CB106" s="73">
        <v>0</v>
      </c>
      <c r="CC106" s="73">
        <v>0</v>
      </c>
      <c r="CD106" s="85">
        <v>0</v>
      </c>
      <c r="CE106" s="85">
        <v>0</v>
      </c>
      <c r="CF106" s="73">
        <v>0</v>
      </c>
      <c r="CG106" s="73">
        <v>0</v>
      </c>
      <c r="CH106" s="85">
        <v>0</v>
      </c>
      <c r="CI106" s="85">
        <v>0</v>
      </c>
      <c r="CJ106" s="73">
        <v>0</v>
      </c>
      <c r="CK106" s="73">
        <v>8</v>
      </c>
      <c r="CL106" s="85">
        <v>6468</v>
      </c>
      <c r="CM106" s="85">
        <v>0</v>
      </c>
      <c r="CN106" s="71" t="s">
        <v>442</v>
      </c>
      <c r="CO106" s="71" t="s">
        <v>443</v>
      </c>
      <c r="CP106" s="71" t="s">
        <v>321</v>
      </c>
      <c r="CQ106" s="71" t="s">
        <v>321</v>
      </c>
      <c r="CR106" s="71" t="s">
        <v>321</v>
      </c>
      <c r="CS106" s="71" t="s">
        <v>321</v>
      </c>
      <c r="CT106" s="72">
        <v>42256</v>
      </c>
      <c r="CU106" s="71" t="s">
        <v>473</v>
      </c>
      <c r="CV106" s="71" t="s">
        <v>474</v>
      </c>
      <c r="CW106" s="72" t="s">
        <v>168</v>
      </c>
      <c r="CX106" s="72">
        <v>42118</v>
      </c>
      <c r="CY106" s="71" t="s">
        <v>475</v>
      </c>
      <c r="CZ106" s="71" t="s">
        <v>478</v>
      </c>
      <c r="DA106" s="71" t="s">
        <v>509</v>
      </c>
      <c r="DB106" s="86">
        <v>1208779.95</v>
      </c>
      <c r="DC106" s="71"/>
      <c r="DD106" s="71"/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205"/>
      <c r="IJ106" s="205"/>
      <c r="IK106" s="205"/>
      <c r="IL106" s="205"/>
      <c r="IM106" s="205"/>
      <c r="IN106" s="205"/>
      <c r="IO106" s="205"/>
      <c r="IP106" s="205"/>
      <c r="IQ106" s="205"/>
      <c r="IR106" s="205"/>
      <c r="IS106" s="205"/>
      <c r="IT106" s="205"/>
      <c r="IU106" s="205"/>
      <c r="IV106" s="205"/>
      <c r="IW106" s="205"/>
      <c r="IX106" s="205"/>
      <c r="IY106" s="205"/>
      <c r="IZ106" s="205"/>
      <c r="JA106" s="205"/>
      <c r="JB106" s="205"/>
      <c r="JC106" s="205"/>
      <c r="JD106" s="205"/>
      <c r="JE106" s="205"/>
      <c r="JF106" s="205"/>
      <c r="JG106" s="205"/>
      <c r="JH106" s="205"/>
      <c r="JI106" s="205"/>
      <c r="JJ106" s="205"/>
      <c r="JK106" s="205"/>
      <c r="JL106" s="205"/>
      <c r="JM106" s="205"/>
      <c r="JN106" s="205"/>
      <c r="JO106" s="205"/>
      <c r="JP106" s="205"/>
      <c r="JQ106" s="205"/>
      <c r="JR106" s="205"/>
      <c r="JS106" s="205"/>
      <c r="JT106" s="205"/>
      <c r="JU106" s="205"/>
      <c r="JV106" s="205"/>
      <c r="JW106" s="205"/>
      <c r="JX106" s="205"/>
      <c r="JY106" s="205"/>
      <c r="JZ106" s="205"/>
      <c r="KA106" s="205"/>
      <c r="KB106" s="205"/>
      <c r="KC106" s="205"/>
      <c r="KD106" s="205"/>
      <c r="KE106" s="205"/>
      <c r="KF106" s="205"/>
      <c r="KG106" s="205"/>
      <c r="KH106" s="205"/>
      <c r="KI106" s="205"/>
      <c r="KJ106" s="205"/>
      <c r="KK106" s="205"/>
      <c r="KL106" s="205"/>
      <c r="KM106" s="205"/>
      <c r="KN106" s="205"/>
      <c r="KO106" s="205"/>
      <c r="KP106" s="205"/>
      <c r="KQ106" s="205"/>
      <c r="KR106" s="205"/>
      <c r="KS106" s="205"/>
      <c r="KT106" s="205"/>
      <c r="KU106" s="205"/>
      <c r="KV106" s="205"/>
      <c r="KW106" s="205"/>
      <c r="KX106" s="205"/>
      <c r="KY106" s="205"/>
      <c r="KZ106" s="205"/>
      <c r="LA106" s="205"/>
      <c r="LB106" s="205"/>
      <c r="LC106" s="205"/>
      <c r="LD106" s="205"/>
      <c r="LE106" s="205"/>
      <c r="LF106" s="205"/>
      <c r="LG106" s="205"/>
      <c r="LH106" s="205"/>
      <c r="LI106" s="205"/>
      <c r="LJ106" s="205"/>
      <c r="LK106" s="205"/>
      <c r="LL106" s="205"/>
      <c r="LM106" s="205"/>
      <c r="LN106" s="205"/>
      <c r="LO106" s="205"/>
      <c r="LP106" s="205"/>
      <c r="LQ106" s="205"/>
      <c r="LR106" s="205"/>
      <c r="LS106" s="205"/>
      <c r="LT106" s="205"/>
      <c r="LU106" s="205"/>
      <c r="LV106" s="205"/>
      <c r="LW106" s="205"/>
      <c r="LX106" s="205"/>
      <c r="LY106" s="205"/>
      <c r="LZ106" s="205"/>
      <c r="MA106" s="205"/>
      <c r="MB106" s="205"/>
      <c r="MC106" s="205"/>
      <c r="MD106" s="205"/>
      <c r="ME106" s="205"/>
      <c r="MF106" s="205"/>
      <c r="MG106" s="205"/>
      <c r="MH106" s="205"/>
      <c r="MI106" s="205"/>
      <c r="MJ106" s="205"/>
      <c r="MK106" s="205"/>
      <c r="ML106" s="205"/>
      <c r="MM106" s="205"/>
      <c r="MN106" s="205"/>
      <c r="MO106" s="205"/>
      <c r="MP106" s="205"/>
      <c r="MQ106" s="205"/>
      <c r="MR106" s="205"/>
      <c r="MS106" s="205"/>
      <c r="MT106" s="205"/>
      <c r="MU106" s="205"/>
      <c r="MV106" s="205"/>
      <c r="MW106" s="205"/>
      <c r="MX106" s="205"/>
      <c r="MY106" s="205"/>
      <c r="MZ106" s="205"/>
      <c r="NA106" s="205"/>
      <c r="NB106" s="205"/>
      <c r="NC106" s="205"/>
      <c r="ND106" s="205"/>
      <c r="NE106" s="205"/>
      <c r="NF106" s="205"/>
      <c r="NG106" s="205"/>
      <c r="NH106" s="205"/>
      <c r="NI106" s="205"/>
      <c r="NJ106" s="205"/>
      <c r="NK106" s="205"/>
      <c r="NL106" s="205"/>
      <c r="NM106" s="205"/>
      <c r="NN106" s="205"/>
      <c r="NO106" s="205"/>
      <c r="NP106" s="205"/>
      <c r="NQ106" s="205"/>
      <c r="NR106" s="205"/>
      <c r="NS106" s="205"/>
      <c r="NT106" s="205"/>
      <c r="NU106" s="205"/>
      <c r="NV106" s="205"/>
      <c r="NW106" s="205"/>
      <c r="NX106" s="205"/>
      <c r="NY106" s="205"/>
      <c r="NZ106" s="205"/>
      <c r="OA106" s="205"/>
      <c r="OB106" s="205"/>
      <c r="OC106" s="205"/>
      <c r="OD106" s="205"/>
      <c r="OE106" s="205"/>
      <c r="OF106" s="205"/>
      <c r="OG106" s="205"/>
      <c r="OH106" s="205"/>
      <c r="OI106" s="205"/>
      <c r="OJ106" s="205"/>
      <c r="OK106" s="205"/>
      <c r="OL106" s="205"/>
      <c r="OM106" s="205"/>
      <c r="ON106" s="205"/>
      <c r="OO106" s="205"/>
      <c r="OP106" s="205"/>
      <c r="OQ106" s="205"/>
      <c r="OR106" s="205"/>
      <c r="OS106" s="205"/>
      <c r="OT106" s="205"/>
      <c r="OU106" s="205"/>
      <c r="OV106" s="205"/>
      <c r="OW106" s="205"/>
      <c r="OX106" s="205"/>
      <c r="OY106" s="205"/>
      <c r="OZ106" s="205"/>
      <c r="PA106" s="205"/>
      <c r="PB106" s="205"/>
      <c r="PC106" s="205"/>
      <c r="PD106" s="205"/>
      <c r="PE106" s="205"/>
      <c r="PF106" s="205"/>
      <c r="PG106" s="205"/>
      <c r="PH106" s="205"/>
      <c r="PI106" s="205"/>
      <c r="PJ106" s="205"/>
      <c r="PK106" s="205"/>
      <c r="PL106" s="205"/>
      <c r="PM106" s="205"/>
      <c r="PN106" s="205"/>
      <c r="PO106" s="205"/>
      <c r="PP106" s="205"/>
      <c r="PQ106" s="205"/>
      <c r="PR106" s="205"/>
      <c r="PS106" s="205"/>
      <c r="PT106" s="205"/>
      <c r="PU106" s="205"/>
      <c r="PV106" s="205"/>
      <c r="PW106" s="205"/>
      <c r="PX106" s="205"/>
      <c r="PY106" s="205"/>
      <c r="PZ106" s="205"/>
      <c r="QA106" s="205"/>
      <c r="QB106" s="205"/>
      <c r="QC106" s="205"/>
      <c r="QD106" s="205"/>
      <c r="QE106" s="205"/>
      <c r="QF106" s="205"/>
      <c r="QG106" s="205"/>
      <c r="QH106" s="205"/>
      <c r="QI106" s="205"/>
      <c r="QJ106" s="205"/>
      <c r="QK106" s="205"/>
      <c r="QL106" s="205"/>
      <c r="QM106" s="205"/>
      <c r="QN106" s="205"/>
      <c r="QO106" s="205"/>
      <c r="QP106" s="205"/>
      <c r="QQ106" s="205"/>
      <c r="QR106" s="205"/>
      <c r="QS106" s="205"/>
      <c r="QT106" s="205"/>
      <c r="QU106" s="205"/>
      <c r="QV106" s="205"/>
      <c r="QW106" s="205"/>
      <c r="QX106" s="205"/>
      <c r="QY106" s="205"/>
      <c r="QZ106" s="205"/>
      <c r="RA106" s="205"/>
      <c r="RB106" s="205"/>
      <c r="RC106" s="205"/>
      <c r="RD106" s="205"/>
      <c r="RE106" s="205"/>
      <c r="RF106" s="205"/>
      <c r="RG106" s="205"/>
      <c r="RH106" s="205"/>
      <c r="RI106" s="205"/>
      <c r="RJ106" s="205"/>
      <c r="RK106" s="205"/>
      <c r="RL106" s="205"/>
      <c r="RM106" s="205"/>
      <c r="RN106" s="205"/>
      <c r="RO106" s="205"/>
      <c r="RP106" s="205"/>
      <c r="RQ106" s="205"/>
      <c r="RR106" s="205"/>
      <c r="RS106" s="205"/>
      <c r="RT106" s="205"/>
      <c r="RU106" s="205"/>
      <c r="RV106" s="205"/>
      <c r="RW106" s="205"/>
      <c r="RX106" s="205"/>
      <c r="RY106" s="205"/>
      <c r="RZ106" s="205"/>
      <c r="SA106" s="205"/>
      <c r="SB106" s="205"/>
      <c r="SC106" s="205"/>
      <c r="SD106" s="205"/>
      <c r="SE106" s="205"/>
      <c r="SF106" s="205"/>
      <c r="SG106" s="205"/>
      <c r="SH106" s="205"/>
      <c r="SI106" s="205"/>
      <c r="SJ106" s="205"/>
      <c r="SK106" s="205"/>
      <c r="SL106" s="205"/>
      <c r="SM106" s="205"/>
      <c r="SN106" s="205"/>
      <c r="SO106" s="205"/>
      <c r="SP106" s="205"/>
      <c r="SQ106" s="205"/>
      <c r="SR106" s="205"/>
      <c r="SS106" s="205"/>
      <c r="ST106" s="205"/>
      <c r="SU106" s="205"/>
      <c r="SV106" s="205"/>
      <c r="SW106" s="205"/>
      <c r="SX106" s="205"/>
      <c r="SY106" s="205"/>
      <c r="SZ106" s="205"/>
      <c r="TA106" s="205"/>
      <c r="TB106" s="205"/>
      <c r="TC106" s="205"/>
      <c r="TD106" s="205"/>
      <c r="TE106" s="205"/>
      <c r="TF106" s="205"/>
      <c r="TG106" s="205"/>
      <c r="TH106" s="205"/>
      <c r="TI106" s="205"/>
      <c r="TJ106" s="205"/>
      <c r="TK106" s="205"/>
      <c r="TL106" s="205"/>
      <c r="TM106" s="205"/>
      <c r="TN106" s="205"/>
      <c r="TO106" s="205"/>
      <c r="TP106" s="205"/>
      <c r="TQ106" s="205"/>
      <c r="TR106" s="205"/>
      <c r="TS106" s="205"/>
      <c r="TT106" s="205"/>
      <c r="TU106" s="205"/>
      <c r="TV106" s="205"/>
      <c r="TW106" s="205"/>
      <c r="TX106" s="205"/>
      <c r="TY106" s="205"/>
      <c r="TZ106" s="205"/>
      <c r="UA106" s="205"/>
      <c r="UB106" s="205"/>
      <c r="UC106" s="205"/>
      <c r="UD106" s="205"/>
      <c r="UE106" s="205"/>
      <c r="UF106" s="205"/>
      <c r="UG106" s="205"/>
      <c r="UH106" s="205"/>
      <c r="UI106" s="205"/>
      <c r="UJ106" s="205"/>
      <c r="UK106" s="205"/>
      <c r="UL106" s="205"/>
      <c r="UM106" s="205"/>
      <c r="UN106" s="205"/>
      <c r="UO106" s="205"/>
      <c r="UP106" s="205"/>
      <c r="UQ106" s="205"/>
      <c r="UR106" s="205"/>
      <c r="US106" s="205"/>
      <c r="UT106" s="205"/>
      <c r="UU106" s="205"/>
      <c r="UV106" s="205"/>
      <c r="UW106" s="205"/>
      <c r="UX106" s="205"/>
      <c r="UY106" s="205"/>
      <c r="UZ106" s="205"/>
      <c r="VA106" s="205"/>
      <c r="VB106" s="205"/>
      <c r="VC106" s="205"/>
      <c r="VD106" s="205"/>
      <c r="VE106" s="205"/>
      <c r="VF106" s="205"/>
      <c r="VG106" s="205"/>
      <c r="VH106" s="205"/>
      <c r="VI106" s="205"/>
      <c r="VJ106" s="205"/>
      <c r="VK106" s="205"/>
      <c r="VL106" s="205"/>
      <c r="VM106" s="205"/>
      <c r="VN106" s="205"/>
      <c r="VO106" s="205"/>
      <c r="VP106" s="205"/>
      <c r="VQ106" s="205"/>
      <c r="VR106" s="205"/>
      <c r="VS106" s="205"/>
      <c r="VT106" s="205"/>
      <c r="VU106" s="205"/>
      <c r="VV106" s="205"/>
      <c r="VW106" s="205"/>
      <c r="VX106" s="205"/>
      <c r="VY106" s="205"/>
      <c r="VZ106" s="205"/>
      <c r="WA106" s="205"/>
      <c r="WB106" s="205"/>
      <c r="WC106" s="205"/>
      <c r="WD106" s="205"/>
      <c r="WE106" s="205"/>
      <c r="WF106" s="205"/>
      <c r="WG106" s="205"/>
      <c r="WH106" s="205"/>
      <c r="WI106" s="205"/>
      <c r="WJ106" s="205"/>
      <c r="WK106" s="205"/>
      <c r="WL106" s="205"/>
      <c r="WM106" s="205"/>
      <c r="WN106" s="205"/>
      <c r="WO106" s="205"/>
      <c r="WP106" s="205"/>
      <c r="WQ106" s="205"/>
      <c r="WR106" s="205"/>
      <c r="WS106" s="205"/>
      <c r="WT106" s="205"/>
      <c r="WU106" s="205"/>
      <c r="WV106" s="205"/>
      <c r="WW106" s="205"/>
      <c r="WX106" s="205"/>
      <c r="WY106" s="205"/>
      <c r="WZ106" s="205"/>
      <c r="XA106" s="205"/>
      <c r="XB106" s="205"/>
      <c r="XC106" s="205"/>
      <c r="XD106" s="205"/>
      <c r="XE106" s="205"/>
      <c r="XF106" s="205"/>
      <c r="XG106" s="205"/>
      <c r="XH106" s="205"/>
      <c r="XI106" s="205"/>
      <c r="XJ106" s="205"/>
      <c r="XK106" s="205"/>
      <c r="XL106" s="205"/>
      <c r="XM106" s="205"/>
      <c r="XN106" s="205"/>
      <c r="XO106" s="205"/>
      <c r="XP106" s="205"/>
      <c r="XQ106" s="205"/>
      <c r="XR106" s="205"/>
      <c r="XS106" s="205"/>
      <c r="XT106" s="205"/>
      <c r="XU106" s="205"/>
      <c r="XV106" s="205"/>
      <c r="XW106" s="205"/>
      <c r="XX106" s="205"/>
      <c r="XY106" s="205"/>
      <c r="XZ106" s="205"/>
      <c r="YA106" s="205"/>
      <c r="YB106" s="205"/>
      <c r="YC106" s="205"/>
      <c r="YD106" s="205"/>
      <c r="YE106" s="205"/>
      <c r="YF106" s="205"/>
      <c r="YG106" s="205"/>
      <c r="YH106" s="205"/>
      <c r="YI106" s="205"/>
      <c r="YJ106" s="205"/>
      <c r="YK106" s="205"/>
      <c r="YL106" s="205"/>
      <c r="YM106" s="205"/>
      <c r="YN106" s="205"/>
      <c r="YO106" s="205"/>
      <c r="YP106" s="205"/>
      <c r="YQ106" s="205"/>
      <c r="YR106" s="205"/>
      <c r="YS106" s="205"/>
      <c r="YT106" s="205"/>
      <c r="YU106" s="205"/>
      <c r="YV106" s="205"/>
      <c r="YW106" s="205"/>
      <c r="YX106" s="205"/>
      <c r="YY106" s="205"/>
      <c r="YZ106" s="205"/>
      <c r="ZA106" s="205"/>
      <c r="ZB106" s="205"/>
      <c r="ZC106" s="205"/>
      <c r="ZD106" s="205"/>
      <c r="ZE106" s="205"/>
      <c r="ZF106" s="205"/>
      <c r="ZG106" s="205"/>
      <c r="ZH106" s="205"/>
      <c r="ZI106" s="205"/>
      <c r="ZJ106" s="205"/>
      <c r="ZK106" s="205"/>
      <c r="ZL106" s="205"/>
      <c r="ZM106" s="205"/>
      <c r="ZN106" s="205"/>
      <c r="ZO106" s="205"/>
      <c r="ZP106" s="205"/>
      <c r="ZQ106" s="205"/>
      <c r="ZR106" s="205"/>
      <c r="ZS106" s="205"/>
      <c r="ZT106" s="205"/>
      <c r="ZU106" s="205"/>
      <c r="ZV106" s="205"/>
      <c r="ZW106" s="205"/>
      <c r="ZX106" s="205"/>
      <c r="ZY106" s="205"/>
      <c r="ZZ106" s="205"/>
      <c r="AAA106" s="205"/>
      <c r="AAB106" s="205"/>
      <c r="AAC106" s="205"/>
      <c r="AAD106" s="205"/>
      <c r="AAE106" s="205"/>
      <c r="AAF106" s="205"/>
      <c r="AAG106" s="205"/>
      <c r="AAH106" s="205"/>
      <c r="AAI106" s="205"/>
      <c r="AAJ106" s="205"/>
      <c r="AAK106" s="205"/>
      <c r="AAL106" s="205"/>
      <c r="AAM106" s="205"/>
      <c r="AAN106" s="205"/>
      <c r="AAO106" s="205"/>
      <c r="AAP106" s="205"/>
      <c r="AAQ106" s="205"/>
      <c r="AAR106" s="205"/>
      <c r="AAS106" s="205"/>
      <c r="AAT106" s="205"/>
      <c r="AAU106" s="205"/>
      <c r="AAV106" s="205"/>
      <c r="AAW106" s="205"/>
      <c r="AAX106" s="205"/>
      <c r="AAY106" s="205"/>
      <c r="AAZ106" s="205"/>
      <c r="ABA106" s="205"/>
      <c r="ABB106" s="205"/>
      <c r="ABC106" s="205"/>
      <c r="ABD106" s="205"/>
      <c r="ABE106" s="205"/>
      <c r="ABF106" s="205"/>
      <c r="ABG106" s="205"/>
      <c r="ABH106" s="205"/>
      <c r="ABI106" s="205"/>
      <c r="ABJ106" s="205"/>
      <c r="ABK106" s="205"/>
      <c r="ABL106" s="205"/>
      <c r="ABM106" s="205"/>
      <c r="ABN106" s="205"/>
      <c r="ABO106" s="205"/>
      <c r="ABP106" s="205"/>
      <c r="ABQ106" s="205"/>
      <c r="ABR106" s="205"/>
      <c r="ABS106" s="205"/>
      <c r="ABT106" s="205"/>
      <c r="ABU106" s="205"/>
      <c r="ABV106" s="205"/>
      <c r="ABW106" s="205"/>
      <c r="ABX106" s="205"/>
      <c r="ABY106" s="205"/>
      <c r="ABZ106" s="205"/>
      <c r="ACA106" s="205"/>
      <c r="ACB106" s="205"/>
      <c r="ACC106" s="205"/>
      <c r="ACD106" s="205"/>
      <c r="ACE106" s="205"/>
      <c r="ACF106" s="205"/>
      <c r="ACG106" s="205"/>
      <c r="ACH106" s="205"/>
      <c r="ACI106" s="205"/>
      <c r="ACJ106" s="205"/>
      <c r="ACK106" s="205"/>
      <c r="ACL106" s="205"/>
      <c r="ACM106" s="205"/>
      <c r="ACN106" s="205"/>
      <c r="ACO106" s="205"/>
      <c r="ACP106" s="205"/>
      <c r="ACQ106" s="205"/>
      <c r="ACR106" s="205"/>
      <c r="ACS106" s="205"/>
      <c r="ACT106" s="205"/>
      <c r="ACU106" s="205"/>
      <c r="ACV106" s="205"/>
      <c r="ACW106" s="205"/>
      <c r="ACX106" s="205"/>
      <c r="ACY106" s="205"/>
      <c r="ACZ106" s="205"/>
      <c r="ADA106" s="205"/>
      <c r="ADB106" s="205"/>
      <c r="ADC106" s="205"/>
      <c r="ADD106" s="205"/>
      <c r="ADE106" s="205"/>
      <c r="ADF106" s="205"/>
      <c r="ADG106" s="205"/>
      <c r="ADH106" s="205"/>
      <c r="ADI106" s="205"/>
      <c r="ADJ106" s="205"/>
      <c r="ADK106" s="205"/>
      <c r="ADL106" s="205"/>
      <c r="ADM106" s="205"/>
      <c r="ADN106" s="205"/>
      <c r="ADO106" s="205"/>
      <c r="ADP106" s="205"/>
      <c r="ADQ106" s="205"/>
      <c r="ADR106" s="205"/>
      <c r="ADS106" s="205"/>
      <c r="ADT106" s="205"/>
      <c r="ADU106" s="205"/>
      <c r="ADV106" s="205"/>
      <c r="ADW106" s="205"/>
      <c r="ADX106" s="205"/>
      <c r="ADY106" s="205"/>
      <c r="ADZ106" s="205"/>
      <c r="AEA106" s="205"/>
      <c r="AEB106" s="205"/>
      <c r="AEC106" s="205"/>
      <c r="AED106" s="205"/>
      <c r="AEE106" s="205"/>
      <c r="AEF106" s="205"/>
      <c r="AEG106" s="205"/>
      <c r="AEH106" s="205"/>
      <c r="AEI106" s="205"/>
      <c r="AEJ106" s="205"/>
      <c r="AEK106" s="205"/>
      <c r="AEL106" s="205"/>
      <c r="AEM106" s="205"/>
      <c r="AEN106" s="205"/>
      <c r="AEO106" s="205"/>
      <c r="AEP106" s="205"/>
      <c r="AEQ106" s="205"/>
      <c r="AER106" s="205"/>
      <c r="AES106" s="205"/>
      <c r="AET106" s="205"/>
      <c r="AEU106" s="205"/>
      <c r="AEV106" s="205"/>
      <c r="AEW106" s="205"/>
      <c r="AEX106" s="205"/>
      <c r="AEY106" s="205"/>
      <c r="AEZ106" s="205"/>
      <c r="AFA106" s="205"/>
      <c r="AFB106" s="205"/>
      <c r="AFC106" s="205"/>
      <c r="AFD106" s="205"/>
      <c r="AFE106" s="205"/>
      <c r="AFF106" s="205"/>
      <c r="AFG106" s="205"/>
      <c r="AFH106" s="205"/>
      <c r="AFI106" s="205"/>
      <c r="AFJ106" s="205"/>
      <c r="AFK106" s="205"/>
      <c r="AFL106" s="205"/>
      <c r="AFM106" s="205"/>
      <c r="AFN106" s="205"/>
      <c r="AFO106" s="205"/>
      <c r="AFP106" s="205"/>
      <c r="AFQ106" s="205"/>
      <c r="AFR106" s="205"/>
      <c r="AFS106" s="205"/>
      <c r="AFT106" s="205"/>
      <c r="AFU106" s="205"/>
      <c r="AFV106" s="205"/>
      <c r="AFW106" s="205"/>
      <c r="AFX106" s="205"/>
      <c r="AFY106" s="205"/>
      <c r="AFZ106" s="205"/>
      <c r="AGA106" s="205"/>
      <c r="AGB106" s="205"/>
      <c r="AGC106" s="205"/>
      <c r="AGD106" s="205"/>
      <c r="AGE106" s="205"/>
      <c r="AGF106" s="205"/>
      <c r="AGG106" s="205"/>
      <c r="AGH106" s="205"/>
      <c r="AGI106" s="205"/>
      <c r="AGJ106" s="205"/>
      <c r="AGK106" s="205"/>
      <c r="AGL106" s="205"/>
      <c r="AGM106" s="205"/>
      <c r="AGN106" s="205"/>
      <c r="AGO106" s="205"/>
      <c r="AGP106" s="205"/>
      <c r="AGQ106" s="205"/>
      <c r="AGR106" s="205"/>
      <c r="AGS106" s="205"/>
      <c r="AGT106" s="205"/>
      <c r="AGU106" s="205"/>
      <c r="AGV106" s="205"/>
      <c r="AGW106" s="205"/>
      <c r="AGX106" s="205"/>
      <c r="AGY106" s="205"/>
      <c r="AGZ106" s="205"/>
      <c r="AHA106" s="205"/>
      <c r="AHB106" s="205"/>
      <c r="AHC106" s="205"/>
      <c r="AHD106" s="205"/>
      <c r="AHE106" s="205"/>
      <c r="AHF106" s="205"/>
      <c r="AHG106" s="205"/>
      <c r="AHH106" s="205"/>
      <c r="AHI106" s="205"/>
      <c r="AHJ106" s="205"/>
      <c r="AHK106" s="205"/>
      <c r="AHL106" s="205"/>
      <c r="AHM106" s="205"/>
      <c r="AHN106" s="205"/>
      <c r="AHO106" s="205"/>
      <c r="AHP106" s="205"/>
      <c r="AHQ106" s="205"/>
      <c r="AHR106" s="205"/>
      <c r="AHS106" s="205"/>
      <c r="AHT106" s="205"/>
      <c r="AHU106" s="205"/>
      <c r="AHV106" s="205"/>
      <c r="AHW106" s="205"/>
      <c r="AHX106" s="205"/>
      <c r="AHY106" s="205"/>
      <c r="AHZ106" s="205"/>
      <c r="AIA106" s="205"/>
      <c r="AIB106" s="205"/>
      <c r="AIC106" s="205"/>
      <c r="AID106" s="205"/>
      <c r="AIE106" s="205"/>
      <c r="AIF106" s="205"/>
      <c r="AIG106" s="205"/>
      <c r="AIH106" s="205"/>
      <c r="AII106" s="205"/>
      <c r="AIJ106" s="205"/>
      <c r="AIK106" s="205"/>
      <c r="AIL106" s="205"/>
      <c r="AIM106" s="205"/>
      <c r="AIN106" s="205"/>
      <c r="AIO106" s="205"/>
      <c r="AIP106" s="205"/>
      <c r="AIQ106" s="205"/>
      <c r="AIR106" s="205"/>
      <c r="AIS106" s="205"/>
      <c r="AIT106" s="205"/>
      <c r="AIU106" s="205"/>
      <c r="AIV106" s="205"/>
      <c r="AIW106" s="205"/>
      <c r="AIX106" s="205"/>
      <c r="AIY106" s="205"/>
      <c r="AIZ106" s="205"/>
      <c r="AJA106" s="205"/>
      <c r="AJB106" s="205"/>
      <c r="AJC106" s="205"/>
      <c r="AJD106" s="205"/>
      <c r="AJE106" s="205"/>
      <c r="AJF106" s="205"/>
      <c r="AJG106" s="205"/>
      <c r="AJH106" s="205"/>
      <c r="AJI106" s="205"/>
      <c r="AJJ106" s="205"/>
      <c r="AJK106" s="205"/>
      <c r="AJL106" s="205"/>
      <c r="AJM106" s="205"/>
      <c r="AJN106" s="205"/>
      <c r="AJO106" s="205"/>
      <c r="AJP106" s="205"/>
      <c r="AJQ106" s="205"/>
      <c r="AJR106" s="205"/>
      <c r="AJS106" s="205"/>
      <c r="AJT106" s="205"/>
      <c r="AJU106" s="205"/>
      <c r="AJV106" s="205"/>
      <c r="AJW106" s="205"/>
      <c r="AJX106" s="205"/>
      <c r="AJY106" s="205"/>
      <c r="AJZ106" s="205"/>
      <c r="AKA106" s="205"/>
      <c r="AKB106" s="205"/>
      <c r="AKC106" s="205"/>
      <c r="AKD106" s="205"/>
      <c r="AKE106" s="205"/>
      <c r="AKF106" s="205"/>
      <c r="AKG106" s="205"/>
      <c r="AKH106" s="205"/>
      <c r="AKI106" s="205"/>
      <c r="AKJ106" s="205"/>
      <c r="AKK106" s="205"/>
      <c r="AKL106" s="205"/>
      <c r="AKM106" s="205"/>
      <c r="AKN106" s="205"/>
      <c r="AKO106" s="205"/>
      <c r="AKP106" s="205"/>
      <c r="AKQ106" s="205"/>
      <c r="AKR106" s="205"/>
      <c r="AKS106" s="205"/>
      <c r="AKT106" s="205"/>
      <c r="AKU106" s="205"/>
      <c r="AKV106" s="205"/>
      <c r="AKW106" s="205"/>
      <c r="AKX106" s="205"/>
      <c r="AKY106" s="205"/>
      <c r="AKZ106" s="205"/>
      <c r="ALA106" s="205"/>
      <c r="ALB106" s="205"/>
      <c r="ALC106" s="205"/>
      <c r="ALD106" s="205"/>
      <c r="ALE106" s="205"/>
      <c r="ALF106" s="205"/>
      <c r="ALG106" s="205"/>
      <c r="ALH106" s="205"/>
      <c r="ALI106" s="205"/>
      <c r="ALJ106" s="205"/>
      <c r="ALK106" s="205"/>
      <c r="ALL106" s="205"/>
      <c r="ALM106" s="205"/>
      <c r="ALN106" s="205"/>
      <c r="ALO106" s="205"/>
      <c r="ALP106" s="205"/>
      <c r="ALQ106" s="205"/>
      <c r="ALR106" s="205"/>
      <c r="ALS106" s="205"/>
      <c r="ALT106" s="205"/>
      <c r="ALU106" s="205"/>
      <c r="ALV106" s="205"/>
      <c r="ALW106" s="205"/>
      <c r="ALX106" s="205"/>
      <c r="ALY106" s="205"/>
      <c r="ALZ106" s="205"/>
      <c r="AMA106" s="205"/>
      <c r="AMB106" s="205"/>
      <c r="AMC106" s="205"/>
      <c r="AMD106" s="205"/>
      <c r="AME106" s="205"/>
      <c r="AMF106" s="205"/>
      <c r="AMG106" s="205"/>
      <c r="AMH106" s="205"/>
      <c r="AMI106" s="205"/>
      <c r="AMJ106" s="205"/>
      <c r="AMK106" s="205"/>
      <c r="AML106" s="205"/>
      <c r="AMM106" s="205"/>
      <c r="AMN106" s="205"/>
      <c r="AMO106" s="205"/>
      <c r="AMP106" s="205"/>
      <c r="AMQ106" s="205"/>
      <c r="AMR106" s="205"/>
      <c r="AMS106" s="205"/>
      <c r="AMT106" s="205"/>
      <c r="AMU106" s="205"/>
      <c r="AMV106" s="205"/>
      <c r="AMW106" s="205"/>
      <c r="AMX106" s="205"/>
      <c r="AMY106" s="205"/>
      <c r="AMZ106" s="205"/>
      <c r="ANA106" s="205"/>
      <c r="ANB106" s="205"/>
      <c r="ANC106" s="205"/>
      <c r="AND106" s="205"/>
      <c r="ANE106" s="205"/>
      <c r="ANF106" s="205"/>
      <c r="ANG106" s="205"/>
      <c r="ANH106" s="205"/>
      <c r="ANI106" s="205"/>
      <c r="ANJ106" s="205"/>
      <c r="ANK106" s="205"/>
      <c r="ANL106" s="205"/>
      <c r="ANM106" s="205"/>
      <c r="ANN106" s="205"/>
      <c r="ANO106" s="205"/>
      <c r="ANP106" s="205"/>
      <c r="ANQ106" s="205"/>
      <c r="ANR106" s="205"/>
      <c r="ANS106" s="205"/>
      <c r="ANT106" s="205"/>
      <c r="ANU106" s="205"/>
      <c r="ANV106" s="205"/>
      <c r="ANW106" s="205"/>
      <c r="ANX106" s="205"/>
      <c r="ANY106" s="205"/>
      <c r="ANZ106" s="205"/>
      <c r="AOA106" s="205"/>
      <c r="AOB106" s="205"/>
      <c r="AOC106" s="205"/>
      <c r="AOD106" s="205"/>
      <c r="AOE106" s="205"/>
      <c r="AOF106" s="205"/>
      <c r="AOG106" s="205"/>
      <c r="AOH106" s="205"/>
      <c r="AOI106" s="205"/>
      <c r="AOJ106" s="205"/>
      <c r="AOK106" s="205"/>
      <c r="AOL106" s="205"/>
      <c r="AOM106" s="205"/>
      <c r="AON106" s="205"/>
      <c r="AOO106" s="205"/>
      <c r="AOP106" s="205"/>
      <c r="AOQ106" s="205"/>
      <c r="AOR106" s="205"/>
      <c r="AOS106" s="205"/>
      <c r="AOT106" s="205"/>
      <c r="AOU106" s="205"/>
      <c r="AOV106" s="205"/>
      <c r="AOW106" s="205"/>
      <c r="AOX106" s="205"/>
      <c r="AOY106" s="205"/>
      <c r="AOZ106" s="205"/>
      <c r="APA106" s="205"/>
      <c r="APB106" s="205"/>
      <c r="APC106" s="205"/>
      <c r="APD106" s="205"/>
      <c r="APE106" s="205"/>
      <c r="APF106" s="205"/>
      <c r="APG106" s="205"/>
      <c r="APH106" s="205"/>
      <c r="API106" s="205"/>
      <c r="APJ106" s="205"/>
      <c r="APK106" s="205"/>
      <c r="APL106" s="205"/>
      <c r="APM106" s="205"/>
      <c r="APN106" s="205"/>
      <c r="APO106" s="205"/>
      <c r="APP106" s="205"/>
      <c r="APQ106" s="205"/>
      <c r="APR106" s="205"/>
      <c r="APS106" s="205"/>
      <c r="APT106" s="205"/>
      <c r="APU106" s="205"/>
      <c r="APV106" s="205"/>
      <c r="APW106" s="205"/>
      <c r="APX106" s="205"/>
      <c r="APY106" s="205"/>
      <c r="APZ106" s="205"/>
      <c r="AQA106" s="205"/>
      <c r="AQB106" s="205"/>
      <c r="AQC106" s="205"/>
      <c r="AQD106" s="205"/>
      <c r="AQE106" s="205"/>
      <c r="AQF106" s="205"/>
      <c r="AQG106" s="205"/>
      <c r="AQH106" s="205"/>
      <c r="AQI106" s="205"/>
      <c r="AQJ106" s="205"/>
      <c r="AQK106" s="205"/>
      <c r="AQL106" s="205"/>
      <c r="AQM106" s="205"/>
      <c r="AQN106" s="205"/>
      <c r="AQO106" s="205"/>
      <c r="AQP106" s="205"/>
      <c r="AQQ106" s="205"/>
      <c r="AQR106" s="205"/>
      <c r="AQS106" s="205"/>
      <c r="AQT106" s="205"/>
      <c r="AQU106" s="205"/>
      <c r="AQV106" s="205"/>
      <c r="AQW106" s="205"/>
      <c r="AQX106" s="205"/>
      <c r="AQY106" s="205"/>
      <c r="AQZ106" s="205"/>
      <c r="ARA106" s="205"/>
      <c r="ARB106" s="205"/>
      <c r="ARC106" s="205"/>
      <c r="ARD106" s="205"/>
      <c r="ARE106" s="205"/>
      <c r="ARF106" s="205"/>
      <c r="ARG106" s="205"/>
      <c r="ARH106" s="205"/>
      <c r="ARI106" s="205"/>
      <c r="ARJ106" s="205"/>
      <c r="ARK106" s="205"/>
      <c r="ARL106" s="205"/>
      <c r="ARM106" s="205"/>
      <c r="ARN106" s="205"/>
      <c r="ARO106" s="205"/>
      <c r="ARP106" s="205"/>
      <c r="ARQ106" s="205"/>
      <c r="ARR106" s="205"/>
      <c r="ARS106" s="205"/>
      <c r="ART106" s="205"/>
      <c r="ARU106" s="205"/>
      <c r="ARV106" s="205"/>
      <c r="ARW106" s="205"/>
      <c r="ARX106" s="205"/>
      <c r="ARY106" s="205"/>
      <c r="ARZ106" s="205"/>
      <c r="ASA106" s="205"/>
      <c r="ASB106" s="205"/>
      <c r="ASC106" s="205"/>
      <c r="ASD106" s="205"/>
      <c r="ASE106" s="205"/>
      <c r="ASF106" s="205"/>
      <c r="ASG106" s="205"/>
      <c r="ASH106" s="205"/>
      <c r="ASI106" s="205"/>
      <c r="ASJ106" s="205"/>
      <c r="ASK106" s="205"/>
      <c r="ASL106" s="205"/>
      <c r="ASM106" s="205"/>
      <c r="ASN106" s="205"/>
      <c r="ASO106" s="205"/>
      <c r="ASP106" s="205"/>
      <c r="ASQ106" s="205"/>
      <c r="ASR106" s="205"/>
      <c r="ASS106" s="205"/>
      <c r="AST106" s="205"/>
      <c r="ASU106" s="205"/>
      <c r="ASV106" s="205"/>
      <c r="ASW106" s="205"/>
      <c r="ASX106" s="205"/>
      <c r="ASY106" s="205"/>
      <c r="ASZ106" s="205"/>
      <c r="ATA106" s="205"/>
      <c r="ATB106" s="205"/>
      <c r="ATC106" s="205"/>
      <c r="ATD106" s="205"/>
      <c r="ATE106" s="205"/>
      <c r="ATF106" s="205"/>
      <c r="ATG106" s="205"/>
      <c r="ATH106" s="205"/>
      <c r="ATI106" s="205"/>
      <c r="ATJ106" s="205"/>
      <c r="ATK106" s="205"/>
      <c r="ATL106" s="205"/>
      <c r="ATM106" s="205"/>
      <c r="ATN106" s="205"/>
      <c r="ATO106" s="205"/>
      <c r="ATP106" s="205"/>
      <c r="ATQ106" s="205"/>
      <c r="ATR106" s="205"/>
      <c r="ATS106" s="205"/>
      <c r="ATT106" s="205"/>
      <c r="ATU106" s="205"/>
      <c r="ATV106" s="205"/>
      <c r="ATW106" s="205"/>
      <c r="ATX106" s="205"/>
      <c r="ATY106" s="205"/>
      <c r="ATZ106" s="205"/>
      <c r="AUA106" s="205"/>
      <c r="AUB106" s="205"/>
      <c r="AUC106" s="205"/>
      <c r="AUD106" s="205"/>
      <c r="AUE106" s="205"/>
      <c r="AUF106" s="205"/>
      <c r="AUG106" s="205"/>
      <c r="AUH106" s="205"/>
      <c r="AUI106" s="205"/>
      <c r="AUJ106" s="205"/>
      <c r="AUK106" s="205"/>
      <c r="AUL106" s="205"/>
      <c r="AUM106" s="205"/>
      <c r="AUN106" s="205"/>
      <c r="AUO106" s="205"/>
      <c r="AUP106" s="205"/>
      <c r="AUQ106" s="205"/>
      <c r="AUR106" s="205"/>
      <c r="AUS106" s="205"/>
      <c r="AUT106" s="205"/>
      <c r="AUU106" s="205"/>
      <c r="AUV106" s="205"/>
      <c r="AUW106" s="205"/>
      <c r="AUX106" s="205"/>
      <c r="AUY106" s="205"/>
      <c r="AUZ106" s="205"/>
      <c r="AVA106" s="205"/>
      <c r="AVB106" s="205"/>
      <c r="AVC106" s="205"/>
      <c r="AVD106" s="205"/>
      <c r="AVE106" s="205"/>
      <c r="AVF106" s="205"/>
      <c r="AVG106" s="205"/>
      <c r="AVH106" s="205"/>
      <c r="AVI106" s="205"/>
      <c r="AVJ106" s="205"/>
      <c r="AVK106" s="205"/>
      <c r="AVL106" s="205"/>
      <c r="AVM106" s="205"/>
      <c r="AVN106" s="205"/>
      <c r="AVO106" s="205"/>
      <c r="AVP106" s="205"/>
      <c r="AVQ106" s="205"/>
      <c r="AVR106" s="205"/>
      <c r="AVS106" s="205"/>
      <c r="AVT106" s="205"/>
      <c r="AVU106" s="205"/>
      <c r="AVV106" s="205"/>
      <c r="AVW106" s="205"/>
      <c r="AVX106" s="205"/>
      <c r="AVY106" s="205"/>
      <c r="AVZ106" s="205"/>
      <c r="AWA106" s="205"/>
      <c r="AWB106" s="205"/>
      <c r="AWC106" s="205"/>
      <c r="AWD106" s="205"/>
      <c r="AWE106" s="205"/>
      <c r="AWF106" s="205"/>
      <c r="AWG106" s="205"/>
      <c r="AWH106" s="205"/>
      <c r="AWI106" s="205"/>
      <c r="AWJ106" s="205"/>
      <c r="AWK106" s="205"/>
      <c r="AWL106" s="205"/>
      <c r="AWM106" s="205"/>
      <c r="AWN106" s="205"/>
      <c r="AWO106" s="205"/>
      <c r="AWP106" s="205"/>
      <c r="AWQ106" s="205"/>
      <c r="AWR106" s="205"/>
      <c r="AWS106" s="205"/>
      <c r="AWT106" s="205"/>
      <c r="AWU106" s="205"/>
      <c r="AWV106" s="205"/>
      <c r="AWW106" s="205"/>
      <c r="AWX106" s="205"/>
      <c r="AWY106" s="205"/>
      <c r="AWZ106" s="205"/>
      <c r="AXA106" s="205"/>
      <c r="AXB106" s="205"/>
      <c r="AXC106" s="205"/>
      <c r="AXD106" s="205"/>
      <c r="AXE106" s="205"/>
      <c r="AXF106" s="205"/>
      <c r="AXG106" s="205"/>
      <c r="AXH106" s="205"/>
      <c r="AXI106" s="205"/>
      <c r="AXJ106" s="205"/>
      <c r="AXK106" s="205"/>
      <c r="AXL106" s="205"/>
      <c r="AXM106" s="205"/>
      <c r="AXN106" s="205"/>
      <c r="AXO106" s="205"/>
      <c r="AXP106" s="205"/>
      <c r="AXQ106" s="205"/>
      <c r="AXR106" s="205"/>
      <c r="AXS106" s="205"/>
      <c r="AXT106" s="205"/>
      <c r="AXU106" s="205"/>
      <c r="AXV106" s="205"/>
      <c r="AXW106" s="205"/>
      <c r="AXX106" s="205"/>
      <c r="AXY106" s="205"/>
      <c r="AXZ106" s="205"/>
      <c r="AYA106" s="205"/>
      <c r="AYB106" s="205"/>
      <c r="AYC106" s="205"/>
      <c r="AYD106" s="205"/>
      <c r="AYE106" s="205"/>
      <c r="AYF106" s="205"/>
      <c r="AYG106" s="205"/>
      <c r="AYH106" s="205"/>
      <c r="AYI106" s="205"/>
      <c r="AYJ106" s="205"/>
      <c r="AYK106" s="205"/>
      <c r="AYL106" s="205"/>
      <c r="AYM106" s="205"/>
      <c r="AYN106" s="205"/>
      <c r="AYO106" s="205"/>
      <c r="AYP106" s="205"/>
      <c r="AYQ106" s="205"/>
      <c r="AYR106" s="205"/>
      <c r="AYS106" s="205"/>
      <c r="AYT106" s="205"/>
      <c r="AYU106" s="205"/>
      <c r="AYV106" s="205"/>
      <c r="AYW106" s="205"/>
      <c r="AYX106" s="205"/>
      <c r="AYY106" s="205"/>
      <c r="AYZ106" s="205"/>
      <c r="AZA106" s="205"/>
      <c r="AZB106" s="205"/>
      <c r="AZC106" s="205"/>
      <c r="AZD106" s="205"/>
      <c r="AZE106" s="205"/>
      <c r="AZF106" s="205"/>
      <c r="AZG106" s="205"/>
      <c r="AZH106" s="205"/>
      <c r="AZI106" s="205"/>
      <c r="AZJ106" s="205"/>
      <c r="AZK106" s="205"/>
      <c r="AZL106" s="205"/>
      <c r="AZM106" s="205"/>
      <c r="AZN106" s="205"/>
      <c r="AZO106" s="205"/>
      <c r="AZP106" s="205"/>
      <c r="AZQ106" s="205"/>
      <c r="AZR106" s="205"/>
      <c r="AZS106" s="205"/>
      <c r="AZT106" s="205"/>
      <c r="AZU106" s="205"/>
      <c r="AZV106" s="205"/>
      <c r="AZW106" s="205"/>
      <c r="AZX106" s="205"/>
      <c r="AZY106" s="205"/>
      <c r="AZZ106" s="205"/>
      <c r="BAA106" s="205"/>
      <c r="BAB106" s="205"/>
      <c r="BAC106" s="205"/>
      <c r="BAD106" s="205"/>
      <c r="BAE106" s="205"/>
      <c r="BAF106" s="205"/>
      <c r="BAG106" s="205"/>
      <c r="BAH106" s="205"/>
      <c r="BAI106" s="205"/>
      <c r="BAJ106" s="205"/>
      <c r="BAK106" s="205"/>
      <c r="BAL106" s="205"/>
      <c r="BAM106" s="205"/>
      <c r="BAN106" s="205"/>
      <c r="BAO106" s="205"/>
      <c r="BAP106" s="205"/>
      <c r="BAQ106" s="205"/>
      <c r="BAR106" s="205"/>
      <c r="BAS106" s="205"/>
      <c r="BAT106" s="205"/>
      <c r="BAU106" s="205"/>
      <c r="BAV106" s="205"/>
      <c r="BAW106" s="205"/>
      <c r="BAX106" s="205"/>
      <c r="BAY106" s="205"/>
      <c r="BAZ106" s="205"/>
      <c r="BBA106" s="205"/>
      <c r="BBB106" s="205"/>
      <c r="BBC106" s="205"/>
      <c r="BBD106" s="205"/>
      <c r="BBE106" s="205"/>
      <c r="BBF106" s="205"/>
      <c r="BBG106" s="205"/>
      <c r="BBH106" s="205"/>
      <c r="BBI106" s="205"/>
      <c r="BBJ106" s="205"/>
      <c r="BBK106" s="205"/>
      <c r="BBL106" s="205"/>
      <c r="BBM106" s="205"/>
      <c r="BBN106" s="205"/>
      <c r="BBO106" s="205"/>
      <c r="BBP106" s="205"/>
      <c r="BBQ106" s="205"/>
      <c r="BBR106" s="205"/>
      <c r="BBS106" s="205"/>
      <c r="BBT106" s="205"/>
      <c r="BBU106" s="205"/>
      <c r="BBV106" s="205"/>
      <c r="BBW106" s="205"/>
      <c r="BBX106" s="205"/>
      <c r="BBY106" s="205"/>
      <c r="BBZ106" s="205"/>
      <c r="BCA106" s="205"/>
      <c r="BCB106" s="205"/>
      <c r="BCC106" s="205"/>
      <c r="BCD106" s="205"/>
      <c r="BCE106" s="205"/>
      <c r="BCF106" s="205"/>
      <c r="BCG106" s="205"/>
      <c r="BCH106" s="205"/>
      <c r="BCI106" s="205"/>
      <c r="BCJ106" s="205"/>
      <c r="BCK106" s="205"/>
      <c r="BCL106" s="205"/>
      <c r="BCM106" s="205"/>
      <c r="BCN106" s="205"/>
      <c r="BCO106" s="205"/>
      <c r="BCP106" s="205"/>
      <c r="BCQ106" s="205"/>
      <c r="BCR106" s="205"/>
      <c r="BCS106" s="205"/>
      <c r="BCT106" s="205"/>
      <c r="BCU106" s="205"/>
      <c r="BCV106" s="205"/>
      <c r="BCW106" s="205"/>
      <c r="BCX106" s="205"/>
      <c r="BCY106" s="205"/>
      <c r="BCZ106" s="205"/>
      <c r="BDA106" s="205"/>
      <c r="BDB106" s="205"/>
      <c r="BDC106" s="205"/>
      <c r="BDD106" s="205"/>
      <c r="BDE106" s="205"/>
      <c r="BDF106" s="205"/>
      <c r="BDG106" s="205"/>
      <c r="BDH106" s="205"/>
      <c r="BDI106" s="205"/>
      <c r="BDJ106" s="205"/>
      <c r="BDK106" s="205"/>
      <c r="BDL106" s="205"/>
      <c r="BDM106" s="205"/>
      <c r="BDN106" s="205"/>
      <c r="BDO106" s="205"/>
      <c r="BDP106" s="205"/>
      <c r="BDQ106" s="205"/>
      <c r="BDR106" s="205"/>
      <c r="BDS106" s="205"/>
      <c r="BDT106" s="205"/>
      <c r="BDU106" s="205"/>
    </row>
    <row r="107" spans="1:1477" s="73" customFormat="1">
      <c r="A107" s="126"/>
      <c r="B107" s="71" t="s">
        <v>5</v>
      </c>
      <c r="C107" s="71" t="s">
        <v>444</v>
      </c>
      <c r="D107" s="71" t="s">
        <v>513</v>
      </c>
      <c r="E107" s="72">
        <v>41963</v>
      </c>
      <c r="F107" s="71" t="s">
        <v>477</v>
      </c>
      <c r="G107" s="175" t="s">
        <v>478</v>
      </c>
      <c r="H107" s="208">
        <v>1</v>
      </c>
      <c r="I107" s="73">
        <v>0</v>
      </c>
      <c r="J107" s="73">
        <v>65</v>
      </c>
      <c r="K107" s="73">
        <v>96</v>
      </c>
      <c r="L107" s="73">
        <v>93</v>
      </c>
      <c r="M107" s="206">
        <f t="shared" si="81"/>
        <v>0.9538461538461539</v>
      </c>
      <c r="N107" s="73">
        <f t="shared" si="82"/>
        <v>1</v>
      </c>
      <c r="O107" s="73">
        <v>3</v>
      </c>
      <c r="P107" s="73">
        <v>0</v>
      </c>
      <c r="Q107" s="73">
        <v>0</v>
      </c>
      <c r="R107" s="73">
        <v>31</v>
      </c>
      <c r="S107" s="73">
        <v>0</v>
      </c>
      <c r="T107" s="212">
        <v>94720</v>
      </c>
      <c r="U107" s="212">
        <v>6040</v>
      </c>
      <c r="V107" s="212">
        <v>88680</v>
      </c>
      <c r="W107" s="212">
        <v>94720</v>
      </c>
      <c r="X107" s="212">
        <v>88652</v>
      </c>
      <c r="Y107" s="212">
        <v>0</v>
      </c>
      <c r="Z107" s="212">
        <v>0</v>
      </c>
      <c r="AA107" s="212">
        <v>0</v>
      </c>
      <c r="AB107" s="212">
        <v>88652</v>
      </c>
      <c r="AC107" s="212">
        <v>88652</v>
      </c>
      <c r="AD107" s="206">
        <f t="shared" si="83"/>
        <v>0.99968425800631489</v>
      </c>
      <c r="AE107" s="73">
        <f t="shared" si="84"/>
        <v>1</v>
      </c>
      <c r="AF107" s="212">
        <v>0</v>
      </c>
      <c r="AG107" s="212">
        <v>0</v>
      </c>
      <c r="AH107" s="73">
        <v>28</v>
      </c>
      <c r="AI107" s="73">
        <v>3</v>
      </c>
      <c r="AJ107" s="73">
        <v>0</v>
      </c>
      <c r="AK107" s="73">
        <v>0</v>
      </c>
      <c r="AL107" s="85">
        <v>0</v>
      </c>
      <c r="AM107" s="85">
        <v>0</v>
      </c>
      <c r="AN107" s="73">
        <v>0</v>
      </c>
      <c r="AO107" s="73">
        <v>0</v>
      </c>
      <c r="AP107" s="85">
        <v>0</v>
      </c>
      <c r="AQ107" s="85">
        <v>0</v>
      </c>
      <c r="AR107" s="73">
        <v>0</v>
      </c>
      <c r="AS107" s="73">
        <v>0</v>
      </c>
      <c r="AT107" s="85">
        <v>0</v>
      </c>
      <c r="AU107" s="85">
        <v>0</v>
      </c>
      <c r="AV107" s="73">
        <v>0</v>
      </c>
      <c r="AW107" s="73">
        <v>0</v>
      </c>
      <c r="AX107" s="85">
        <v>0</v>
      </c>
      <c r="AY107" s="85">
        <v>0</v>
      </c>
      <c r="AZ107" s="73">
        <v>0</v>
      </c>
      <c r="BA107" s="73">
        <v>0</v>
      </c>
      <c r="BB107" s="85">
        <v>0</v>
      </c>
      <c r="BC107" s="85">
        <v>0</v>
      </c>
      <c r="BD107" s="73">
        <v>0</v>
      </c>
      <c r="BE107" s="73">
        <v>0</v>
      </c>
      <c r="BF107" s="85">
        <v>0</v>
      </c>
      <c r="BG107" s="85">
        <v>0</v>
      </c>
      <c r="BH107" s="73">
        <v>0</v>
      </c>
      <c r="BI107" s="73">
        <v>0</v>
      </c>
      <c r="BJ107" s="85">
        <v>0</v>
      </c>
      <c r="BK107" s="85">
        <v>0</v>
      </c>
      <c r="BL107" s="73">
        <v>0</v>
      </c>
      <c r="BM107" s="73">
        <v>0</v>
      </c>
      <c r="BN107" s="85">
        <v>0</v>
      </c>
      <c r="BO107" s="85">
        <v>0</v>
      </c>
      <c r="BP107" s="73">
        <v>0</v>
      </c>
      <c r="BQ107" s="73">
        <v>0</v>
      </c>
      <c r="BR107" s="85">
        <v>0</v>
      </c>
      <c r="BS107" s="85">
        <v>0</v>
      </c>
      <c r="BT107" s="73">
        <v>0</v>
      </c>
      <c r="BU107" s="73">
        <v>0</v>
      </c>
      <c r="BV107" s="85">
        <v>0</v>
      </c>
      <c r="BW107" s="85">
        <v>0</v>
      </c>
      <c r="BX107" s="73">
        <v>0</v>
      </c>
      <c r="BY107" s="73">
        <v>0</v>
      </c>
      <c r="BZ107" s="85">
        <v>0</v>
      </c>
      <c r="CA107" s="85">
        <v>0</v>
      </c>
      <c r="CB107" s="73">
        <v>0</v>
      </c>
      <c r="CC107" s="73">
        <v>0</v>
      </c>
      <c r="CD107" s="85">
        <v>0</v>
      </c>
      <c r="CE107" s="85">
        <v>0</v>
      </c>
      <c r="CF107" s="73">
        <v>0</v>
      </c>
      <c r="CG107" s="73">
        <v>0</v>
      </c>
      <c r="CH107" s="85">
        <v>0</v>
      </c>
      <c r="CI107" s="85">
        <v>0</v>
      </c>
      <c r="CJ107" s="73">
        <v>0</v>
      </c>
      <c r="CK107" s="73">
        <v>0</v>
      </c>
      <c r="CL107" s="85">
        <v>0</v>
      </c>
      <c r="CM107" s="85">
        <v>0</v>
      </c>
      <c r="CN107" s="71" t="s">
        <v>445</v>
      </c>
      <c r="CO107" s="71" t="s">
        <v>446</v>
      </c>
      <c r="CP107" s="71" t="s">
        <v>321</v>
      </c>
      <c r="CQ107" s="71" t="s">
        <v>321</v>
      </c>
      <c r="CR107" s="71" t="s">
        <v>321</v>
      </c>
      <c r="CS107" s="71" t="s">
        <v>321</v>
      </c>
      <c r="CT107" s="72">
        <v>42247</v>
      </c>
      <c r="CU107" s="71" t="s">
        <v>473</v>
      </c>
      <c r="CV107" s="71" t="s">
        <v>474</v>
      </c>
      <c r="CW107" s="72" t="s">
        <v>168</v>
      </c>
      <c r="CX107" s="72">
        <v>42199</v>
      </c>
      <c r="CY107" s="71" t="s">
        <v>473</v>
      </c>
      <c r="CZ107" s="71" t="s">
        <v>474</v>
      </c>
      <c r="DA107" s="71" t="s">
        <v>509</v>
      </c>
      <c r="DB107" s="86">
        <v>126847</v>
      </c>
      <c r="DC107" s="71" t="s">
        <v>326</v>
      </c>
      <c r="DD107" s="71" t="s">
        <v>327</v>
      </c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205"/>
      <c r="IH107" s="205"/>
      <c r="II107" s="205"/>
      <c r="IJ107" s="205"/>
      <c r="IK107" s="205"/>
      <c r="IL107" s="205"/>
      <c r="IM107" s="205"/>
      <c r="IN107" s="205"/>
      <c r="IO107" s="205"/>
      <c r="IP107" s="205"/>
      <c r="IQ107" s="205"/>
      <c r="IR107" s="205"/>
      <c r="IS107" s="205"/>
      <c r="IT107" s="205"/>
      <c r="IU107" s="205"/>
      <c r="IV107" s="205"/>
      <c r="IW107" s="205"/>
      <c r="IX107" s="205"/>
      <c r="IY107" s="205"/>
      <c r="IZ107" s="205"/>
      <c r="JA107" s="205"/>
      <c r="JB107" s="205"/>
      <c r="JC107" s="205"/>
      <c r="JD107" s="205"/>
      <c r="JE107" s="205"/>
      <c r="JF107" s="205"/>
      <c r="JG107" s="205"/>
      <c r="JH107" s="205"/>
      <c r="JI107" s="205"/>
      <c r="JJ107" s="205"/>
      <c r="JK107" s="205"/>
      <c r="JL107" s="205"/>
      <c r="JM107" s="205"/>
      <c r="JN107" s="205"/>
      <c r="JO107" s="205"/>
      <c r="JP107" s="205"/>
      <c r="JQ107" s="205"/>
      <c r="JR107" s="205"/>
      <c r="JS107" s="205"/>
      <c r="JT107" s="205"/>
      <c r="JU107" s="205"/>
      <c r="JV107" s="205"/>
      <c r="JW107" s="205"/>
      <c r="JX107" s="205"/>
      <c r="JY107" s="205"/>
      <c r="JZ107" s="205"/>
      <c r="KA107" s="205"/>
      <c r="KB107" s="205"/>
      <c r="KC107" s="205"/>
      <c r="KD107" s="205"/>
      <c r="KE107" s="205"/>
      <c r="KF107" s="205"/>
      <c r="KG107" s="205"/>
      <c r="KH107" s="205"/>
      <c r="KI107" s="205"/>
      <c r="KJ107" s="205"/>
      <c r="KK107" s="205"/>
      <c r="KL107" s="205"/>
      <c r="KM107" s="205"/>
      <c r="KN107" s="205"/>
      <c r="KO107" s="205"/>
      <c r="KP107" s="205"/>
      <c r="KQ107" s="205"/>
      <c r="KR107" s="205"/>
      <c r="KS107" s="205"/>
      <c r="KT107" s="205"/>
      <c r="KU107" s="205"/>
      <c r="KV107" s="205"/>
      <c r="KW107" s="205"/>
      <c r="KX107" s="205"/>
      <c r="KY107" s="205"/>
      <c r="KZ107" s="205"/>
      <c r="LA107" s="205"/>
      <c r="LB107" s="205"/>
      <c r="LC107" s="205"/>
      <c r="LD107" s="205"/>
      <c r="LE107" s="205"/>
      <c r="LF107" s="205"/>
      <c r="LG107" s="205"/>
      <c r="LH107" s="205"/>
      <c r="LI107" s="205"/>
      <c r="LJ107" s="205"/>
      <c r="LK107" s="205"/>
      <c r="LL107" s="205"/>
      <c r="LM107" s="205"/>
      <c r="LN107" s="205"/>
      <c r="LO107" s="205"/>
      <c r="LP107" s="205"/>
      <c r="LQ107" s="205"/>
      <c r="LR107" s="205"/>
      <c r="LS107" s="205"/>
      <c r="LT107" s="205"/>
      <c r="LU107" s="205"/>
      <c r="LV107" s="205"/>
      <c r="LW107" s="205"/>
      <c r="LX107" s="205"/>
      <c r="LY107" s="205"/>
      <c r="LZ107" s="205"/>
      <c r="MA107" s="205"/>
      <c r="MB107" s="205"/>
      <c r="MC107" s="205"/>
      <c r="MD107" s="205"/>
      <c r="ME107" s="205"/>
      <c r="MF107" s="205"/>
      <c r="MG107" s="205"/>
      <c r="MH107" s="205"/>
      <c r="MI107" s="205"/>
      <c r="MJ107" s="205"/>
      <c r="MK107" s="205"/>
      <c r="ML107" s="205"/>
      <c r="MM107" s="205"/>
      <c r="MN107" s="205"/>
      <c r="MO107" s="205"/>
      <c r="MP107" s="205"/>
      <c r="MQ107" s="205"/>
      <c r="MR107" s="205"/>
      <c r="MS107" s="205"/>
      <c r="MT107" s="205"/>
      <c r="MU107" s="205"/>
      <c r="MV107" s="205"/>
      <c r="MW107" s="205"/>
      <c r="MX107" s="205"/>
      <c r="MY107" s="205"/>
      <c r="MZ107" s="205"/>
      <c r="NA107" s="205"/>
      <c r="NB107" s="205"/>
      <c r="NC107" s="205"/>
      <c r="ND107" s="205"/>
      <c r="NE107" s="205"/>
      <c r="NF107" s="205"/>
      <c r="NG107" s="205"/>
      <c r="NH107" s="205"/>
      <c r="NI107" s="205"/>
      <c r="NJ107" s="205"/>
      <c r="NK107" s="205"/>
      <c r="NL107" s="205"/>
      <c r="NM107" s="205"/>
      <c r="NN107" s="205"/>
      <c r="NO107" s="205"/>
      <c r="NP107" s="205"/>
      <c r="NQ107" s="205"/>
      <c r="NR107" s="205"/>
      <c r="NS107" s="205"/>
      <c r="NT107" s="205"/>
      <c r="NU107" s="205"/>
      <c r="NV107" s="205"/>
      <c r="NW107" s="205"/>
      <c r="NX107" s="205"/>
      <c r="NY107" s="205"/>
      <c r="NZ107" s="205"/>
      <c r="OA107" s="205"/>
      <c r="OB107" s="205"/>
      <c r="OC107" s="205"/>
      <c r="OD107" s="205"/>
      <c r="OE107" s="205"/>
      <c r="OF107" s="205"/>
      <c r="OG107" s="205"/>
      <c r="OH107" s="205"/>
      <c r="OI107" s="205"/>
      <c r="OJ107" s="205"/>
      <c r="OK107" s="205"/>
      <c r="OL107" s="205"/>
      <c r="OM107" s="205"/>
      <c r="ON107" s="205"/>
      <c r="OO107" s="205"/>
      <c r="OP107" s="205"/>
      <c r="OQ107" s="205"/>
      <c r="OR107" s="205"/>
      <c r="OS107" s="205"/>
      <c r="OT107" s="205"/>
      <c r="OU107" s="205"/>
      <c r="OV107" s="205"/>
      <c r="OW107" s="205"/>
      <c r="OX107" s="205"/>
      <c r="OY107" s="205"/>
      <c r="OZ107" s="205"/>
      <c r="PA107" s="205"/>
      <c r="PB107" s="205"/>
      <c r="PC107" s="205"/>
      <c r="PD107" s="205"/>
      <c r="PE107" s="205"/>
      <c r="PF107" s="205"/>
      <c r="PG107" s="205"/>
      <c r="PH107" s="205"/>
      <c r="PI107" s="205"/>
      <c r="PJ107" s="205"/>
      <c r="PK107" s="205"/>
      <c r="PL107" s="205"/>
      <c r="PM107" s="205"/>
      <c r="PN107" s="205"/>
      <c r="PO107" s="205"/>
      <c r="PP107" s="205"/>
      <c r="PQ107" s="205"/>
      <c r="PR107" s="205"/>
      <c r="PS107" s="205"/>
      <c r="PT107" s="205"/>
      <c r="PU107" s="205"/>
      <c r="PV107" s="205"/>
      <c r="PW107" s="205"/>
      <c r="PX107" s="205"/>
      <c r="PY107" s="205"/>
      <c r="PZ107" s="205"/>
      <c r="QA107" s="205"/>
      <c r="QB107" s="205"/>
      <c r="QC107" s="205"/>
      <c r="QD107" s="205"/>
      <c r="QE107" s="205"/>
      <c r="QF107" s="205"/>
      <c r="QG107" s="205"/>
      <c r="QH107" s="205"/>
      <c r="QI107" s="205"/>
      <c r="QJ107" s="205"/>
      <c r="QK107" s="205"/>
      <c r="QL107" s="205"/>
      <c r="QM107" s="205"/>
      <c r="QN107" s="205"/>
      <c r="QO107" s="205"/>
      <c r="QP107" s="205"/>
      <c r="QQ107" s="205"/>
      <c r="QR107" s="205"/>
      <c r="QS107" s="205"/>
      <c r="QT107" s="205"/>
      <c r="QU107" s="205"/>
      <c r="QV107" s="205"/>
      <c r="QW107" s="205"/>
      <c r="QX107" s="205"/>
      <c r="QY107" s="205"/>
      <c r="QZ107" s="205"/>
      <c r="RA107" s="205"/>
      <c r="RB107" s="205"/>
      <c r="RC107" s="205"/>
      <c r="RD107" s="205"/>
      <c r="RE107" s="205"/>
      <c r="RF107" s="205"/>
      <c r="RG107" s="205"/>
      <c r="RH107" s="205"/>
      <c r="RI107" s="205"/>
      <c r="RJ107" s="205"/>
      <c r="RK107" s="205"/>
      <c r="RL107" s="205"/>
      <c r="RM107" s="205"/>
      <c r="RN107" s="205"/>
      <c r="RO107" s="205"/>
      <c r="RP107" s="205"/>
      <c r="RQ107" s="205"/>
      <c r="RR107" s="205"/>
      <c r="RS107" s="205"/>
      <c r="RT107" s="205"/>
      <c r="RU107" s="205"/>
      <c r="RV107" s="205"/>
      <c r="RW107" s="205"/>
      <c r="RX107" s="205"/>
      <c r="RY107" s="205"/>
      <c r="RZ107" s="205"/>
      <c r="SA107" s="205"/>
      <c r="SB107" s="205"/>
      <c r="SC107" s="205"/>
      <c r="SD107" s="205"/>
      <c r="SE107" s="205"/>
      <c r="SF107" s="205"/>
      <c r="SG107" s="205"/>
      <c r="SH107" s="205"/>
      <c r="SI107" s="205"/>
      <c r="SJ107" s="205"/>
      <c r="SK107" s="205"/>
      <c r="SL107" s="205"/>
      <c r="SM107" s="205"/>
      <c r="SN107" s="205"/>
      <c r="SO107" s="205"/>
      <c r="SP107" s="205"/>
      <c r="SQ107" s="205"/>
      <c r="SR107" s="205"/>
      <c r="SS107" s="205"/>
      <c r="ST107" s="205"/>
      <c r="SU107" s="205"/>
      <c r="SV107" s="205"/>
      <c r="SW107" s="205"/>
      <c r="SX107" s="205"/>
      <c r="SY107" s="205"/>
      <c r="SZ107" s="205"/>
      <c r="TA107" s="205"/>
      <c r="TB107" s="205"/>
      <c r="TC107" s="205"/>
      <c r="TD107" s="205"/>
      <c r="TE107" s="205"/>
      <c r="TF107" s="205"/>
      <c r="TG107" s="205"/>
      <c r="TH107" s="205"/>
      <c r="TI107" s="205"/>
      <c r="TJ107" s="205"/>
      <c r="TK107" s="205"/>
      <c r="TL107" s="205"/>
      <c r="TM107" s="205"/>
      <c r="TN107" s="205"/>
      <c r="TO107" s="205"/>
      <c r="TP107" s="205"/>
      <c r="TQ107" s="205"/>
      <c r="TR107" s="205"/>
      <c r="TS107" s="205"/>
      <c r="TT107" s="205"/>
      <c r="TU107" s="205"/>
      <c r="TV107" s="205"/>
      <c r="TW107" s="205"/>
      <c r="TX107" s="205"/>
      <c r="TY107" s="205"/>
      <c r="TZ107" s="205"/>
      <c r="UA107" s="205"/>
      <c r="UB107" s="205"/>
      <c r="UC107" s="205"/>
      <c r="UD107" s="205"/>
      <c r="UE107" s="205"/>
      <c r="UF107" s="205"/>
      <c r="UG107" s="205"/>
      <c r="UH107" s="205"/>
      <c r="UI107" s="205"/>
      <c r="UJ107" s="205"/>
      <c r="UK107" s="205"/>
      <c r="UL107" s="205"/>
      <c r="UM107" s="205"/>
      <c r="UN107" s="205"/>
      <c r="UO107" s="205"/>
      <c r="UP107" s="205"/>
      <c r="UQ107" s="205"/>
      <c r="UR107" s="205"/>
      <c r="US107" s="205"/>
      <c r="UT107" s="205"/>
      <c r="UU107" s="205"/>
      <c r="UV107" s="205"/>
      <c r="UW107" s="205"/>
      <c r="UX107" s="205"/>
      <c r="UY107" s="205"/>
      <c r="UZ107" s="205"/>
      <c r="VA107" s="205"/>
      <c r="VB107" s="205"/>
      <c r="VC107" s="205"/>
      <c r="VD107" s="205"/>
      <c r="VE107" s="205"/>
      <c r="VF107" s="205"/>
      <c r="VG107" s="205"/>
      <c r="VH107" s="205"/>
      <c r="VI107" s="205"/>
      <c r="VJ107" s="205"/>
      <c r="VK107" s="205"/>
      <c r="VL107" s="205"/>
      <c r="VM107" s="205"/>
      <c r="VN107" s="205"/>
      <c r="VO107" s="205"/>
      <c r="VP107" s="205"/>
      <c r="VQ107" s="205"/>
      <c r="VR107" s="205"/>
      <c r="VS107" s="205"/>
      <c r="VT107" s="205"/>
      <c r="VU107" s="205"/>
      <c r="VV107" s="205"/>
      <c r="VW107" s="205"/>
      <c r="VX107" s="205"/>
      <c r="VY107" s="205"/>
      <c r="VZ107" s="205"/>
      <c r="WA107" s="205"/>
      <c r="WB107" s="205"/>
      <c r="WC107" s="205"/>
      <c r="WD107" s="205"/>
      <c r="WE107" s="205"/>
      <c r="WF107" s="205"/>
      <c r="WG107" s="205"/>
      <c r="WH107" s="205"/>
      <c r="WI107" s="205"/>
      <c r="WJ107" s="205"/>
      <c r="WK107" s="205"/>
      <c r="WL107" s="205"/>
      <c r="WM107" s="205"/>
      <c r="WN107" s="205"/>
      <c r="WO107" s="205"/>
      <c r="WP107" s="205"/>
      <c r="WQ107" s="205"/>
      <c r="WR107" s="205"/>
      <c r="WS107" s="205"/>
      <c r="WT107" s="205"/>
      <c r="WU107" s="205"/>
      <c r="WV107" s="205"/>
      <c r="WW107" s="205"/>
      <c r="WX107" s="205"/>
      <c r="WY107" s="205"/>
      <c r="WZ107" s="205"/>
      <c r="XA107" s="205"/>
      <c r="XB107" s="205"/>
      <c r="XC107" s="205"/>
      <c r="XD107" s="205"/>
      <c r="XE107" s="205"/>
      <c r="XF107" s="205"/>
      <c r="XG107" s="205"/>
      <c r="XH107" s="205"/>
      <c r="XI107" s="205"/>
      <c r="XJ107" s="205"/>
      <c r="XK107" s="205"/>
      <c r="XL107" s="205"/>
      <c r="XM107" s="205"/>
      <c r="XN107" s="205"/>
      <c r="XO107" s="205"/>
      <c r="XP107" s="205"/>
      <c r="XQ107" s="205"/>
      <c r="XR107" s="205"/>
      <c r="XS107" s="205"/>
      <c r="XT107" s="205"/>
      <c r="XU107" s="205"/>
      <c r="XV107" s="205"/>
      <c r="XW107" s="205"/>
      <c r="XX107" s="205"/>
      <c r="XY107" s="205"/>
      <c r="XZ107" s="205"/>
      <c r="YA107" s="205"/>
      <c r="YB107" s="205"/>
      <c r="YC107" s="205"/>
      <c r="YD107" s="205"/>
      <c r="YE107" s="205"/>
      <c r="YF107" s="205"/>
      <c r="YG107" s="205"/>
      <c r="YH107" s="205"/>
      <c r="YI107" s="205"/>
      <c r="YJ107" s="205"/>
      <c r="YK107" s="205"/>
      <c r="YL107" s="205"/>
      <c r="YM107" s="205"/>
      <c r="YN107" s="205"/>
      <c r="YO107" s="205"/>
      <c r="YP107" s="205"/>
      <c r="YQ107" s="205"/>
      <c r="YR107" s="205"/>
      <c r="YS107" s="205"/>
      <c r="YT107" s="205"/>
      <c r="YU107" s="205"/>
      <c r="YV107" s="205"/>
      <c r="YW107" s="205"/>
      <c r="YX107" s="205"/>
      <c r="YY107" s="205"/>
      <c r="YZ107" s="205"/>
      <c r="ZA107" s="205"/>
      <c r="ZB107" s="205"/>
      <c r="ZC107" s="205"/>
      <c r="ZD107" s="205"/>
      <c r="ZE107" s="205"/>
      <c r="ZF107" s="205"/>
      <c r="ZG107" s="205"/>
      <c r="ZH107" s="205"/>
      <c r="ZI107" s="205"/>
      <c r="ZJ107" s="205"/>
      <c r="ZK107" s="205"/>
      <c r="ZL107" s="205"/>
      <c r="ZM107" s="205"/>
      <c r="ZN107" s="205"/>
      <c r="ZO107" s="205"/>
      <c r="ZP107" s="205"/>
      <c r="ZQ107" s="205"/>
      <c r="ZR107" s="205"/>
      <c r="ZS107" s="205"/>
      <c r="ZT107" s="205"/>
      <c r="ZU107" s="205"/>
      <c r="ZV107" s="205"/>
      <c r="ZW107" s="205"/>
      <c r="ZX107" s="205"/>
      <c r="ZY107" s="205"/>
      <c r="ZZ107" s="205"/>
      <c r="AAA107" s="205"/>
      <c r="AAB107" s="205"/>
      <c r="AAC107" s="205"/>
      <c r="AAD107" s="205"/>
      <c r="AAE107" s="205"/>
      <c r="AAF107" s="205"/>
      <c r="AAG107" s="205"/>
      <c r="AAH107" s="205"/>
      <c r="AAI107" s="205"/>
      <c r="AAJ107" s="205"/>
      <c r="AAK107" s="205"/>
      <c r="AAL107" s="205"/>
      <c r="AAM107" s="205"/>
      <c r="AAN107" s="205"/>
      <c r="AAO107" s="205"/>
      <c r="AAP107" s="205"/>
      <c r="AAQ107" s="205"/>
      <c r="AAR107" s="205"/>
      <c r="AAS107" s="205"/>
      <c r="AAT107" s="205"/>
      <c r="AAU107" s="205"/>
      <c r="AAV107" s="205"/>
      <c r="AAW107" s="205"/>
      <c r="AAX107" s="205"/>
      <c r="AAY107" s="205"/>
      <c r="AAZ107" s="205"/>
      <c r="ABA107" s="205"/>
      <c r="ABB107" s="205"/>
      <c r="ABC107" s="205"/>
      <c r="ABD107" s="205"/>
      <c r="ABE107" s="205"/>
      <c r="ABF107" s="205"/>
      <c r="ABG107" s="205"/>
      <c r="ABH107" s="205"/>
      <c r="ABI107" s="205"/>
      <c r="ABJ107" s="205"/>
      <c r="ABK107" s="205"/>
      <c r="ABL107" s="205"/>
      <c r="ABM107" s="205"/>
      <c r="ABN107" s="205"/>
      <c r="ABO107" s="205"/>
      <c r="ABP107" s="205"/>
      <c r="ABQ107" s="205"/>
      <c r="ABR107" s="205"/>
      <c r="ABS107" s="205"/>
      <c r="ABT107" s="205"/>
      <c r="ABU107" s="205"/>
      <c r="ABV107" s="205"/>
      <c r="ABW107" s="205"/>
      <c r="ABX107" s="205"/>
      <c r="ABY107" s="205"/>
      <c r="ABZ107" s="205"/>
      <c r="ACA107" s="205"/>
      <c r="ACB107" s="205"/>
      <c r="ACC107" s="205"/>
      <c r="ACD107" s="205"/>
      <c r="ACE107" s="205"/>
      <c r="ACF107" s="205"/>
      <c r="ACG107" s="205"/>
      <c r="ACH107" s="205"/>
      <c r="ACI107" s="205"/>
      <c r="ACJ107" s="205"/>
      <c r="ACK107" s="205"/>
      <c r="ACL107" s="205"/>
      <c r="ACM107" s="205"/>
      <c r="ACN107" s="205"/>
      <c r="ACO107" s="205"/>
      <c r="ACP107" s="205"/>
      <c r="ACQ107" s="205"/>
      <c r="ACR107" s="205"/>
      <c r="ACS107" s="205"/>
      <c r="ACT107" s="205"/>
      <c r="ACU107" s="205"/>
      <c r="ACV107" s="205"/>
      <c r="ACW107" s="205"/>
      <c r="ACX107" s="205"/>
      <c r="ACY107" s="205"/>
      <c r="ACZ107" s="205"/>
      <c r="ADA107" s="205"/>
      <c r="ADB107" s="205"/>
      <c r="ADC107" s="205"/>
      <c r="ADD107" s="205"/>
      <c r="ADE107" s="205"/>
      <c r="ADF107" s="205"/>
      <c r="ADG107" s="205"/>
      <c r="ADH107" s="205"/>
      <c r="ADI107" s="205"/>
      <c r="ADJ107" s="205"/>
      <c r="ADK107" s="205"/>
      <c r="ADL107" s="205"/>
      <c r="ADM107" s="205"/>
      <c r="ADN107" s="205"/>
      <c r="ADO107" s="205"/>
      <c r="ADP107" s="205"/>
      <c r="ADQ107" s="205"/>
      <c r="ADR107" s="205"/>
      <c r="ADS107" s="205"/>
      <c r="ADT107" s="205"/>
      <c r="ADU107" s="205"/>
      <c r="ADV107" s="205"/>
      <c r="ADW107" s="205"/>
      <c r="ADX107" s="205"/>
      <c r="ADY107" s="205"/>
      <c r="ADZ107" s="205"/>
      <c r="AEA107" s="205"/>
      <c r="AEB107" s="205"/>
      <c r="AEC107" s="205"/>
      <c r="AED107" s="205"/>
      <c r="AEE107" s="205"/>
      <c r="AEF107" s="205"/>
      <c r="AEG107" s="205"/>
      <c r="AEH107" s="205"/>
      <c r="AEI107" s="205"/>
      <c r="AEJ107" s="205"/>
      <c r="AEK107" s="205"/>
      <c r="AEL107" s="205"/>
      <c r="AEM107" s="205"/>
      <c r="AEN107" s="205"/>
      <c r="AEO107" s="205"/>
      <c r="AEP107" s="205"/>
      <c r="AEQ107" s="205"/>
      <c r="AER107" s="205"/>
      <c r="AES107" s="205"/>
      <c r="AET107" s="205"/>
      <c r="AEU107" s="205"/>
      <c r="AEV107" s="205"/>
      <c r="AEW107" s="205"/>
      <c r="AEX107" s="205"/>
      <c r="AEY107" s="205"/>
      <c r="AEZ107" s="205"/>
      <c r="AFA107" s="205"/>
      <c r="AFB107" s="205"/>
      <c r="AFC107" s="205"/>
      <c r="AFD107" s="205"/>
      <c r="AFE107" s="205"/>
      <c r="AFF107" s="205"/>
      <c r="AFG107" s="205"/>
      <c r="AFH107" s="205"/>
      <c r="AFI107" s="205"/>
      <c r="AFJ107" s="205"/>
      <c r="AFK107" s="205"/>
      <c r="AFL107" s="205"/>
      <c r="AFM107" s="205"/>
      <c r="AFN107" s="205"/>
      <c r="AFO107" s="205"/>
      <c r="AFP107" s="205"/>
      <c r="AFQ107" s="205"/>
      <c r="AFR107" s="205"/>
      <c r="AFS107" s="205"/>
      <c r="AFT107" s="205"/>
      <c r="AFU107" s="205"/>
      <c r="AFV107" s="205"/>
      <c r="AFW107" s="205"/>
      <c r="AFX107" s="205"/>
      <c r="AFY107" s="205"/>
      <c r="AFZ107" s="205"/>
      <c r="AGA107" s="205"/>
      <c r="AGB107" s="205"/>
      <c r="AGC107" s="205"/>
      <c r="AGD107" s="205"/>
      <c r="AGE107" s="205"/>
      <c r="AGF107" s="205"/>
      <c r="AGG107" s="205"/>
      <c r="AGH107" s="205"/>
      <c r="AGI107" s="205"/>
      <c r="AGJ107" s="205"/>
      <c r="AGK107" s="205"/>
      <c r="AGL107" s="205"/>
      <c r="AGM107" s="205"/>
      <c r="AGN107" s="205"/>
      <c r="AGO107" s="205"/>
      <c r="AGP107" s="205"/>
      <c r="AGQ107" s="205"/>
      <c r="AGR107" s="205"/>
      <c r="AGS107" s="205"/>
      <c r="AGT107" s="205"/>
      <c r="AGU107" s="205"/>
      <c r="AGV107" s="205"/>
      <c r="AGW107" s="205"/>
      <c r="AGX107" s="205"/>
      <c r="AGY107" s="205"/>
      <c r="AGZ107" s="205"/>
      <c r="AHA107" s="205"/>
      <c r="AHB107" s="205"/>
      <c r="AHC107" s="205"/>
      <c r="AHD107" s="205"/>
      <c r="AHE107" s="205"/>
      <c r="AHF107" s="205"/>
      <c r="AHG107" s="205"/>
      <c r="AHH107" s="205"/>
      <c r="AHI107" s="205"/>
      <c r="AHJ107" s="205"/>
      <c r="AHK107" s="205"/>
      <c r="AHL107" s="205"/>
      <c r="AHM107" s="205"/>
      <c r="AHN107" s="205"/>
      <c r="AHO107" s="205"/>
      <c r="AHP107" s="205"/>
      <c r="AHQ107" s="205"/>
      <c r="AHR107" s="205"/>
      <c r="AHS107" s="205"/>
      <c r="AHT107" s="205"/>
      <c r="AHU107" s="205"/>
      <c r="AHV107" s="205"/>
      <c r="AHW107" s="205"/>
      <c r="AHX107" s="205"/>
      <c r="AHY107" s="205"/>
      <c r="AHZ107" s="205"/>
      <c r="AIA107" s="205"/>
      <c r="AIB107" s="205"/>
      <c r="AIC107" s="205"/>
      <c r="AID107" s="205"/>
      <c r="AIE107" s="205"/>
      <c r="AIF107" s="205"/>
      <c r="AIG107" s="205"/>
      <c r="AIH107" s="205"/>
      <c r="AII107" s="205"/>
      <c r="AIJ107" s="205"/>
      <c r="AIK107" s="205"/>
      <c r="AIL107" s="205"/>
      <c r="AIM107" s="205"/>
      <c r="AIN107" s="205"/>
      <c r="AIO107" s="205"/>
      <c r="AIP107" s="205"/>
      <c r="AIQ107" s="205"/>
      <c r="AIR107" s="205"/>
      <c r="AIS107" s="205"/>
      <c r="AIT107" s="205"/>
      <c r="AIU107" s="205"/>
      <c r="AIV107" s="205"/>
      <c r="AIW107" s="205"/>
      <c r="AIX107" s="205"/>
      <c r="AIY107" s="205"/>
      <c r="AIZ107" s="205"/>
      <c r="AJA107" s="205"/>
      <c r="AJB107" s="205"/>
      <c r="AJC107" s="205"/>
      <c r="AJD107" s="205"/>
      <c r="AJE107" s="205"/>
      <c r="AJF107" s="205"/>
      <c r="AJG107" s="205"/>
      <c r="AJH107" s="205"/>
      <c r="AJI107" s="205"/>
      <c r="AJJ107" s="205"/>
      <c r="AJK107" s="205"/>
      <c r="AJL107" s="205"/>
      <c r="AJM107" s="205"/>
      <c r="AJN107" s="205"/>
      <c r="AJO107" s="205"/>
      <c r="AJP107" s="205"/>
      <c r="AJQ107" s="205"/>
      <c r="AJR107" s="205"/>
      <c r="AJS107" s="205"/>
      <c r="AJT107" s="205"/>
      <c r="AJU107" s="205"/>
      <c r="AJV107" s="205"/>
      <c r="AJW107" s="205"/>
      <c r="AJX107" s="205"/>
      <c r="AJY107" s="205"/>
      <c r="AJZ107" s="205"/>
      <c r="AKA107" s="205"/>
      <c r="AKB107" s="205"/>
      <c r="AKC107" s="205"/>
      <c r="AKD107" s="205"/>
      <c r="AKE107" s="205"/>
      <c r="AKF107" s="205"/>
      <c r="AKG107" s="205"/>
      <c r="AKH107" s="205"/>
      <c r="AKI107" s="205"/>
      <c r="AKJ107" s="205"/>
      <c r="AKK107" s="205"/>
      <c r="AKL107" s="205"/>
      <c r="AKM107" s="205"/>
      <c r="AKN107" s="205"/>
      <c r="AKO107" s="205"/>
      <c r="AKP107" s="205"/>
      <c r="AKQ107" s="205"/>
      <c r="AKR107" s="205"/>
      <c r="AKS107" s="205"/>
      <c r="AKT107" s="205"/>
      <c r="AKU107" s="205"/>
      <c r="AKV107" s="205"/>
      <c r="AKW107" s="205"/>
      <c r="AKX107" s="205"/>
      <c r="AKY107" s="205"/>
      <c r="AKZ107" s="205"/>
      <c r="ALA107" s="205"/>
      <c r="ALB107" s="205"/>
      <c r="ALC107" s="205"/>
      <c r="ALD107" s="205"/>
      <c r="ALE107" s="205"/>
      <c r="ALF107" s="205"/>
      <c r="ALG107" s="205"/>
      <c r="ALH107" s="205"/>
      <c r="ALI107" s="205"/>
      <c r="ALJ107" s="205"/>
      <c r="ALK107" s="205"/>
      <c r="ALL107" s="205"/>
      <c r="ALM107" s="205"/>
      <c r="ALN107" s="205"/>
      <c r="ALO107" s="205"/>
      <c r="ALP107" s="205"/>
      <c r="ALQ107" s="205"/>
      <c r="ALR107" s="205"/>
      <c r="ALS107" s="205"/>
      <c r="ALT107" s="205"/>
      <c r="ALU107" s="205"/>
      <c r="ALV107" s="205"/>
      <c r="ALW107" s="205"/>
      <c r="ALX107" s="205"/>
      <c r="ALY107" s="205"/>
      <c r="ALZ107" s="205"/>
      <c r="AMA107" s="205"/>
      <c r="AMB107" s="205"/>
      <c r="AMC107" s="205"/>
      <c r="AMD107" s="205"/>
      <c r="AME107" s="205"/>
      <c r="AMF107" s="205"/>
      <c r="AMG107" s="205"/>
      <c r="AMH107" s="205"/>
      <c r="AMI107" s="205"/>
      <c r="AMJ107" s="205"/>
      <c r="AMK107" s="205"/>
      <c r="AML107" s="205"/>
      <c r="AMM107" s="205"/>
      <c r="AMN107" s="205"/>
      <c r="AMO107" s="205"/>
      <c r="AMP107" s="205"/>
      <c r="AMQ107" s="205"/>
      <c r="AMR107" s="205"/>
      <c r="AMS107" s="205"/>
      <c r="AMT107" s="205"/>
      <c r="AMU107" s="205"/>
      <c r="AMV107" s="205"/>
      <c r="AMW107" s="205"/>
      <c r="AMX107" s="205"/>
      <c r="AMY107" s="205"/>
      <c r="AMZ107" s="205"/>
      <c r="ANA107" s="205"/>
      <c r="ANB107" s="205"/>
      <c r="ANC107" s="205"/>
      <c r="AND107" s="205"/>
      <c r="ANE107" s="205"/>
      <c r="ANF107" s="205"/>
      <c r="ANG107" s="205"/>
      <c r="ANH107" s="205"/>
      <c r="ANI107" s="205"/>
      <c r="ANJ107" s="205"/>
      <c r="ANK107" s="205"/>
      <c r="ANL107" s="205"/>
      <c r="ANM107" s="205"/>
      <c r="ANN107" s="205"/>
      <c r="ANO107" s="205"/>
      <c r="ANP107" s="205"/>
      <c r="ANQ107" s="205"/>
      <c r="ANR107" s="205"/>
      <c r="ANS107" s="205"/>
      <c r="ANT107" s="205"/>
      <c r="ANU107" s="205"/>
      <c r="ANV107" s="205"/>
      <c r="ANW107" s="205"/>
      <c r="ANX107" s="205"/>
      <c r="ANY107" s="205"/>
      <c r="ANZ107" s="205"/>
      <c r="AOA107" s="205"/>
      <c r="AOB107" s="205"/>
      <c r="AOC107" s="205"/>
      <c r="AOD107" s="205"/>
      <c r="AOE107" s="205"/>
      <c r="AOF107" s="205"/>
      <c r="AOG107" s="205"/>
      <c r="AOH107" s="205"/>
      <c r="AOI107" s="205"/>
      <c r="AOJ107" s="205"/>
      <c r="AOK107" s="205"/>
      <c r="AOL107" s="205"/>
      <c r="AOM107" s="205"/>
      <c r="AON107" s="205"/>
      <c r="AOO107" s="205"/>
      <c r="AOP107" s="205"/>
      <c r="AOQ107" s="205"/>
      <c r="AOR107" s="205"/>
      <c r="AOS107" s="205"/>
      <c r="AOT107" s="205"/>
      <c r="AOU107" s="205"/>
      <c r="AOV107" s="205"/>
      <c r="AOW107" s="205"/>
      <c r="AOX107" s="205"/>
      <c r="AOY107" s="205"/>
      <c r="AOZ107" s="205"/>
      <c r="APA107" s="205"/>
      <c r="APB107" s="205"/>
      <c r="APC107" s="205"/>
      <c r="APD107" s="205"/>
      <c r="APE107" s="205"/>
      <c r="APF107" s="205"/>
      <c r="APG107" s="205"/>
      <c r="APH107" s="205"/>
      <c r="API107" s="205"/>
      <c r="APJ107" s="205"/>
      <c r="APK107" s="205"/>
      <c r="APL107" s="205"/>
      <c r="APM107" s="205"/>
      <c r="APN107" s="205"/>
      <c r="APO107" s="205"/>
      <c r="APP107" s="205"/>
      <c r="APQ107" s="205"/>
      <c r="APR107" s="205"/>
      <c r="APS107" s="205"/>
      <c r="APT107" s="205"/>
      <c r="APU107" s="205"/>
      <c r="APV107" s="205"/>
      <c r="APW107" s="205"/>
      <c r="APX107" s="205"/>
      <c r="APY107" s="205"/>
      <c r="APZ107" s="205"/>
      <c r="AQA107" s="205"/>
      <c r="AQB107" s="205"/>
      <c r="AQC107" s="205"/>
      <c r="AQD107" s="205"/>
      <c r="AQE107" s="205"/>
      <c r="AQF107" s="205"/>
      <c r="AQG107" s="205"/>
      <c r="AQH107" s="205"/>
      <c r="AQI107" s="205"/>
      <c r="AQJ107" s="205"/>
      <c r="AQK107" s="205"/>
      <c r="AQL107" s="205"/>
      <c r="AQM107" s="205"/>
      <c r="AQN107" s="205"/>
      <c r="AQO107" s="205"/>
      <c r="AQP107" s="205"/>
      <c r="AQQ107" s="205"/>
      <c r="AQR107" s="205"/>
      <c r="AQS107" s="205"/>
      <c r="AQT107" s="205"/>
      <c r="AQU107" s="205"/>
      <c r="AQV107" s="205"/>
      <c r="AQW107" s="205"/>
      <c r="AQX107" s="205"/>
      <c r="AQY107" s="205"/>
      <c r="AQZ107" s="205"/>
      <c r="ARA107" s="205"/>
      <c r="ARB107" s="205"/>
      <c r="ARC107" s="205"/>
      <c r="ARD107" s="205"/>
      <c r="ARE107" s="205"/>
      <c r="ARF107" s="205"/>
      <c r="ARG107" s="205"/>
      <c r="ARH107" s="205"/>
      <c r="ARI107" s="205"/>
      <c r="ARJ107" s="205"/>
      <c r="ARK107" s="205"/>
      <c r="ARL107" s="205"/>
      <c r="ARM107" s="205"/>
      <c r="ARN107" s="205"/>
      <c r="ARO107" s="205"/>
      <c r="ARP107" s="205"/>
      <c r="ARQ107" s="205"/>
      <c r="ARR107" s="205"/>
      <c r="ARS107" s="205"/>
      <c r="ART107" s="205"/>
      <c r="ARU107" s="205"/>
      <c r="ARV107" s="205"/>
      <c r="ARW107" s="205"/>
      <c r="ARX107" s="205"/>
      <c r="ARY107" s="205"/>
      <c r="ARZ107" s="205"/>
      <c r="ASA107" s="205"/>
      <c r="ASB107" s="205"/>
      <c r="ASC107" s="205"/>
      <c r="ASD107" s="205"/>
      <c r="ASE107" s="205"/>
      <c r="ASF107" s="205"/>
      <c r="ASG107" s="205"/>
      <c r="ASH107" s="205"/>
      <c r="ASI107" s="205"/>
      <c r="ASJ107" s="205"/>
      <c r="ASK107" s="205"/>
      <c r="ASL107" s="205"/>
      <c r="ASM107" s="205"/>
      <c r="ASN107" s="205"/>
      <c r="ASO107" s="205"/>
      <c r="ASP107" s="205"/>
      <c r="ASQ107" s="205"/>
      <c r="ASR107" s="205"/>
      <c r="ASS107" s="205"/>
      <c r="AST107" s="205"/>
      <c r="ASU107" s="205"/>
      <c r="ASV107" s="205"/>
      <c r="ASW107" s="205"/>
      <c r="ASX107" s="205"/>
      <c r="ASY107" s="205"/>
      <c r="ASZ107" s="205"/>
      <c r="ATA107" s="205"/>
      <c r="ATB107" s="205"/>
      <c r="ATC107" s="205"/>
      <c r="ATD107" s="205"/>
      <c r="ATE107" s="205"/>
      <c r="ATF107" s="205"/>
      <c r="ATG107" s="205"/>
      <c r="ATH107" s="205"/>
      <c r="ATI107" s="205"/>
      <c r="ATJ107" s="205"/>
      <c r="ATK107" s="205"/>
      <c r="ATL107" s="205"/>
      <c r="ATM107" s="205"/>
      <c r="ATN107" s="205"/>
      <c r="ATO107" s="205"/>
      <c r="ATP107" s="205"/>
      <c r="ATQ107" s="205"/>
      <c r="ATR107" s="205"/>
      <c r="ATS107" s="205"/>
      <c r="ATT107" s="205"/>
      <c r="ATU107" s="205"/>
      <c r="ATV107" s="205"/>
      <c r="ATW107" s="205"/>
      <c r="ATX107" s="205"/>
      <c r="ATY107" s="205"/>
      <c r="ATZ107" s="205"/>
      <c r="AUA107" s="205"/>
      <c r="AUB107" s="205"/>
      <c r="AUC107" s="205"/>
      <c r="AUD107" s="205"/>
      <c r="AUE107" s="205"/>
      <c r="AUF107" s="205"/>
      <c r="AUG107" s="205"/>
      <c r="AUH107" s="205"/>
      <c r="AUI107" s="205"/>
      <c r="AUJ107" s="205"/>
      <c r="AUK107" s="205"/>
      <c r="AUL107" s="205"/>
      <c r="AUM107" s="205"/>
      <c r="AUN107" s="205"/>
      <c r="AUO107" s="205"/>
      <c r="AUP107" s="205"/>
      <c r="AUQ107" s="205"/>
      <c r="AUR107" s="205"/>
      <c r="AUS107" s="205"/>
      <c r="AUT107" s="205"/>
      <c r="AUU107" s="205"/>
      <c r="AUV107" s="205"/>
      <c r="AUW107" s="205"/>
      <c r="AUX107" s="205"/>
      <c r="AUY107" s="205"/>
      <c r="AUZ107" s="205"/>
      <c r="AVA107" s="205"/>
      <c r="AVB107" s="205"/>
      <c r="AVC107" s="205"/>
      <c r="AVD107" s="205"/>
      <c r="AVE107" s="205"/>
      <c r="AVF107" s="205"/>
      <c r="AVG107" s="205"/>
      <c r="AVH107" s="205"/>
      <c r="AVI107" s="205"/>
      <c r="AVJ107" s="205"/>
      <c r="AVK107" s="205"/>
      <c r="AVL107" s="205"/>
      <c r="AVM107" s="205"/>
      <c r="AVN107" s="205"/>
      <c r="AVO107" s="205"/>
      <c r="AVP107" s="205"/>
      <c r="AVQ107" s="205"/>
      <c r="AVR107" s="205"/>
      <c r="AVS107" s="205"/>
      <c r="AVT107" s="205"/>
      <c r="AVU107" s="205"/>
      <c r="AVV107" s="205"/>
      <c r="AVW107" s="205"/>
      <c r="AVX107" s="205"/>
      <c r="AVY107" s="205"/>
      <c r="AVZ107" s="205"/>
      <c r="AWA107" s="205"/>
      <c r="AWB107" s="205"/>
      <c r="AWC107" s="205"/>
      <c r="AWD107" s="205"/>
      <c r="AWE107" s="205"/>
      <c r="AWF107" s="205"/>
      <c r="AWG107" s="205"/>
      <c r="AWH107" s="205"/>
      <c r="AWI107" s="205"/>
      <c r="AWJ107" s="205"/>
      <c r="AWK107" s="205"/>
      <c r="AWL107" s="205"/>
      <c r="AWM107" s="205"/>
      <c r="AWN107" s="205"/>
      <c r="AWO107" s="205"/>
      <c r="AWP107" s="205"/>
      <c r="AWQ107" s="205"/>
      <c r="AWR107" s="205"/>
      <c r="AWS107" s="205"/>
      <c r="AWT107" s="205"/>
      <c r="AWU107" s="205"/>
      <c r="AWV107" s="205"/>
      <c r="AWW107" s="205"/>
      <c r="AWX107" s="205"/>
      <c r="AWY107" s="205"/>
      <c r="AWZ107" s="205"/>
      <c r="AXA107" s="205"/>
      <c r="AXB107" s="205"/>
      <c r="AXC107" s="205"/>
      <c r="AXD107" s="205"/>
      <c r="AXE107" s="205"/>
      <c r="AXF107" s="205"/>
      <c r="AXG107" s="205"/>
      <c r="AXH107" s="205"/>
      <c r="AXI107" s="205"/>
      <c r="AXJ107" s="205"/>
      <c r="AXK107" s="205"/>
      <c r="AXL107" s="205"/>
      <c r="AXM107" s="205"/>
      <c r="AXN107" s="205"/>
      <c r="AXO107" s="205"/>
      <c r="AXP107" s="205"/>
      <c r="AXQ107" s="205"/>
      <c r="AXR107" s="205"/>
      <c r="AXS107" s="205"/>
      <c r="AXT107" s="205"/>
      <c r="AXU107" s="205"/>
      <c r="AXV107" s="205"/>
      <c r="AXW107" s="205"/>
      <c r="AXX107" s="205"/>
      <c r="AXY107" s="205"/>
      <c r="AXZ107" s="205"/>
      <c r="AYA107" s="205"/>
      <c r="AYB107" s="205"/>
      <c r="AYC107" s="205"/>
      <c r="AYD107" s="205"/>
      <c r="AYE107" s="205"/>
      <c r="AYF107" s="205"/>
      <c r="AYG107" s="205"/>
      <c r="AYH107" s="205"/>
      <c r="AYI107" s="205"/>
      <c r="AYJ107" s="205"/>
      <c r="AYK107" s="205"/>
      <c r="AYL107" s="205"/>
      <c r="AYM107" s="205"/>
      <c r="AYN107" s="205"/>
      <c r="AYO107" s="205"/>
      <c r="AYP107" s="205"/>
      <c r="AYQ107" s="205"/>
      <c r="AYR107" s="205"/>
      <c r="AYS107" s="205"/>
      <c r="AYT107" s="205"/>
      <c r="AYU107" s="205"/>
      <c r="AYV107" s="205"/>
      <c r="AYW107" s="205"/>
      <c r="AYX107" s="205"/>
      <c r="AYY107" s="205"/>
      <c r="AYZ107" s="205"/>
      <c r="AZA107" s="205"/>
      <c r="AZB107" s="205"/>
      <c r="AZC107" s="205"/>
      <c r="AZD107" s="205"/>
      <c r="AZE107" s="205"/>
      <c r="AZF107" s="205"/>
      <c r="AZG107" s="205"/>
      <c r="AZH107" s="205"/>
      <c r="AZI107" s="205"/>
      <c r="AZJ107" s="205"/>
      <c r="AZK107" s="205"/>
      <c r="AZL107" s="205"/>
      <c r="AZM107" s="205"/>
      <c r="AZN107" s="205"/>
      <c r="AZO107" s="205"/>
      <c r="AZP107" s="205"/>
      <c r="AZQ107" s="205"/>
      <c r="AZR107" s="205"/>
      <c r="AZS107" s="205"/>
      <c r="AZT107" s="205"/>
      <c r="AZU107" s="205"/>
      <c r="AZV107" s="205"/>
      <c r="AZW107" s="205"/>
      <c r="AZX107" s="205"/>
      <c r="AZY107" s="205"/>
      <c r="AZZ107" s="205"/>
      <c r="BAA107" s="205"/>
      <c r="BAB107" s="205"/>
      <c r="BAC107" s="205"/>
      <c r="BAD107" s="205"/>
      <c r="BAE107" s="205"/>
      <c r="BAF107" s="205"/>
      <c r="BAG107" s="205"/>
      <c r="BAH107" s="205"/>
      <c r="BAI107" s="205"/>
      <c r="BAJ107" s="205"/>
      <c r="BAK107" s="205"/>
      <c r="BAL107" s="205"/>
      <c r="BAM107" s="205"/>
      <c r="BAN107" s="205"/>
      <c r="BAO107" s="205"/>
      <c r="BAP107" s="205"/>
      <c r="BAQ107" s="205"/>
      <c r="BAR107" s="205"/>
      <c r="BAS107" s="205"/>
      <c r="BAT107" s="205"/>
      <c r="BAU107" s="205"/>
      <c r="BAV107" s="205"/>
      <c r="BAW107" s="205"/>
      <c r="BAX107" s="205"/>
      <c r="BAY107" s="205"/>
      <c r="BAZ107" s="205"/>
      <c r="BBA107" s="205"/>
      <c r="BBB107" s="205"/>
      <c r="BBC107" s="205"/>
      <c r="BBD107" s="205"/>
      <c r="BBE107" s="205"/>
      <c r="BBF107" s="205"/>
      <c r="BBG107" s="205"/>
      <c r="BBH107" s="205"/>
      <c r="BBI107" s="205"/>
      <c r="BBJ107" s="205"/>
      <c r="BBK107" s="205"/>
      <c r="BBL107" s="205"/>
      <c r="BBM107" s="205"/>
      <c r="BBN107" s="205"/>
      <c r="BBO107" s="205"/>
      <c r="BBP107" s="205"/>
      <c r="BBQ107" s="205"/>
      <c r="BBR107" s="205"/>
      <c r="BBS107" s="205"/>
      <c r="BBT107" s="205"/>
      <c r="BBU107" s="205"/>
      <c r="BBV107" s="205"/>
      <c r="BBW107" s="205"/>
      <c r="BBX107" s="205"/>
      <c r="BBY107" s="205"/>
      <c r="BBZ107" s="205"/>
      <c r="BCA107" s="205"/>
      <c r="BCB107" s="205"/>
      <c r="BCC107" s="205"/>
      <c r="BCD107" s="205"/>
      <c r="BCE107" s="205"/>
      <c r="BCF107" s="205"/>
      <c r="BCG107" s="205"/>
      <c r="BCH107" s="205"/>
      <c r="BCI107" s="205"/>
      <c r="BCJ107" s="205"/>
      <c r="BCK107" s="205"/>
      <c r="BCL107" s="205"/>
      <c r="BCM107" s="205"/>
      <c r="BCN107" s="205"/>
      <c r="BCO107" s="205"/>
      <c r="BCP107" s="205"/>
      <c r="BCQ107" s="205"/>
      <c r="BCR107" s="205"/>
      <c r="BCS107" s="205"/>
      <c r="BCT107" s="205"/>
      <c r="BCU107" s="205"/>
      <c r="BCV107" s="205"/>
      <c r="BCW107" s="205"/>
      <c r="BCX107" s="205"/>
      <c r="BCY107" s="205"/>
      <c r="BCZ107" s="205"/>
      <c r="BDA107" s="205"/>
      <c r="BDB107" s="205"/>
      <c r="BDC107" s="205"/>
      <c r="BDD107" s="205"/>
      <c r="BDE107" s="205"/>
      <c r="BDF107" s="205"/>
      <c r="BDG107" s="205"/>
      <c r="BDH107" s="205"/>
      <c r="BDI107" s="205"/>
      <c r="BDJ107" s="205"/>
      <c r="BDK107" s="205"/>
      <c r="BDL107" s="205"/>
      <c r="BDM107" s="205"/>
      <c r="BDN107" s="205"/>
      <c r="BDO107" s="205"/>
      <c r="BDP107" s="205"/>
      <c r="BDQ107" s="205"/>
      <c r="BDR107" s="205"/>
      <c r="BDS107" s="205"/>
      <c r="BDT107" s="205"/>
      <c r="BDU107" s="205"/>
    </row>
    <row r="108" spans="1:1477" s="73" customFormat="1">
      <c r="A108" s="126"/>
      <c r="B108" s="71" t="s">
        <v>5</v>
      </c>
      <c r="C108" s="71" t="s">
        <v>317</v>
      </c>
      <c r="D108" s="71" t="s">
        <v>318</v>
      </c>
      <c r="E108" s="72">
        <v>41725</v>
      </c>
      <c r="F108" s="71" t="s">
        <v>471</v>
      </c>
      <c r="G108" s="175" t="s">
        <v>479</v>
      </c>
      <c r="H108" s="208">
        <v>1</v>
      </c>
      <c r="I108" s="73">
        <v>0</v>
      </c>
      <c r="J108" s="73">
        <v>300</v>
      </c>
      <c r="K108" s="73">
        <v>346</v>
      </c>
      <c r="L108" s="73">
        <v>346</v>
      </c>
      <c r="M108" s="206">
        <f t="shared" si="81"/>
        <v>1.08</v>
      </c>
      <c r="N108" s="73">
        <f t="shared" si="82"/>
        <v>1</v>
      </c>
      <c r="O108" s="73">
        <v>0</v>
      </c>
      <c r="P108" s="73">
        <v>0</v>
      </c>
      <c r="Q108" s="73">
        <v>0</v>
      </c>
      <c r="R108" s="73">
        <v>46</v>
      </c>
      <c r="S108" s="73">
        <v>0</v>
      </c>
      <c r="T108" s="212">
        <v>502650</v>
      </c>
      <c r="U108" s="212">
        <v>32313</v>
      </c>
      <c r="V108" s="212">
        <v>470337</v>
      </c>
      <c r="W108" s="212">
        <v>502650</v>
      </c>
      <c r="X108" s="212">
        <v>470337</v>
      </c>
      <c r="Y108" s="212">
        <v>0</v>
      </c>
      <c r="Z108" s="212">
        <v>0</v>
      </c>
      <c r="AA108" s="212">
        <v>0</v>
      </c>
      <c r="AB108" s="212">
        <v>470337</v>
      </c>
      <c r="AC108" s="212">
        <v>0</v>
      </c>
      <c r="AD108" s="206">
        <f t="shared" si="83"/>
        <v>0</v>
      </c>
      <c r="AE108" s="73">
        <f t="shared" si="84"/>
        <v>1</v>
      </c>
      <c r="AF108" s="212">
        <v>-470337</v>
      </c>
      <c r="AG108" s="212">
        <v>0</v>
      </c>
      <c r="AH108" s="73">
        <v>0</v>
      </c>
      <c r="AI108" s="73">
        <v>22</v>
      </c>
      <c r="AJ108" s="73">
        <v>0</v>
      </c>
      <c r="AK108" s="73">
        <v>0</v>
      </c>
      <c r="AL108" s="85">
        <v>0</v>
      </c>
      <c r="AM108" s="85">
        <v>0</v>
      </c>
      <c r="AN108" s="73">
        <v>24</v>
      </c>
      <c r="AO108" s="73">
        <v>0</v>
      </c>
      <c r="AP108" s="85">
        <v>0</v>
      </c>
      <c r="AQ108" s="85">
        <v>0</v>
      </c>
      <c r="AR108" s="73">
        <v>0</v>
      </c>
      <c r="AS108" s="73">
        <v>0</v>
      </c>
      <c r="AT108" s="85">
        <v>0</v>
      </c>
      <c r="AU108" s="85">
        <v>0</v>
      </c>
      <c r="AV108" s="73">
        <v>0</v>
      </c>
      <c r="AW108" s="73">
        <v>0</v>
      </c>
      <c r="AX108" s="85">
        <v>0</v>
      </c>
      <c r="AY108" s="85">
        <v>0</v>
      </c>
      <c r="AZ108" s="73">
        <v>0</v>
      </c>
      <c r="BA108" s="73">
        <v>0</v>
      </c>
      <c r="BB108" s="85">
        <v>0</v>
      </c>
      <c r="BC108" s="85">
        <v>0</v>
      </c>
      <c r="BD108" s="73">
        <v>0</v>
      </c>
      <c r="BE108" s="73">
        <v>0</v>
      </c>
      <c r="BF108" s="85">
        <v>0</v>
      </c>
      <c r="BG108" s="85">
        <v>0</v>
      </c>
      <c r="BH108" s="73">
        <v>0</v>
      </c>
      <c r="BI108" s="73">
        <v>0</v>
      </c>
      <c r="BJ108" s="85">
        <v>0</v>
      </c>
      <c r="BK108" s="85">
        <v>0</v>
      </c>
      <c r="BL108" s="73">
        <v>0</v>
      </c>
      <c r="BM108" s="73">
        <v>0</v>
      </c>
      <c r="BN108" s="85">
        <v>0</v>
      </c>
      <c r="BO108" s="85">
        <v>0</v>
      </c>
      <c r="BP108" s="73">
        <v>0</v>
      </c>
      <c r="BQ108" s="73">
        <v>0</v>
      </c>
      <c r="BR108" s="85">
        <v>0</v>
      </c>
      <c r="BS108" s="85">
        <v>0</v>
      </c>
      <c r="BT108" s="73">
        <v>0</v>
      </c>
      <c r="BU108" s="73">
        <v>0</v>
      </c>
      <c r="BV108" s="85">
        <v>0</v>
      </c>
      <c r="BW108" s="85">
        <v>0</v>
      </c>
      <c r="BX108" s="73">
        <v>0</v>
      </c>
      <c r="BY108" s="73">
        <v>0</v>
      </c>
      <c r="BZ108" s="85">
        <v>0</v>
      </c>
      <c r="CA108" s="85">
        <v>0</v>
      </c>
      <c r="CB108" s="73">
        <v>0</v>
      </c>
      <c r="CC108" s="73">
        <v>0</v>
      </c>
      <c r="CD108" s="85">
        <v>0</v>
      </c>
      <c r="CE108" s="85">
        <v>0</v>
      </c>
      <c r="CF108" s="73">
        <v>0</v>
      </c>
      <c r="CG108" s="73">
        <v>0</v>
      </c>
      <c r="CH108" s="85">
        <v>0</v>
      </c>
      <c r="CI108" s="85">
        <v>0</v>
      </c>
      <c r="CJ108" s="73">
        <v>24</v>
      </c>
      <c r="CK108" s="73">
        <v>0</v>
      </c>
      <c r="CL108" s="85">
        <v>0</v>
      </c>
      <c r="CM108" s="85">
        <v>0</v>
      </c>
      <c r="CN108" s="71" t="s">
        <v>319</v>
      </c>
      <c r="CO108" s="71" t="s">
        <v>320</v>
      </c>
      <c r="CP108" s="71" t="s">
        <v>321</v>
      </c>
      <c r="CQ108" s="71" t="s">
        <v>321</v>
      </c>
      <c r="CR108" s="71" t="s">
        <v>321</v>
      </c>
      <c r="CS108" s="71" t="s">
        <v>321</v>
      </c>
      <c r="CT108" s="72">
        <v>42247</v>
      </c>
      <c r="CU108" s="71" t="s">
        <v>473</v>
      </c>
      <c r="CV108" s="71" t="s">
        <v>474</v>
      </c>
      <c r="CW108" s="72" t="s">
        <v>168</v>
      </c>
      <c r="CX108" s="72">
        <v>42137</v>
      </c>
      <c r="CY108" s="71" t="s">
        <v>475</v>
      </c>
      <c r="CZ108" s="71" t="s">
        <v>478</v>
      </c>
      <c r="DA108" s="71" t="s">
        <v>509</v>
      </c>
      <c r="DB108" s="86">
        <v>678578.25</v>
      </c>
      <c r="DC108" s="71" t="s">
        <v>322</v>
      </c>
      <c r="DD108" s="71" t="s">
        <v>323</v>
      </c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205"/>
      <c r="II108" s="205"/>
      <c r="IJ108" s="205"/>
      <c r="IK108" s="205"/>
      <c r="IL108" s="205"/>
      <c r="IM108" s="205"/>
      <c r="IN108" s="205"/>
      <c r="IO108" s="205"/>
      <c r="IP108" s="205"/>
      <c r="IQ108" s="205"/>
      <c r="IR108" s="205"/>
      <c r="IS108" s="205"/>
      <c r="IT108" s="205"/>
      <c r="IU108" s="205"/>
      <c r="IV108" s="205"/>
      <c r="IW108" s="205"/>
      <c r="IX108" s="205"/>
      <c r="IY108" s="205"/>
      <c r="IZ108" s="205"/>
      <c r="JA108" s="205"/>
      <c r="JB108" s="205"/>
      <c r="JC108" s="205"/>
      <c r="JD108" s="205"/>
      <c r="JE108" s="205"/>
      <c r="JF108" s="205"/>
      <c r="JG108" s="205"/>
      <c r="JH108" s="205"/>
      <c r="JI108" s="205"/>
      <c r="JJ108" s="205"/>
      <c r="JK108" s="205"/>
      <c r="JL108" s="205"/>
      <c r="JM108" s="205"/>
      <c r="JN108" s="205"/>
      <c r="JO108" s="205"/>
      <c r="JP108" s="205"/>
      <c r="JQ108" s="205"/>
      <c r="JR108" s="205"/>
      <c r="JS108" s="205"/>
      <c r="JT108" s="205"/>
      <c r="JU108" s="205"/>
      <c r="JV108" s="205"/>
      <c r="JW108" s="205"/>
      <c r="JX108" s="205"/>
      <c r="JY108" s="205"/>
      <c r="JZ108" s="205"/>
      <c r="KA108" s="205"/>
      <c r="KB108" s="205"/>
      <c r="KC108" s="205"/>
      <c r="KD108" s="205"/>
      <c r="KE108" s="205"/>
      <c r="KF108" s="205"/>
      <c r="KG108" s="205"/>
      <c r="KH108" s="205"/>
      <c r="KI108" s="205"/>
      <c r="KJ108" s="205"/>
      <c r="KK108" s="205"/>
      <c r="KL108" s="205"/>
      <c r="KM108" s="205"/>
      <c r="KN108" s="205"/>
      <c r="KO108" s="205"/>
      <c r="KP108" s="205"/>
      <c r="KQ108" s="205"/>
      <c r="KR108" s="205"/>
      <c r="KS108" s="205"/>
      <c r="KT108" s="205"/>
      <c r="KU108" s="205"/>
      <c r="KV108" s="205"/>
      <c r="KW108" s="205"/>
      <c r="KX108" s="205"/>
      <c r="KY108" s="205"/>
      <c r="KZ108" s="205"/>
      <c r="LA108" s="205"/>
      <c r="LB108" s="205"/>
      <c r="LC108" s="205"/>
      <c r="LD108" s="205"/>
      <c r="LE108" s="205"/>
      <c r="LF108" s="205"/>
      <c r="LG108" s="205"/>
      <c r="LH108" s="205"/>
      <c r="LI108" s="205"/>
      <c r="LJ108" s="205"/>
      <c r="LK108" s="205"/>
      <c r="LL108" s="205"/>
      <c r="LM108" s="205"/>
      <c r="LN108" s="205"/>
      <c r="LO108" s="205"/>
      <c r="LP108" s="205"/>
      <c r="LQ108" s="205"/>
      <c r="LR108" s="205"/>
      <c r="LS108" s="205"/>
      <c r="LT108" s="205"/>
      <c r="LU108" s="205"/>
      <c r="LV108" s="205"/>
      <c r="LW108" s="205"/>
      <c r="LX108" s="205"/>
      <c r="LY108" s="205"/>
      <c r="LZ108" s="205"/>
      <c r="MA108" s="205"/>
      <c r="MB108" s="205"/>
      <c r="MC108" s="205"/>
      <c r="MD108" s="205"/>
      <c r="ME108" s="205"/>
      <c r="MF108" s="205"/>
      <c r="MG108" s="205"/>
      <c r="MH108" s="205"/>
      <c r="MI108" s="205"/>
      <c r="MJ108" s="205"/>
      <c r="MK108" s="205"/>
      <c r="ML108" s="205"/>
      <c r="MM108" s="205"/>
      <c r="MN108" s="205"/>
      <c r="MO108" s="205"/>
      <c r="MP108" s="205"/>
      <c r="MQ108" s="205"/>
      <c r="MR108" s="205"/>
      <c r="MS108" s="205"/>
      <c r="MT108" s="205"/>
      <c r="MU108" s="205"/>
      <c r="MV108" s="205"/>
      <c r="MW108" s="205"/>
      <c r="MX108" s="205"/>
      <c r="MY108" s="205"/>
      <c r="MZ108" s="205"/>
      <c r="NA108" s="205"/>
      <c r="NB108" s="205"/>
      <c r="NC108" s="205"/>
      <c r="ND108" s="205"/>
      <c r="NE108" s="205"/>
      <c r="NF108" s="205"/>
      <c r="NG108" s="205"/>
      <c r="NH108" s="205"/>
      <c r="NI108" s="205"/>
      <c r="NJ108" s="205"/>
      <c r="NK108" s="205"/>
      <c r="NL108" s="205"/>
      <c r="NM108" s="205"/>
      <c r="NN108" s="205"/>
      <c r="NO108" s="205"/>
      <c r="NP108" s="205"/>
      <c r="NQ108" s="205"/>
      <c r="NR108" s="205"/>
      <c r="NS108" s="205"/>
      <c r="NT108" s="205"/>
      <c r="NU108" s="205"/>
      <c r="NV108" s="205"/>
      <c r="NW108" s="205"/>
      <c r="NX108" s="205"/>
      <c r="NY108" s="205"/>
      <c r="NZ108" s="205"/>
      <c r="OA108" s="205"/>
      <c r="OB108" s="205"/>
      <c r="OC108" s="205"/>
      <c r="OD108" s="205"/>
      <c r="OE108" s="205"/>
      <c r="OF108" s="205"/>
      <c r="OG108" s="205"/>
      <c r="OH108" s="205"/>
      <c r="OI108" s="205"/>
      <c r="OJ108" s="205"/>
      <c r="OK108" s="205"/>
      <c r="OL108" s="205"/>
      <c r="OM108" s="205"/>
      <c r="ON108" s="205"/>
      <c r="OO108" s="205"/>
      <c r="OP108" s="205"/>
      <c r="OQ108" s="205"/>
      <c r="OR108" s="205"/>
      <c r="OS108" s="205"/>
      <c r="OT108" s="205"/>
      <c r="OU108" s="205"/>
      <c r="OV108" s="205"/>
      <c r="OW108" s="205"/>
      <c r="OX108" s="205"/>
      <c r="OY108" s="205"/>
      <c r="OZ108" s="205"/>
      <c r="PA108" s="205"/>
      <c r="PB108" s="205"/>
      <c r="PC108" s="205"/>
      <c r="PD108" s="205"/>
      <c r="PE108" s="205"/>
      <c r="PF108" s="205"/>
      <c r="PG108" s="205"/>
      <c r="PH108" s="205"/>
      <c r="PI108" s="205"/>
      <c r="PJ108" s="205"/>
      <c r="PK108" s="205"/>
      <c r="PL108" s="205"/>
      <c r="PM108" s="205"/>
      <c r="PN108" s="205"/>
      <c r="PO108" s="205"/>
      <c r="PP108" s="205"/>
      <c r="PQ108" s="205"/>
      <c r="PR108" s="205"/>
      <c r="PS108" s="205"/>
      <c r="PT108" s="205"/>
      <c r="PU108" s="205"/>
      <c r="PV108" s="205"/>
      <c r="PW108" s="205"/>
      <c r="PX108" s="205"/>
      <c r="PY108" s="205"/>
      <c r="PZ108" s="205"/>
      <c r="QA108" s="205"/>
      <c r="QB108" s="205"/>
      <c r="QC108" s="205"/>
      <c r="QD108" s="205"/>
      <c r="QE108" s="205"/>
      <c r="QF108" s="205"/>
      <c r="QG108" s="205"/>
      <c r="QH108" s="205"/>
      <c r="QI108" s="205"/>
      <c r="QJ108" s="205"/>
      <c r="QK108" s="205"/>
      <c r="QL108" s="205"/>
      <c r="QM108" s="205"/>
      <c r="QN108" s="205"/>
      <c r="QO108" s="205"/>
      <c r="QP108" s="205"/>
      <c r="QQ108" s="205"/>
      <c r="QR108" s="205"/>
      <c r="QS108" s="205"/>
      <c r="QT108" s="205"/>
      <c r="QU108" s="205"/>
      <c r="QV108" s="205"/>
      <c r="QW108" s="205"/>
      <c r="QX108" s="205"/>
      <c r="QY108" s="205"/>
      <c r="QZ108" s="205"/>
      <c r="RA108" s="205"/>
      <c r="RB108" s="205"/>
      <c r="RC108" s="205"/>
      <c r="RD108" s="205"/>
      <c r="RE108" s="205"/>
      <c r="RF108" s="205"/>
      <c r="RG108" s="205"/>
      <c r="RH108" s="205"/>
      <c r="RI108" s="205"/>
      <c r="RJ108" s="205"/>
      <c r="RK108" s="205"/>
      <c r="RL108" s="205"/>
      <c r="RM108" s="205"/>
      <c r="RN108" s="205"/>
      <c r="RO108" s="205"/>
      <c r="RP108" s="205"/>
      <c r="RQ108" s="205"/>
      <c r="RR108" s="205"/>
      <c r="RS108" s="205"/>
      <c r="RT108" s="205"/>
      <c r="RU108" s="205"/>
      <c r="RV108" s="205"/>
      <c r="RW108" s="205"/>
      <c r="RX108" s="205"/>
      <c r="RY108" s="205"/>
      <c r="RZ108" s="205"/>
      <c r="SA108" s="205"/>
      <c r="SB108" s="205"/>
      <c r="SC108" s="205"/>
      <c r="SD108" s="205"/>
      <c r="SE108" s="205"/>
      <c r="SF108" s="205"/>
      <c r="SG108" s="205"/>
      <c r="SH108" s="205"/>
      <c r="SI108" s="205"/>
      <c r="SJ108" s="205"/>
      <c r="SK108" s="205"/>
      <c r="SL108" s="205"/>
      <c r="SM108" s="205"/>
      <c r="SN108" s="205"/>
      <c r="SO108" s="205"/>
      <c r="SP108" s="205"/>
      <c r="SQ108" s="205"/>
      <c r="SR108" s="205"/>
      <c r="SS108" s="205"/>
      <c r="ST108" s="205"/>
      <c r="SU108" s="205"/>
      <c r="SV108" s="205"/>
      <c r="SW108" s="205"/>
      <c r="SX108" s="205"/>
      <c r="SY108" s="205"/>
      <c r="SZ108" s="205"/>
      <c r="TA108" s="205"/>
      <c r="TB108" s="205"/>
      <c r="TC108" s="205"/>
      <c r="TD108" s="205"/>
      <c r="TE108" s="205"/>
      <c r="TF108" s="205"/>
      <c r="TG108" s="205"/>
      <c r="TH108" s="205"/>
      <c r="TI108" s="205"/>
      <c r="TJ108" s="205"/>
      <c r="TK108" s="205"/>
      <c r="TL108" s="205"/>
      <c r="TM108" s="205"/>
      <c r="TN108" s="205"/>
      <c r="TO108" s="205"/>
      <c r="TP108" s="205"/>
      <c r="TQ108" s="205"/>
      <c r="TR108" s="205"/>
      <c r="TS108" s="205"/>
      <c r="TT108" s="205"/>
      <c r="TU108" s="205"/>
      <c r="TV108" s="205"/>
      <c r="TW108" s="205"/>
      <c r="TX108" s="205"/>
      <c r="TY108" s="205"/>
      <c r="TZ108" s="205"/>
      <c r="UA108" s="205"/>
      <c r="UB108" s="205"/>
      <c r="UC108" s="205"/>
      <c r="UD108" s="205"/>
      <c r="UE108" s="205"/>
      <c r="UF108" s="205"/>
      <c r="UG108" s="205"/>
      <c r="UH108" s="205"/>
      <c r="UI108" s="205"/>
      <c r="UJ108" s="205"/>
      <c r="UK108" s="205"/>
      <c r="UL108" s="205"/>
      <c r="UM108" s="205"/>
      <c r="UN108" s="205"/>
      <c r="UO108" s="205"/>
      <c r="UP108" s="205"/>
      <c r="UQ108" s="205"/>
      <c r="UR108" s="205"/>
      <c r="US108" s="205"/>
      <c r="UT108" s="205"/>
      <c r="UU108" s="205"/>
      <c r="UV108" s="205"/>
      <c r="UW108" s="205"/>
      <c r="UX108" s="205"/>
      <c r="UY108" s="205"/>
      <c r="UZ108" s="205"/>
      <c r="VA108" s="205"/>
      <c r="VB108" s="205"/>
      <c r="VC108" s="205"/>
      <c r="VD108" s="205"/>
      <c r="VE108" s="205"/>
      <c r="VF108" s="205"/>
      <c r="VG108" s="205"/>
      <c r="VH108" s="205"/>
      <c r="VI108" s="205"/>
      <c r="VJ108" s="205"/>
      <c r="VK108" s="205"/>
      <c r="VL108" s="205"/>
      <c r="VM108" s="205"/>
      <c r="VN108" s="205"/>
      <c r="VO108" s="205"/>
      <c r="VP108" s="205"/>
      <c r="VQ108" s="205"/>
      <c r="VR108" s="205"/>
      <c r="VS108" s="205"/>
      <c r="VT108" s="205"/>
      <c r="VU108" s="205"/>
      <c r="VV108" s="205"/>
      <c r="VW108" s="205"/>
      <c r="VX108" s="205"/>
      <c r="VY108" s="205"/>
      <c r="VZ108" s="205"/>
      <c r="WA108" s="205"/>
      <c r="WB108" s="205"/>
      <c r="WC108" s="205"/>
      <c r="WD108" s="205"/>
      <c r="WE108" s="205"/>
      <c r="WF108" s="205"/>
      <c r="WG108" s="205"/>
      <c r="WH108" s="205"/>
      <c r="WI108" s="205"/>
      <c r="WJ108" s="205"/>
      <c r="WK108" s="205"/>
      <c r="WL108" s="205"/>
      <c r="WM108" s="205"/>
      <c r="WN108" s="205"/>
      <c r="WO108" s="205"/>
      <c r="WP108" s="205"/>
      <c r="WQ108" s="205"/>
      <c r="WR108" s="205"/>
      <c r="WS108" s="205"/>
      <c r="WT108" s="205"/>
      <c r="WU108" s="205"/>
      <c r="WV108" s="205"/>
      <c r="WW108" s="205"/>
      <c r="WX108" s="205"/>
      <c r="WY108" s="205"/>
      <c r="WZ108" s="205"/>
      <c r="XA108" s="205"/>
      <c r="XB108" s="205"/>
      <c r="XC108" s="205"/>
      <c r="XD108" s="205"/>
      <c r="XE108" s="205"/>
      <c r="XF108" s="205"/>
      <c r="XG108" s="205"/>
      <c r="XH108" s="205"/>
      <c r="XI108" s="205"/>
      <c r="XJ108" s="205"/>
      <c r="XK108" s="205"/>
      <c r="XL108" s="205"/>
      <c r="XM108" s="205"/>
      <c r="XN108" s="205"/>
      <c r="XO108" s="205"/>
      <c r="XP108" s="205"/>
      <c r="XQ108" s="205"/>
      <c r="XR108" s="205"/>
      <c r="XS108" s="205"/>
      <c r="XT108" s="205"/>
      <c r="XU108" s="205"/>
      <c r="XV108" s="205"/>
      <c r="XW108" s="205"/>
      <c r="XX108" s="205"/>
      <c r="XY108" s="205"/>
      <c r="XZ108" s="205"/>
      <c r="YA108" s="205"/>
      <c r="YB108" s="205"/>
      <c r="YC108" s="205"/>
      <c r="YD108" s="205"/>
      <c r="YE108" s="205"/>
      <c r="YF108" s="205"/>
      <c r="YG108" s="205"/>
      <c r="YH108" s="205"/>
      <c r="YI108" s="205"/>
      <c r="YJ108" s="205"/>
      <c r="YK108" s="205"/>
      <c r="YL108" s="205"/>
      <c r="YM108" s="205"/>
      <c r="YN108" s="205"/>
      <c r="YO108" s="205"/>
      <c r="YP108" s="205"/>
      <c r="YQ108" s="205"/>
      <c r="YR108" s="205"/>
      <c r="YS108" s="205"/>
      <c r="YT108" s="205"/>
      <c r="YU108" s="205"/>
      <c r="YV108" s="205"/>
      <c r="YW108" s="205"/>
      <c r="YX108" s="205"/>
      <c r="YY108" s="205"/>
      <c r="YZ108" s="205"/>
      <c r="ZA108" s="205"/>
      <c r="ZB108" s="205"/>
      <c r="ZC108" s="205"/>
      <c r="ZD108" s="205"/>
      <c r="ZE108" s="205"/>
      <c r="ZF108" s="205"/>
      <c r="ZG108" s="205"/>
      <c r="ZH108" s="205"/>
      <c r="ZI108" s="205"/>
      <c r="ZJ108" s="205"/>
      <c r="ZK108" s="205"/>
      <c r="ZL108" s="205"/>
      <c r="ZM108" s="205"/>
      <c r="ZN108" s="205"/>
      <c r="ZO108" s="205"/>
      <c r="ZP108" s="205"/>
      <c r="ZQ108" s="205"/>
      <c r="ZR108" s="205"/>
      <c r="ZS108" s="205"/>
      <c r="ZT108" s="205"/>
      <c r="ZU108" s="205"/>
      <c r="ZV108" s="205"/>
      <c r="ZW108" s="205"/>
      <c r="ZX108" s="205"/>
      <c r="ZY108" s="205"/>
      <c r="ZZ108" s="205"/>
      <c r="AAA108" s="205"/>
      <c r="AAB108" s="205"/>
      <c r="AAC108" s="205"/>
      <c r="AAD108" s="205"/>
      <c r="AAE108" s="205"/>
      <c r="AAF108" s="205"/>
      <c r="AAG108" s="205"/>
      <c r="AAH108" s="205"/>
      <c r="AAI108" s="205"/>
      <c r="AAJ108" s="205"/>
      <c r="AAK108" s="205"/>
      <c r="AAL108" s="205"/>
      <c r="AAM108" s="205"/>
      <c r="AAN108" s="205"/>
      <c r="AAO108" s="205"/>
      <c r="AAP108" s="205"/>
      <c r="AAQ108" s="205"/>
      <c r="AAR108" s="205"/>
      <c r="AAS108" s="205"/>
      <c r="AAT108" s="205"/>
      <c r="AAU108" s="205"/>
      <c r="AAV108" s="205"/>
      <c r="AAW108" s="205"/>
      <c r="AAX108" s="205"/>
      <c r="AAY108" s="205"/>
      <c r="AAZ108" s="205"/>
      <c r="ABA108" s="205"/>
      <c r="ABB108" s="205"/>
      <c r="ABC108" s="205"/>
      <c r="ABD108" s="205"/>
      <c r="ABE108" s="205"/>
      <c r="ABF108" s="205"/>
      <c r="ABG108" s="205"/>
      <c r="ABH108" s="205"/>
      <c r="ABI108" s="205"/>
      <c r="ABJ108" s="205"/>
      <c r="ABK108" s="205"/>
      <c r="ABL108" s="205"/>
      <c r="ABM108" s="205"/>
      <c r="ABN108" s="205"/>
      <c r="ABO108" s="205"/>
      <c r="ABP108" s="205"/>
      <c r="ABQ108" s="205"/>
      <c r="ABR108" s="205"/>
      <c r="ABS108" s="205"/>
      <c r="ABT108" s="205"/>
      <c r="ABU108" s="205"/>
      <c r="ABV108" s="205"/>
      <c r="ABW108" s="205"/>
      <c r="ABX108" s="205"/>
      <c r="ABY108" s="205"/>
      <c r="ABZ108" s="205"/>
      <c r="ACA108" s="205"/>
      <c r="ACB108" s="205"/>
      <c r="ACC108" s="205"/>
      <c r="ACD108" s="205"/>
      <c r="ACE108" s="205"/>
      <c r="ACF108" s="205"/>
      <c r="ACG108" s="205"/>
      <c r="ACH108" s="205"/>
      <c r="ACI108" s="205"/>
      <c r="ACJ108" s="205"/>
      <c r="ACK108" s="205"/>
      <c r="ACL108" s="205"/>
      <c r="ACM108" s="205"/>
      <c r="ACN108" s="205"/>
      <c r="ACO108" s="205"/>
      <c r="ACP108" s="205"/>
      <c r="ACQ108" s="205"/>
      <c r="ACR108" s="205"/>
      <c r="ACS108" s="205"/>
      <c r="ACT108" s="205"/>
      <c r="ACU108" s="205"/>
      <c r="ACV108" s="205"/>
      <c r="ACW108" s="205"/>
      <c r="ACX108" s="205"/>
      <c r="ACY108" s="205"/>
      <c r="ACZ108" s="205"/>
      <c r="ADA108" s="205"/>
      <c r="ADB108" s="205"/>
      <c r="ADC108" s="205"/>
      <c r="ADD108" s="205"/>
      <c r="ADE108" s="205"/>
      <c r="ADF108" s="205"/>
      <c r="ADG108" s="205"/>
      <c r="ADH108" s="205"/>
      <c r="ADI108" s="205"/>
      <c r="ADJ108" s="205"/>
      <c r="ADK108" s="205"/>
      <c r="ADL108" s="205"/>
      <c r="ADM108" s="205"/>
      <c r="ADN108" s="205"/>
      <c r="ADO108" s="205"/>
      <c r="ADP108" s="205"/>
      <c r="ADQ108" s="205"/>
      <c r="ADR108" s="205"/>
      <c r="ADS108" s="205"/>
      <c r="ADT108" s="205"/>
      <c r="ADU108" s="205"/>
      <c r="ADV108" s="205"/>
      <c r="ADW108" s="205"/>
      <c r="ADX108" s="205"/>
      <c r="ADY108" s="205"/>
      <c r="ADZ108" s="205"/>
      <c r="AEA108" s="205"/>
      <c r="AEB108" s="205"/>
      <c r="AEC108" s="205"/>
      <c r="AED108" s="205"/>
      <c r="AEE108" s="205"/>
      <c r="AEF108" s="205"/>
      <c r="AEG108" s="205"/>
      <c r="AEH108" s="205"/>
      <c r="AEI108" s="205"/>
      <c r="AEJ108" s="205"/>
      <c r="AEK108" s="205"/>
      <c r="AEL108" s="205"/>
      <c r="AEM108" s="205"/>
      <c r="AEN108" s="205"/>
      <c r="AEO108" s="205"/>
      <c r="AEP108" s="205"/>
      <c r="AEQ108" s="205"/>
      <c r="AER108" s="205"/>
      <c r="AES108" s="205"/>
      <c r="AET108" s="205"/>
      <c r="AEU108" s="205"/>
      <c r="AEV108" s="205"/>
      <c r="AEW108" s="205"/>
      <c r="AEX108" s="205"/>
      <c r="AEY108" s="205"/>
      <c r="AEZ108" s="205"/>
      <c r="AFA108" s="205"/>
      <c r="AFB108" s="205"/>
      <c r="AFC108" s="205"/>
      <c r="AFD108" s="205"/>
      <c r="AFE108" s="205"/>
      <c r="AFF108" s="205"/>
      <c r="AFG108" s="205"/>
      <c r="AFH108" s="205"/>
      <c r="AFI108" s="205"/>
      <c r="AFJ108" s="205"/>
      <c r="AFK108" s="205"/>
      <c r="AFL108" s="205"/>
      <c r="AFM108" s="205"/>
      <c r="AFN108" s="205"/>
      <c r="AFO108" s="205"/>
      <c r="AFP108" s="205"/>
      <c r="AFQ108" s="205"/>
      <c r="AFR108" s="205"/>
      <c r="AFS108" s="205"/>
      <c r="AFT108" s="205"/>
      <c r="AFU108" s="205"/>
      <c r="AFV108" s="205"/>
      <c r="AFW108" s="205"/>
      <c r="AFX108" s="205"/>
      <c r="AFY108" s="205"/>
      <c r="AFZ108" s="205"/>
      <c r="AGA108" s="205"/>
      <c r="AGB108" s="205"/>
      <c r="AGC108" s="205"/>
      <c r="AGD108" s="205"/>
      <c r="AGE108" s="205"/>
      <c r="AGF108" s="205"/>
      <c r="AGG108" s="205"/>
      <c r="AGH108" s="205"/>
      <c r="AGI108" s="205"/>
      <c r="AGJ108" s="205"/>
      <c r="AGK108" s="205"/>
      <c r="AGL108" s="205"/>
      <c r="AGM108" s="205"/>
      <c r="AGN108" s="205"/>
      <c r="AGO108" s="205"/>
      <c r="AGP108" s="205"/>
      <c r="AGQ108" s="205"/>
      <c r="AGR108" s="205"/>
      <c r="AGS108" s="205"/>
      <c r="AGT108" s="205"/>
      <c r="AGU108" s="205"/>
      <c r="AGV108" s="205"/>
      <c r="AGW108" s="205"/>
      <c r="AGX108" s="205"/>
      <c r="AGY108" s="205"/>
      <c r="AGZ108" s="205"/>
      <c r="AHA108" s="205"/>
      <c r="AHB108" s="205"/>
      <c r="AHC108" s="205"/>
      <c r="AHD108" s="205"/>
      <c r="AHE108" s="205"/>
      <c r="AHF108" s="205"/>
      <c r="AHG108" s="205"/>
      <c r="AHH108" s="205"/>
      <c r="AHI108" s="205"/>
      <c r="AHJ108" s="205"/>
      <c r="AHK108" s="205"/>
      <c r="AHL108" s="205"/>
      <c r="AHM108" s="205"/>
      <c r="AHN108" s="205"/>
      <c r="AHO108" s="205"/>
      <c r="AHP108" s="205"/>
      <c r="AHQ108" s="205"/>
      <c r="AHR108" s="205"/>
      <c r="AHS108" s="205"/>
      <c r="AHT108" s="205"/>
      <c r="AHU108" s="205"/>
      <c r="AHV108" s="205"/>
      <c r="AHW108" s="205"/>
      <c r="AHX108" s="205"/>
      <c r="AHY108" s="205"/>
      <c r="AHZ108" s="205"/>
      <c r="AIA108" s="205"/>
      <c r="AIB108" s="205"/>
      <c r="AIC108" s="205"/>
      <c r="AID108" s="205"/>
      <c r="AIE108" s="205"/>
      <c r="AIF108" s="205"/>
      <c r="AIG108" s="205"/>
      <c r="AIH108" s="205"/>
      <c r="AII108" s="205"/>
      <c r="AIJ108" s="205"/>
      <c r="AIK108" s="205"/>
      <c r="AIL108" s="205"/>
      <c r="AIM108" s="205"/>
      <c r="AIN108" s="205"/>
      <c r="AIO108" s="205"/>
      <c r="AIP108" s="205"/>
      <c r="AIQ108" s="205"/>
      <c r="AIR108" s="205"/>
      <c r="AIS108" s="205"/>
      <c r="AIT108" s="205"/>
      <c r="AIU108" s="205"/>
      <c r="AIV108" s="205"/>
      <c r="AIW108" s="205"/>
      <c r="AIX108" s="205"/>
      <c r="AIY108" s="205"/>
      <c r="AIZ108" s="205"/>
      <c r="AJA108" s="205"/>
      <c r="AJB108" s="205"/>
      <c r="AJC108" s="205"/>
      <c r="AJD108" s="205"/>
      <c r="AJE108" s="205"/>
      <c r="AJF108" s="205"/>
      <c r="AJG108" s="205"/>
      <c r="AJH108" s="205"/>
      <c r="AJI108" s="205"/>
      <c r="AJJ108" s="205"/>
      <c r="AJK108" s="205"/>
      <c r="AJL108" s="205"/>
      <c r="AJM108" s="205"/>
      <c r="AJN108" s="205"/>
      <c r="AJO108" s="205"/>
      <c r="AJP108" s="205"/>
      <c r="AJQ108" s="205"/>
      <c r="AJR108" s="205"/>
      <c r="AJS108" s="205"/>
      <c r="AJT108" s="205"/>
      <c r="AJU108" s="205"/>
      <c r="AJV108" s="205"/>
      <c r="AJW108" s="205"/>
      <c r="AJX108" s="205"/>
      <c r="AJY108" s="205"/>
      <c r="AJZ108" s="205"/>
      <c r="AKA108" s="205"/>
      <c r="AKB108" s="205"/>
      <c r="AKC108" s="205"/>
      <c r="AKD108" s="205"/>
      <c r="AKE108" s="205"/>
      <c r="AKF108" s="205"/>
      <c r="AKG108" s="205"/>
      <c r="AKH108" s="205"/>
      <c r="AKI108" s="205"/>
      <c r="AKJ108" s="205"/>
      <c r="AKK108" s="205"/>
      <c r="AKL108" s="205"/>
      <c r="AKM108" s="205"/>
      <c r="AKN108" s="205"/>
      <c r="AKO108" s="205"/>
      <c r="AKP108" s="205"/>
      <c r="AKQ108" s="205"/>
      <c r="AKR108" s="205"/>
      <c r="AKS108" s="205"/>
      <c r="AKT108" s="205"/>
      <c r="AKU108" s="205"/>
      <c r="AKV108" s="205"/>
      <c r="AKW108" s="205"/>
      <c r="AKX108" s="205"/>
      <c r="AKY108" s="205"/>
      <c r="AKZ108" s="205"/>
      <c r="ALA108" s="205"/>
      <c r="ALB108" s="205"/>
      <c r="ALC108" s="205"/>
      <c r="ALD108" s="205"/>
      <c r="ALE108" s="205"/>
      <c r="ALF108" s="205"/>
      <c r="ALG108" s="205"/>
      <c r="ALH108" s="205"/>
      <c r="ALI108" s="205"/>
      <c r="ALJ108" s="205"/>
      <c r="ALK108" s="205"/>
      <c r="ALL108" s="205"/>
      <c r="ALM108" s="205"/>
      <c r="ALN108" s="205"/>
      <c r="ALO108" s="205"/>
      <c r="ALP108" s="205"/>
      <c r="ALQ108" s="205"/>
      <c r="ALR108" s="205"/>
      <c r="ALS108" s="205"/>
      <c r="ALT108" s="205"/>
      <c r="ALU108" s="205"/>
      <c r="ALV108" s="205"/>
      <c r="ALW108" s="205"/>
      <c r="ALX108" s="205"/>
      <c r="ALY108" s="205"/>
      <c r="ALZ108" s="205"/>
      <c r="AMA108" s="205"/>
      <c r="AMB108" s="205"/>
      <c r="AMC108" s="205"/>
      <c r="AMD108" s="205"/>
      <c r="AME108" s="205"/>
      <c r="AMF108" s="205"/>
      <c r="AMG108" s="205"/>
      <c r="AMH108" s="205"/>
      <c r="AMI108" s="205"/>
      <c r="AMJ108" s="205"/>
      <c r="AMK108" s="205"/>
      <c r="AML108" s="205"/>
      <c r="AMM108" s="205"/>
      <c r="AMN108" s="205"/>
      <c r="AMO108" s="205"/>
      <c r="AMP108" s="205"/>
      <c r="AMQ108" s="205"/>
      <c r="AMR108" s="205"/>
      <c r="AMS108" s="205"/>
      <c r="AMT108" s="205"/>
      <c r="AMU108" s="205"/>
      <c r="AMV108" s="205"/>
      <c r="AMW108" s="205"/>
      <c r="AMX108" s="205"/>
      <c r="AMY108" s="205"/>
      <c r="AMZ108" s="205"/>
      <c r="ANA108" s="205"/>
      <c r="ANB108" s="205"/>
      <c r="ANC108" s="205"/>
      <c r="AND108" s="205"/>
      <c r="ANE108" s="205"/>
      <c r="ANF108" s="205"/>
      <c r="ANG108" s="205"/>
      <c r="ANH108" s="205"/>
      <c r="ANI108" s="205"/>
      <c r="ANJ108" s="205"/>
      <c r="ANK108" s="205"/>
      <c r="ANL108" s="205"/>
      <c r="ANM108" s="205"/>
      <c r="ANN108" s="205"/>
      <c r="ANO108" s="205"/>
      <c r="ANP108" s="205"/>
      <c r="ANQ108" s="205"/>
      <c r="ANR108" s="205"/>
      <c r="ANS108" s="205"/>
      <c r="ANT108" s="205"/>
      <c r="ANU108" s="205"/>
      <c r="ANV108" s="205"/>
      <c r="ANW108" s="205"/>
      <c r="ANX108" s="205"/>
      <c r="ANY108" s="205"/>
      <c r="ANZ108" s="205"/>
      <c r="AOA108" s="205"/>
      <c r="AOB108" s="205"/>
      <c r="AOC108" s="205"/>
      <c r="AOD108" s="205"/>
      <c r="AOE108" s="205"/>
      <c r="AOF108" s="205"/>
      <c r="AOG108" s="205"/>
      <c r="AOH108" s="205"/>
      <c r="AOI108" s="205"/>
      <c r="AOJ108" s="205"/>
      <c r="AOK108" s="205"/>
      <c r="AOL108" s="205"/>
      <c r="AOM108" s="205"/>
      <c r="AON108" s="205"/>
      <c r="AOO108" s="205"/>
      <c r="AOP108" s="205"/>
      <c r="AOQ108" s="205"/>
      <c r="AOR108" s="205"/>
      <c r="AOS108" s="205"/>
      <c r="AOT108" s="205"/>
      <c r="AOU108" s="205"/>
      <c r="AOV108" s="205"/>
      <c r="AOW108" s="205"/>
      <c r="AOX108" s="205"/>
      <c r="AOY108" s="205"/>
      <c r="AOZ108" s="205"/>
      <c r="APA108" s="205"/>
      <c r="APB108" s="205"/>
      <c r="APC108" s="205"/>
      <c r="APD108" s="205"/>
      <c r="APE108" s="205"/>
      <c r="APF108" s="205"/>
      <c r="APG108" s="205"/>
      <c r="APH108" s="205"/>
      <c r="API108" s="205"/>
      <c r="APJ108" s="205"/>
      <c r="APK108" s="205"/>
      <c r="APL108" s="205"/>
      <c r="APM108" s="205"/>
      <c r="APN108" s="205"/>
      <c r="APO108" s="205"/>
      <c r="APP108" s="205"/>
      <c r="APQ108" s="205"/>
      <c r="APR108" s="205"/>
      <c r="APS108" s="205"/>
      <c r="APT108" s="205"/>
      <c r="APU108" s="205"/>
      <c r="APV108" s="205"/>
      <c r="APW108" s="205"/>
      <c r="APX108" s="205"/>
      <c r="APY108" s="205"/>
      <c r="APZ108" s="205"/>
      <c r="AQA108" s="205"/>
      <c r="AQB108" s="205"/>
      <c r="AQC108" s="205"/>
      <c r="AQD108" s="205"/>
      <c r="AQE108" s="205"/>
      <c r="AQF108" s="205"/>
      <c r="AQG108" s="205"/>
      <c r="AQH108" s="205"/>
      <c r="AQI108" s="205"/>
      <c r="AQJ108" s="205"/>
      <c r="AQK108" s="205"/>
      <c r="AQL108" s="205"/>
      <c r="AQM108" s="205"/>
      <c r="AQN108" s="205"/>
      <c r="AQO108" s="205"/>
      <c r="AQP108" s="205"/>
      <c r="AQQ108" s="205"/>
      <c r="AQR108" s="205"/>
      <c r="AQS108" s="205"/>
      <c r="AQT108" s="205"/>
      <c r="AQU108" s="205"/>
      <c r="AQV108" s="205"/>
      <c r="AQW108" s="205"/>
      <c r="AQX108" s="205"/>
      <c r="AQY108" s="205"/>
      <c r="AQZ108" s="205"/>
      <c r="ARA108" s="205"/>
      <c r="ARB108" s="205"/>
      <c r="ARC108" s="205"/>
      <c r="ARD108" s="205"/>
      <c r="ARE108" s="205"/>
      <c r="ARF108" s="205"/>
      <c r="ARG108" s="205"/>
      <c r="ARH108" s="205"/>
      <c r="ARI108" s="205"/>
      <c r="ARJ108" s="205"/>
      <c r="ARK108" s="205"/>
      <c r="ARL108" s="205"/>
      <c r="ARM108" s="205"/>
      <c r="ARN108" s="205"/>
      <c r="ARO108" s="205"/>
      <c r="ARP108" s="205"/>
      <c r="ARQ108" s="205"/>
      <c r="ARR108" s="205"/>
      <c r="ARS108" s="205"/>
      <c r="ART108" s="205"/>
      <c r="ARU108" s="205"/>
      <c r="ARV108" s="205"/>
      <c r="ARW108" s="205"/>
      <c r="ARX108" s="205"/>
      <c r="ARY108" s="205"/>
      <c r="ARZ108" s="205"/>
      <c r="ASA108" s="205"/>
      <c r="ASB108" s="205"/>
      <c r="ASC108" s="205"/>
      <c r="ASD108" s="205"/>
      <c r="ASE108" s="205"/>
      <c r="ASF108" s="205"/>
      <c r="ASG108" s="205"/>
      <c r="ASH108" s="205"/>
      <c r="ASI108" s="205"/>
      <c r="ASJ108" s="205"/>
      <c r="ASK108" s="205"/>
      <c r="ASL108" s="205"/>
      <c r="ASM108" s="205"/>
      <c r="ASN108" s="205"/>
      <c r="ASO108" s="205"/>
      <c r="ASP108" s="205"/>
      <c r="ASQ108" s="205"/>
      <c r="ASR108" s="205"/>
      <c r="ASS108" s="205"/>
      <c r="AST108" s="205"/>
      <c r="ASU108" s="205"/>
      <c r="ASV108" s="205"/>
      <c r="ASW108" s="205"/>
      <c r="ASX108" s="205"/>
      <c r="ASY108" s="205"/>
      <c r="ASZ108" s="205"/>
      <c r="ATA108" s="205"/>
      <c r="ATB108" s="205"/>
      <c r="ATC108" s="205"/>
      <c r="ATD108" s="205"/>
      <c r="ATE108" s="205"/>
      <c r="ATF108" s="205"/>
      <c r="ATG108" s="205"/>
      <c r="ATH108" s="205"/>
      <c r="ATI108" s="205"/>
      <c r="ATJ108" s="205"/>
      <c r="ATK108" s="205"/>
      <c r="ATL108" s="205"/>
      <c r="ATM108" s="205"/>
      <c r="ATN108" s="205"/>
      <c r="ATO108" s="205"/>
      <c r="ATP108" s="205"/>
      <c r="ATQ108" s="205"/>
      <c r="ATR108" s="205"/>
      <c r="ATS108" s="205"/>
      <c r="ATT108" s="205"/>
      <c r="ATU108" s="205"/>
      <c r="ATV108" s="205"/>
      <c r="ATW108" s="205"/>
      <c r="ATX108" s="205"/>
      <c r="ATY108" s="205"/>
      <c r="ATZ108" s="205"/>
      <c r="AUA108" s="205"/>
      <c r="AUB108" s="205"/>
      <c r="AUC108" s="205"/>
      <c r="AUD108" s="205"/>
      <c r="AUE108" s="205"/>
      <c r="AUF108" s="205"/>
      <c r="AUG108" s="205"/>
      <c r="AUH108" s="205"/>
      <c r="AUI108" s="205"/>
      <c r="AUJ108" s="205"/>
      <c r="AUK108" s="205"/>
      <c r="AUL108" s="205"/>
      <c r="AUM108" s="205"/>
      <c r="AUN108" s="205"/>
      <c r="AUO108" s="205"/>
      <c r="AUP108" s="205"/>
      <c r="AUQ108" s="205"/>
      <c r="AUR108" s="205"/>
      <c r="AUS108" s="205"/>
      <c r="AUT108" s="205"/>
      <c r="AUU108" s="205"/>
      <c r="AUV108" s="205"/>
      <c r="AUW108" s="205"/>
      <c r="AUX108" s="205"/>
      <c r="AUY108" s="205"/>
      <c r="AUZ108" s="205"/>
      <c r="AVA108" s="205"/>
      <c r="AVB108" s="205"/>
      <c r="AVC108" s="205"/>
      <c r="AVD108" s="205"/>
      <c r="AVE108" s="205"/>
      <c r="AVF108" s="205"/>
      <c r="AVG108" s="205"/>
      <c r="AVH108" s="205"/>
      <c r="AVI108" s="205"/>
      <c r="AVJ108" s="205"/>
      <c r="AVK108" s="205"/>
      <c r="AVL108" s="205"/>
      <c r="AVM108" s="205"/>
      <c r="AVN108" s="205"/>
      <c r="AVO108" s="205"/>
      <c r="AVP108" s="205"/>
      <c r="AVQ108" s="205"/>
      <c r="AVR108" s="205"/>
      <c r="AVS108" s="205"/>
      <c r="AVT108" s="205"/>
      <c r="AVU108" s="205"/>
      <c r="AVV108" s="205"/>
      <c r="AVW108" s="205"/>
      <c r="AVX108" s="205"/>
      <c r="AVY108" s="205"/>
      <c r="AVZ108" s="205"/>
      <c r="AWA108" s="205"/>
      <c r="AWB108" s="205"/>
      <c r="AWC108" s="205"/>
      <c r="AWD108" s="205"/>
      <c r="AWE108" s="205"/>
      <c r="AWF108" s="205"/>
      <c r="AWG108" s="205"/>
      <c r="AWH108" s="205"/>
      <c r="AWI108" s="205"/>
      <c r="AWJ108" s="205"/>
      <c r="AWK108" s="205"/>
      <c r="AWL108" s="205"/>
      <c r="AWM108" s="205"/>
      <c r="AWN108" s="205"/>
      <c r="AWO108" s="205"/>
      <c r="AWP108" s="205"/>
      <c r="AWQ108" s="205"/>
      <c r="AWR108" s="205"/>
      <c r="AWS108" s="205"/>
      <c r="AWT108" s="205"/>
      <c r="AWU108" s="205"/>
      <c r="AWV108" s="205"/>
      <c r="AWW108" s="205"/>
      <c r="AWX108" s="205"/>
      <c r="AWY108" s="205"/>
      <c r="AWZ108" s="205"/>
      <c r="AXA108" s="205"/>
      <c r="AXB108" s="205"/>
      <c r="AXC108" s="205"/>
      <c r="AXD108" s="205"/>
      <c r="AXE108" s="205"/>
      <c r="AXF108" s="205"/>
      <c r="AXG108" s="205"/>
      <c r="AXH108" s="205"/>
      <c r="AXI108" s="205"/>
      <c r="AXJ108" s="205"/>
      <c r="AXK108" s="205"/>
      <c r="AXL108" s="205"/>
      <c r="AXM108" s="205"/>
      <c r="AXN108" s="205"/>
      <c r="AXO108" s="205"/>
      <c r="AXP108" s="205"/>
      <c r="AXQ108" s="205"/>
      <c r="AXR108" s="205"/>
      <c r="AXS108" s="205"/>
      <c r="AXT108" s="205"/>
      <c r="AXU108" s="205"/>
      <c r="AXV108" s="205"/>
      <c r="AXW108" s="205"/>
      <c r="AXX108" s="205"/>
      <c r="AXY108" s="205"/>
      <c r="AXZ108" s="205"/>
      <c r="AYA108" s="205"/>
      <c r="AYB108" s="205"/>
      <c r="AYC108" s="205"/>
      <c r="AYD108" s="205"/>
      <c r="AYE108" s="205"/>
      <c r="AYF108" s="205"/>
      <c r="AYG108" s="205"/>
      <c r="AYH108" s="205"/>
      <c r="AYI108" s="205"/>
      <c r="AYJ108" s="205"/>
      <c r="AYK108" s="205"/>
      <c r="AYL108" s="205"/>
      <c r="AYM108" s="205"/>
      <c r="AYN108" s="205"/>
      <c r="AYO108" s="205"/>
      <c r="AYP108" s="205"/>
      <c r="AYQ108" s="205"/>
      <c r="AYR108" s="205"/>
      <c r="AYS108" s="205"/>
      <c r="AYT108" s="205"/>
      <c r="AYU108" s="205"/>
      <c r="AYV108" s="205"/>
      <c r="AYW108" s="205"/>
      <c r="AYX108" s="205"/>
      <c r="AYY108" s="205"/>
      <c r="AYZ108" s="205"/>
      <c r="AZA108" s="205"/>
      <c r="AZB108" s="205"/>
      <c r="AZC108" s="205"/>
      <c r="AZD108" s="205"/>
      <c r="AZE108" s="205"/>
      <c r="AZF108" s="205"/>
      <c r="AZG108" s="205"/>
      <c r="AZH108" s="205"/>
      <c r="AZI108" s="205"/>
      <c r="AZJ108" s="205"/>
      <c r="AZK108" s="205"/>
      <c r="AZL108" s="205"/>
      <c r="AZM108" s="205"/>
      <c r="AZN108" s="205"/>
      <c r="AZO108" s="205"/>
      <c r="AZP108" s="205"/>
      <c r="AZQ108" s="205"/>
      <c r="AZR108" s="205"/>
      <c r="AZS108" s="205"/>
      <c r="AZT108" s="205"/>
      <c r="AZU108" s="205"/>
      <c r="AZV108" s="205"/>
      <c r="AZW108" s="205"/>
      <c r="AZX108" s="205"/>
      <c r="AZY108" s="205"/>
      <c r="AZZ108" s="205"/>
      <c r="BAA108" s="205"/>
      <c r="BAB108" s="205"/>
      <c r="BAC108" s="205"/>
      <c r="BAD108" s="205"/>
      <c r="BAE108" s="205"/>
      <c r="BAF108" s="205"/>
      <c r="BAG108" s="205"/>
      <c r="BAH108" s="205"/>
      <c r="BAI108" s="205"/>
      <c r="BAJ108" s="205"/>
      <c r="BAK108" s="205"/>
      <c r="BAL108" s="205"/>
      <c r="BAM108" s="205"/>
      <c r="BAN108" s="205"/>
      <c r="BAO108" s="205"/>
      <c r="BAP108" s="205"/>
      <c r="BAQ108" s="205"/>
      <c r="BAR108" s="205"/>
      <c r="BAS108" s="205"/>
      <c r="BAT108" s="205"/>
      <c r="BAU108" s="205"/>
      <c r="BAV108" s="205"/>
      <c r="BAW108" s="205"/>
      <c r="BAX108" s="205"/>
      <c r="BAY108" s="205"/>
      <c r="BAZ108" s="205"/>
      <c r="BBA108" s="205"/>
      <c r="BBB108" s="205"/>
      <c r="BBC108" s="205"/>
      <c r="BBD108" s="205"/>
      <c r="BBE108" s="205"/>
      <c r="BBF108" s="205"/>
      <c r="BBG108" s="205"/>
      <c r="BBH108" s="205"/>
      <c r="BBI108" s="205"/>
      <c r="BBJ108" s="205"/>
      <c r="BBK108" s="205"/>
      <c r="BBL108" s="205"/>
      <c r="BBM108" s="205"/>
      <c r="BBN108" s="205"/>
      <c r="BBO108" s="205"/>
      <c r="BBP108" s="205"/>
      <c r="BBQ108" s="205"/>
      <c r="BBR108" s="205"/>
      <c r="BBS108" s="205"/>
      <c r="BBT108" s="205"/>
      <c r="BBU108" s="205"/>
      <c r="BBV108" s="205"/>
      <c r="BBW108" s="205"/>
      <c r="BBX108" s="205"/>
      <c r="BBY108" s="205"/>
      <c r="BBZ108" s="205"/>
      <c r="BCA108" s="205"/>
      <c r="BCB108" s="205"/>
      <c r="BCC108" s="205"/>
      <c r="BCD108" s="205"/>
      <c r="BCE108" s="205"/>
      <c r="BCF108" s="205"/>
      <c r="BCG108" s="205"/>
      <c r="BCH108" s="205"/>
      <c r="BCI108" s="205"/>
      <c r="BCJ108" s="205"/>
      <c r="BCK108" s="205"/>
      <c r="BCL108" s="205"/>
      <c r="BCM108" s="205"/>
      <c r="BCN108" s="205"/>
      <c r="BCO108" s="205"/>
      <c r="BCP108" s="205"/>
      <c r="BCQ108" s="205"/>
      <c r="BCR108" s="205"/>
      <c r="BCS108" s="205"/>
      <c r="BCT108" s="205"/>
      <c r="BCU108" s="205"/>
      <c r="BCV108" s="205"/>
      <c r="BCW108" s="205"/>
      <c r="BCX108" s="205"/>
      <c r="BCY108" s="205"/>
      <c r="BCZ108" s="205"/>
      <c r="BDA108" s="205"/>
      <c r="BDB108" s="205"/>
      <c r="BDC108" s="205"/>
      <c r="BDD108" s="205"/>
      <c r="BDE108" s="205"/>
      <c r="BDF108" s="205"/>
      <c r="BDG108" s="205"/>
      <c r="BDH108" s="205"/>
      <c r="BDI108" s="205"/>
      <c r="BDJ108" s="205"/>
      <c r="BDK108" s="205"/>
      <c r="BDL108" s="205"/>
      <c r="BDM108" s="205"/>
      <c r="BDN108" s="205"/>
      <c r="BDO108" s="205"/>
      <c r="BDP108" s="205"/>
      <c r="BDQ108" s="205"/>
      <c r="BDR108" s="205"/>
      <c r="BDS108" s="205"/>
      <c r="BDT108" s="205"/>
      <c r="BDU108" s="205"/>
    </row>
    <row r="109" spans="1:1477" s="73" customFormat="1">
      <c r="A109" s="126"/>
      <c r="B109" s="71" t="s">
        <v>5</v>
      </c>
      <c r="C109" s="71" t="s">
        <v>301</v>
      </c>
      <c r="D109" s="71" t="s">
        <v>302</v>
      </c>
      <c r="E109" s="72">
        <v>41942</v>
      </c>
      <c r="F109" s="71" t="s">
        <v>477</v>
      </c>
      <c r="G109" s="175" t="s">
        <v>478</v>
      </c>
      <c r="H109" s="208">
        <v>3</v>
      </c>
      <c r="I109" s="73">
        <v>0</v>
      </c>
      <c r="J109" s="73">
        <v>170</v>
      </c>
      <c r="K109" s="73">
        <v>192</v>
      </c>
      <c r="L109" s="73">
        <v>190</v>
      </c>
      <c r="M109" s="206">
        <f t="shared" si="81"/>
        <v>0.9882352941176471</v>
      </c>
      <c r="N109" s="73">
        <f t="shared" si="82"/>
        <v>1</v>
      </c>
      <c r="O109" s="73">
        <v>2</v>
      </c>
      <c r="P109" s="73">
        <v>0</v>
      </c>
      <c r="Q109" s="73">
        <v>0</v>
      </c>
      <c r="R109" s="73">
        <v>22</v>
      </c>
      <c r="S109" s="73">
        <v>0</v>
      </c>
      <c r="T109" s="212">
        <v>1872759</v>
      </c>
      <c r="U109" s="212">
        <v>101085</v>
      </c>
      <c r="V109" s="212">
        <v>1771674</v>
      </c>
      <c r="W109" s="212">
        <v>1872759</v>
      </c>
      <c r="X109" s="212">
        <v>1693855</v>
      </c>
      <c r="Y109" s="212">
        <v>0</v>
      </c>
      <c r="Z109" s="212">
        <v>0</v>
      </c>
      <c r="AA109" s="212">
        <v>0</v>
      </c>
      <c r="AB109" s="212">
        <v>1693855</v>
      </c>
      <c r="AC109" s="212">
        <v>1636257</v>
      </c>
      <c r="AD109" s="206">
        <f t="shared" si="83"/>
        <v>0.92356550923025338</v>
      </c>
      <c r="AE109" s="73">
        <f t="shared" si="84"/>
        <v>1</v>
      </c>
      <c r="AF109" s="212">
        <v>-57598</v>
      </c>
      <c r="AG109" s="212">
        <v>0</v>
      </c>
      <c r="AH109" s="73">
        <v>20</v>
      </c>
      <c r="AI109" s="73">
        <v>2</v>
      </c>
      <c r="AJ109" s="73">
        <v>0</v>
      </c>
      <c r="AK109" s="73">
        <v>0</v>
      </c>
      <c r="AL109" s="85">
        <v>1943</v>
      </c>
      <c r="AM109" s="85">
        <v>0</v>
      </c>
      <c r="AN109" s="73">
        <v>0</v>
      </c>
      <c r="AO109" s="73">
        <v>0</v>
      </c>
      <c r="AP109" s="85">
        <v>0</v>
      </c>
      <c r="AQ109" s="85">
        <v>0</v>
      </c>
      <c r="AR109" s="73">
        <v>0</v>
      </c>
      <c r="AS109" s="73">
        <v>0</v>
      </c>
      <c r="AT109" s="85">
        <v>0</v>
      </c>
      <c r="AU109" s="85">
        <v>0</v>
      </c>
      <c r="AV109" s="73">
        <v>0</v>
      </c>
      <c r="AW109" s="73">
        <v>0</v>
      </c>
      <c r="AX109" s="85">
        <v>0</v>
      </c>
      <c r="AY109" s="85">
        <v>0</v>
      </c>
      <c r="AZ109" s="73">
        <v>0</v>
      </c>
      <c r="BA109" s="73">
        <v>0</v>
      </c>
      <c r="BB109" s="85">
        <v>0</v>
      </c>
      <c r="BC109" s="85">
        <v>0</v>
      </c>
      <c r="BD109" s="73">
        <v>0</v>
      </c>
      <c r="BE109" s="73">
        <v>0</v>
      </c>
      <c r="BF109" s="85">
        <v>0</v>
      </c>
      <c r="BG109" s="85">
        <v>0</v>
      </c>
      <c r="BH109" s="73">
        <v>0</v>
      </c>
      <c r="BI109" s="73">
        <v>0</v>
      </c>
      <c r="BJ109" s="85">
        <v>0</v>
      </c>
      <c r="BK109" s="85">
        <v>0</v>
      </c>
      <c r="BL109" s="73">
        <v>0</v>
      </c>
      <c r="BM109" s="73">
        <v>0</v>
      </c>
      <c r="BN109" s="85">
        <v>0</v>
      </c>
      <c r="BO109" s="85">
        <v>0</v>
      </c>
      <c r="BP109" s="73">
        <v>0</v>
      </c>
      <c r="BQ109" s="73">
        <v>0</v>
      </c>
      <c r="BR109" s="85">
        <v>0</v>
      </c>
      <c r="BS109" s="85">
        <v>0</v>
      </c>
      <c r="BT109" s="73">
        <v>0</v>
      </c>
      <c r="BU109" s="73">
        <v>0</v>
      </c>
      <c r="BV109" s="85">
        <v>0</v>
      </c>
      <c r="BW109" s="85">
        <v>0</v>
      </c>
      <c r="BX109" s="73">
        <v>0</v>
      </c>
      <c r="BY109" s="73">
        <v>0</v>
      </c>
      <c r="BZ109" s="85">
        <v>0</v>
      </c>
      <c r="CA109" s="85">
        <v>0</v>
      </c>
      <c r="CB109" s="73">
        <v>0</v>
      </c>
      <c r="CC109" s="73">
        <v>0</v>
      </c>
      <c r="CD109" s="85">
        <v>0</v>
      </c>
      <c r="CE109" s="85">
        <v>0</v>
      </c>
      <c r="CF109" s="73">
        <v>0</v>
      </c>
      <c r="CG109" s="73">
        <v>0</v>
      </c>
      <c r="CH109" s="85">
        <v>0</v>
      </c>
      <c r="CI109" s="85">
        <v>0</v>
      </c>
      <c r="CJ109" s="73">
        <v>0</v>
      </c>
      <c r="CK109" s="73">
        <v>0</v>
      </c>
      <c r="CL109" s="85">
        <v>1943</v>
      </c>
      <c r="CM109" s="85">
        <v>0</v>
      </c>
      <c r="CN109" s="71" t="s">
        <v>447</v>
      </c>
      <c r="CO109" s="71" t="s">
        <v>448</v>
      </c>
      <c r="CP109" s="71" t="s">
        <v>321</v>
      </c>
      <c r="CQ109" s="71" t="s">
        <v>321</v>
      </c>
      <c r="CR109" s="71" t="s">
        <v>321</v>
      </c>
      <c r="CS109" s="71" t="s">
        <v>321</v>
      </c>
      <c r="CT109" s="72">
        <v>42264</v>
      </c>
      <c r="CU109" s="71" t="s">
        <v>473</v>
      </c>
      <c r="CV109" s="71" t="s">
        <v>474</v>
      </c>
      <c r="CW109" s="72" t="s">
        <v>168</v>
      </c>
      <c r="CX109" s="72">
        <v>42214</v>
      </c>
      <c r="CY109" s="71" t="s">
        <v>473</v>
      </c>
      <c r="CZ109" s="71" t="s">
        <v>474</v>
      </c>
      <c r="DA109" s="71" t="s">
        <v>509</v>
      </c>
      <c r="DB109" s="86">
        <v>1934017.45</v>
      </c>
      <c r="DC109" s="71"/>
      <c r="DD109" s="71"/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205"/>
      <c r="II109" s="205"/>
      <c r="IJ109" s="205"/>
      <c r="IK109" s="205"/>
      <c r="IL109" s="205"/>
      <c r="IM109" s="205"/>
      <c r="IN109" s="205"/>
      <c r="IO109" s="205"/>
      <c r="IP109" s="205"/>
      <c r="IQ109" s="205"/>
      <c r="IR109" s="205"/>
      <c r="IS109" s="205"/>
      <c r="IT109" s="205"/>
      <c r="IU109" s="205"/>
      <c r="IV109" s="205"/>
      <c r="IW109" s="205"/>
      <c r="IX109" s="205"/>
      <c r="IY109" s="205"/>
      <c r="IZ109" s="205"/>
      <c r="JA109" s="205"/>
      <c r="JB109" s="205"/>
      <c r="JC109" s="205"/>
      <c r="JD109" s="205"/>
      <c r="JE109" s="205"/>
      <c r="JF109" s="205"/>
      <c r="JG109" s="205"/>
      <c r="JH109" s="205"/>
      <c r="JI109" s="205"/>
      <c r="JJ109" s="205"/>
      <c r="JK109" s="205"/>
      <c r="JL109" s="205"/>
      <c r="JM109" s="205"/>
      <c r="JN109" s="205"/>
      <c r="JO109" s="205"/>
      <c r="JP109" s="205"/>
      <c r="JQ109" s="205"/>
      <c r="JR109" s="205"/>
      <c r="JS109" s="205"/>
      <c r="JT109" s="205"/>
      <c r="JU109" s="205"/>
      <c r="JV109" s="205"/>
      <c r="JW109" s="205"/>
      <c r="JX109" s="205"/>
      <c r="JY109" s="205"/>
      <c r="JZ109" s="205"/>
      <c r="KA109" s="205"/>
      <c r="KB109" s="205"/>
      <c r="KC109" s="205"/>
      <c r="KD109" s="205"/>
      <c r="KE109" s="205"/>
      <c r="KF109" s="205"/>
      <c r="KG109" s="205"/>
      <c r="KH109" s="205"/>
      <c r="KI109" s="205"/>
      <c r="KJ109" s="205"/>
      <c r="KK109" s="205"/>
      <c r="KL109" s="205"/>
      <c r="KM109" s="205"/>
      <c r="KN109" s="205"/>
      <c r="KO109" s="205"/>
      <c r="KP109" s="205"/>
      <c r="KQ109" s="205"/>
      <c r="KR109" s="205"/>
      <c r="KS109" s="205"/>
      <c r="KT109" s="205"/>
      <c r="KU109" s="205"/>
      <c r="KV109" s="205"/>
      <c r="KW109" s="205"/>
      <c r="KX109" s="205"/>
      <c r="KY109" s="205"/>
      <c r="KZ109" s="205"/>
      <c r="LA109" s="205"/>
      <c r="LB109" s="205"/>
      <c r="LC109" s="205"/>
      <c r="LD109" s="205"/>
      <c r="LE109" s="205"/>
      <c r="LF109" s="205"/>
      <c r="LG109" s="205"/>
      <c r="LH109" s="205"/>
      <c r="LI109" s="205"/>
      <c r="LJ109" s="205"/>
      <c r="LK109" s="205"/>
      <c r="LL109" s="205"/>
      <c r="LM109" s="205"/>
      <c r="LN109" s="205"/>
      <c r="LO109" s="205"/>
      <c r="LP109" s="205"/>
      <c r="LQ109" s="205"/>
      <c r="LR109" s="205"/>
      <c r="LS109" s="205"/>
      <c r="LT109" s="205"/>
      <c r="LU109" s="205"/>
      <c r="LV109" s="205"/>
      <c r="LW109" s="205"/>
      <c r="LX109" s="205"/>
      <c r="LY109" s="205"/>
      <c r="LZ109" s="205"/>
      <c r="MA109" s="205"/>
      <c r="MB109" s="205"/>
      <c r="MC109" s="205"/>
      <c r="MD109" s="205"/>
      <c r="ME109" s="205"/>
      <c r="MF109" s="205"/>
      <c r="MG109" s="205"/>
      <c r="MH109" s="205"/>
      <c r="MI109" s="205"/>
      <c r="MJ109" s="205"/>
      <c r="MK109" s="205"/>
      <c r="ML109" s="205"/>
      <c r="MM109" s="205"/>
      <c r="MN109" s="205"/>
      <c r="MO109" s="205"/>
      <c r="MP109" s="205"/>
      <c r="MQ109" s="205"/>
      <c r="MR109" s="205"/>
      <c r="MS109" s="205"/>
      <c r="MT109" s="205"/>
      <c r="MU109" s="205"/>
      <c r="MV109" s="205"/>
      <c r="MW109" s="205"/>
      <c r="MX109" s="205"/>
      <c r="MY109" s="205"/>
      <c r="MZ109" s="205"/>
      <c r="NA109" s="205"/>
      <c r="NB109" s="205"/>
      <c r="NC109" s="205"/>
      <c r="ND109" s="205"/>
      <c r="NE109" s="205"/>
      <c r="NF109" s="205"/>
      <c r="NG109" s="205"/>
      <c r="NH109" s="205"/>
      <c r="NI109" s="205"/>
      <c r="NJ109" s="205"/>
      <c r="NK109" s="205"/>
      <c r="NL109" s="205"/>
      <c r="NM109" s="205"/>
      <c r="NN109" s="205"/>
      <c r="NO109" s="205"/>
      <c r="NP109" s="205"/>
      <c r="NQ109" s="205"/>
      <c r="NR109" s="205"/>
      <c r="NS109" s="205"/>
      <c r="NT109" s="205"/>
      <c r="NU109" s="205"/>
      <c r="NV109" s="205"/>
      <c r="NW109" s="205"/>
      <c r="NX109" s="205"/>
      <c r="NY109" s="205"/>
      <c r="NZ109" s="205"/>
      <c r="OA109" s="205"/>
      <c r="OB109" s="205"/>
      <c r="OC109" s="205"/>
      <c r="OD109" s="205"/>
      <c r="OE109" s="205"/>
      <c r="OF109" s="205"/>
      <c r="OG109" s="205"/>
      <c r="OH109" s="205"/>
      <c r="OI109" s="205"/>
      <c r="OJ109" s="205"/>
      <c r="OK109" s="205"/>
      <c r="OL109" s="205"/>
      <c r="OM109" s="205"/>
      <c r="ON109" s="205"/>
      <c r="OO109" s="205"/>
      <c r="OP109" s="205"/>
      <c r="OQ109" s="205"/>
      <c r="OR109" s="205"/>
      <c r="OS109" s="205"/>
      <c r="OT109" s="205"/>
      <c r="OU109" s="205"/>
      <c r="OV109" s="205"/>
      <c r="OW109" s="205"/>
      <c r="OX109" s="205"/>
      <c r="OY109" s="205"/>
      <c r="OZ109" s="205"/>
      <c r="PA109" s="205"/>
      <c r="PB109" s="205"/>
      <c r="PC109" s="205"/>
      <c r="PD109" s="205"/>
      <c r="PE109" s="205"/>
      <c r="PF109" s="205"/>
      <c r="PG109" s="205"/>
      <c r="PH109" s="205"/>
      <c r="PI109" s="205"/>
      <c r="PJ109" s="205"/>
      <c r="PK109" s="205"/>
      <c r="PL109" s="205"/>
      <c r="PM109" s="205"/>
      <c r="PN109" s="205"/>
      <c r="PO109" s="205"/>
      <c r="PP109" s="205"/>
      <c r="PQ109" s="205"/>
      <c r="PR109" s="205"/>
      <c r="PS109" s="205"/>
      <c r="PT109" s="205"/>
      <c r="PU109" s="205"/>
      <c r="PV109" s="205"/>
      <c r="PW109" s="205"/>
      <c r="PX109" s="205"/>
      <c r="PY109" s="205"/>
      <c r="PZ109" s="205"/>
      <c r="QA109" s="205"/>
      <c r="QB109" s="205"/>
      <c r="QC109" s="205"/>
      <c r="QD109" s="205"/>
      <c r="QE109" s="205"/>
      <c r="QF109" s="205"/>
      <c r="QG109" s="205"/>
      <c r="QH109" s="205"/>
      <c r="QI109" s="205"/>
      <c r="QJ109" s="205"/>
      <c r="QK109" s="205"/>
      <c r="QL109" s="205"/>
      <c r="QM109" s="205"/>
      <c r="QN109" s="205"/>
      <c r="QO109" s="205"/>
      <c r="QP109" s="205"/>
      <c r="QQ109" s="205"/>
      <c r="QR109" s="205"/>
      <c r="QS109" s="205"/>
      <c r="QT109" s="205"/>
      <c r="QU109" s="205"/>
      <c r="QV109" s="205"/>
      <c r="QW109" s="205"/>
      <c r="QX109" s="205"/>
      <c r="QY109" s="205"/>
      <c r="QZ109" s="205"/>
      <c r="RA109" s="205"/>
      <c r="RB109" s="205"/>
      <c r="RC109" s="205"/>
      <c r="RD109" s="205"/>
      <c r="RE109" s="205"/>
      <c r="RF109" s="205"/>
      <c r="RG109" s="205"/>
      <c r="RH109" s="205"/>
      <c r="RI109" s="205"/>
      <c r="RJ109" s="205"/>
      <c r="RK109" s="205"/>
      <c r="RL109" s="205"/>
      <c r="RM109" s="205"/>
      <c r="RN109" s="205"/>
      <c r="RO109" s="205"/>
      <c r="RP109" s="205"/>
      <c r="RQ109" s="205"/>
      <c r="RR109" s="205"/>
      <c r="RS109" s="205"/>
      <c r="RT109" s="205"/>
      <c r="RU109" s="205"/>
      <c r="RV109" s="205"/>
      <c r="RW109" s="205"/>
      <c r="RX109" s="205"/>
      <c r="RY109" s="205"/>
      <c r="RZ109" s="205"/>
      <c r="SA109" s="205"/>
      <c r="SB109" s="205"/>
      <c r="SC109" s="205"/>
      <c r="SD109" s="205"/>
      <c r="SE109" s="205"/>
      <c r="SF109" s="205"/>
      <c r="SG109" s="205"/>
      <c r="SH109" s="205"/>
      <c r="SI109" s="205"/>
      <c r="SJ109" s="205"/>
      <c r="SK109" s="205"/>
      <c r="SL109" s="205"/>
      <c r="SM109" s="205"/>
      <c r="SN109" s="205"/>
      <c r="SO109" s="205"/>
      <c r="SP109" s="205"/>
      <c r="SQ109" s="205"/>
      <c r="SR109" s="205"/>
      <c r="SS109" s="205"/>
      <c r="ST109" s="205"/>
      <c r="SU109" s="205"/>
      <c r="SV109" s="205"/>
      <c r="SW109" s="205"/>
      <c r="SX109" s="205"/>
      <c r="SY109" s="205"/>
      <c r="SZ109" s="205"/>
      <c r="TA109" s="205"/>
      <c r="TB109" s="205"/>
      <c r="TC109" s="205"/>
      <c r="TD109" s="205"/>
      <c r="TE109" s="205"/>
      <c r="TF109" s="205"/>
      <c r="TG109" s="205"/>
      <c r="TH109" s="205"/>
      <c r="TI109" s="205"/>
      <c r="TJ109" s="205"/>
      <c r="TK109" s="205"/>
      <c r="TL109" s="205"/>
      <c r="TM109" s="205"/>
      <c r="TN109" s="205"/>
      <c r="TO109" s="205"/>
      <c r="TP109" s="205"/>
      <c r="TQ109" s="205"/>
      <c r="TR109" s="205"/>
      <c r="TS109" s="205"/>
      <c r="TT109" s="205"/>
      <c r="TU109" s="205"/>
      <c r="TV109" s="205"/>
      <c r="TW109" s="205"/>
      <c r="TX109" s="205"/>
      <c r="TY109" s="205"/>
      <c r="TZ109" s="205"/>
      <c r="UA109" s="205"/>
      <c r="UB109" s="205"/>
      <c r="UC109" s="205"/>
      <c r="UD109" s="205"/>
      <c r="UE109" s="205"/>
      <c r="UF109" s="205"/>
      <c r="UG109" s="205"/>
      <c r="UH109" s="205"/>
      <c r="UI109" s="205"/>
      <c r="UJ109" s="205"/>
      <c r="UK109" s="205"/>
      <c r="UL109" s="205"/>
      <c r="UM109" s="205"/>
      <c r="UN109" s="205"/>
      <c r="UO109" s="205"/>
      <c r="UP109" s="205"/>
      <c r="UQ109" s="205"/>
      <c r="UR109" s="205"/>
      <c r="US109" s="205"/>
      <c r="UT109" s="205"/>
      <c r="UU109" s="205"/>
      <c r="UV109" s="205"/>
      <c r="UW109" s="205"/>
      <c r="UX109" s="205"/>
      <c r="UY109" s="205"/>
      <c r="UZ109" s="205"/>
      <c r="VA109" s="205"/>
      <c r="VB109" s="205"/>
      <c r="VC109" s="205"/>
      <c r="VD109" s="205"/>
      <c r="VE109" s="205"/>
      <c r="VF109" s="205"/>
      <c r="VG109" s="205"/>
      <c r="VH109" s="205"/>
      <c r="VI109" s="205"/>
      <c r="VJ109" s="205"/>
      <c r="VK109" s="205"/>
      <c r="VL109" s="205"/>
      <c r="VM109" s="205"/>
      <c r="VN109" s="205"/>
      <c r="VO109" s="205"/>
      <c r="VP109" s="205"/>
      <c r="VQ109" s="205"/>
      <c r="VR109" s="205"/>
      <c r="VS109" s="205"/>
      <c r="VT109" s="205"/>
      <c r="VU109" s="205"/>
      <c r="VV109" s="205"/>
      <c r="VW109" s="205"/>
      <c r="VX109" s="205"/>
      <c r="VY109" s="205"/>
      <c r="VZ109" s="205"/>
      <c r="WA109" s="205"/>
      <c r="WB109" s="205"/>
      <c r="WC109" s="205"/>
      <c r="WD109" s="205"/>
      <c r="WE109" s="205"/>
      <c r="WF109" s="205"/>
      <c r="WG109" s="205"/>
      <c r="WH109" s="205"/>
      <c r="WI109" s="205"/>
      <c r="WJ109" s="205"/>
      <c r="WK109" s="205"/>
      <c r="WL109" s="205"/>
      <c r="WM109" s="205"/>
      <c r="WN109" s="205"/>
      <c r="WO109" s="205"/>
      <c r="WP109" s="205"/>
      <c r="WQ109" s="205"/>
      <c r="WR109" s="205"/>
      <c r="WS109" s="205"/>
      <c r="WT109" s="205"/>
      <c r="WU109" s="205"/>
      <c r="WV109" s="205"/>
      <c r="WW109" s="205"/>
      <c r="WX109" s="205"/>
      <c r="WY109" s="205"/>
      <c r="WZ109" s="205"/>
      <c r="XA109" s="205"/>
      <c r="XB109" s="205"/>
      <c r="XC109" s="205"/>
      <c r="XD109" s="205"/>
      <c r="XE109" s="205"/>
      <c r="XF109" s="205"/>
      <c r="XG109" s="205"/>
      <c r="XH109" s="205"/>
      <c r="XI109" s="205"/>
      <c r="XJ109" s="205"/>
      <c r="XK109" s="205"/>
      <c r="XL109" s="205"/>
      <c r="XM109" s="205"/>
      <c r="XN109" s="205"/>
      <c r="XO109" s="205"/>
      <c r="XP109" s="205"/>
      <c r="XQ109" s="205"/>
      <c r="XR109" s="205"/>
      <c r="XS109" s="205"/>
      <c r="XT109" s="205"/>
      <c r="XU109" s="205"/>
      <c r="XV109" s="205"/>
      <c r="XW109" s="205"/>
      <c r="XX109" s="205"/>
      <c r="XY109" s="205"/>
      <c r="XZ109" s="205"/>
      <c r="YA109" s="205"/>
      <c r="YB109" s="205"/>
      <c r="YC109" s="205"/>
      <c r="YD109" s="205"/>
      <c r="YE109" s="205"/>
      <c r="YF109" s="205"/>
      <c r="YG109" s="205"/>
      <c r="YH109" s="205"/>
      <c r="YI109" s="205"/>
      <c r="YJ109" s="205"/>
      <c r="YK109" s="205"/>
      <c r="YL109" s="205"/>
      <c r="YM109" s="205"/>
      <c r="YN109" s="205"/>
      <c r="YO109" s="205"/>
      <c r="YP109" s="205"/>
      <c r="YQ109" s="205"/>
      <c r="YR109" s="205"/>
      <c r="YS109" s="205"/>
      <c r="YT109" s="205"/>
      <c r="YU109" s="205"/>
      <c r="YV109" s="205"/>
      <c r="YW109" s="205"/>
      <c r="YX109" s="205"/>
      <c r="YY109" s="205"/>
      <c r="YZ109" s="205"/>
      <c r="ZA109" s="205"/>
      <c r="ZB109" s="205"/>
      <c r="ZC109" s="205"/>
      <c r="ZD109" s="205"/>
      <c r="ZE109" s="205"/>
      <c r="ZF109" s="205"/>
      <c r="ZG109" s="205"/>
      <c r="ZH109" s="205"/>
      <c r="ZI109" s="205"/>
      <c r="ZJ109" s="205"/>
      <c r="ZK109" s="205"/>
      <c r="ZL109" s="205"/>
      <c r="ZM109" s="205"/>
      <c r="ZN109" s="205"/>
      <c r="ZO109" s="205"/>
      <c r="ZP109" s="205"/>
      <c r="ZQ109" s="205"/>
      <c r="ZR109" s="205"/>
      <c r="ZS109" s="205"/>
      <c r="ZT109" s="205"/>
      <c r="ZU109" s="205"/>
      <c r="ZV109" s="205"/>
      <c r="ZW109" s="205"/>
      <c r="ZX109" s="205"/>
      <c r="ZY109" s="205"/>
      <c r="ZZ109" s="205"/>
      <c r="AAA109" s="205"/>
      <c r="AAB109" s="205"/>
      <c r="AAC109" s="205"/>
      <c r="AAD109" s="205"/>
      <c r="AAE109" s="205"/>
      <c r="AAF109" s="205"/>
      <c r="AAG109" s="205"/>
      <c r="AAH109" s="205"/>
      <c r="AAI109" s="205"/>
      <c r="AAJ109" s="205"/>
      <c r="AAK109" s="205"/>
      <c r="AAL109" s="205"/>
      <c r="AAM109" s="205"/>
      <c r="AAN109" s="205"/>
      <c r="AAO109" s="205"/>
      <c r="AAP109" s="205"/>
      <c r="AAQ109" s="205"/>
      <c r="AAR109" s="205"/>
      <c r="AAS109" s="205"/>
      <c r="AAT109" s="205"/>
      <c r="AAU109" s="205"/>
      <c r="AAV109" s="205"/>
      <c r="AAW109" s="205"/>
      <c r="AAX109" s="205"/>
      <c r="AAY109" s="205"/>
      <c r="AAZ109" s="205"/>
      <c r="ABA109" s="205"/>
      <c r="ABB109" s="205"/>
      <c r="ABC109" s="205"/>
      <c r="ABD109" s="205"/>
      <c r="ABE109" s="205"/>
      <c r="ABF109" s="205"/>
      <c r="ABG109" s="205"/>
      <c r="ABH109" s="205"/>
      <c r="ABI109" s="205"/>
      <c r="ABJ109" s="205"/>
      <c r="ABK109" s="205"/>
      <c r="ABL109" s="205"/>
      <c r="ABM109" s="205"/>
      <c r="ABN109" s="205"/>
      <c r="ABO109" s="205"/>
      <c r="ABP109" s="205"/>
      <c r="ABQ109" s="205"/>
      <c r="ABR109" s="205"/>
      <c r="ABS109" s="205"/>
      <c r="ABT109" s="205"/>
      <c r="ABU109" s="205"/>
      <c r="ABV109" s="205"/>
      <c r="ABW109" s="205"/>
      <c r="ABX109" s="205"/>
      <c r="ABY109" s="205"/>
      <c r="ABZ109" s="205"/>
      <c r="ACA109" s="205"/>
      <c r="ACB109" s="205"/>
      <c r="ACC109" s="205"/>
      <c r="ACD109" s="205"/>
      <c r="ACE109" s="205"/>
      <c r="ACF109" s="205"/>
      <c r="ACG109" s="205"/>
      <c r="ACH109" s="205"/>
      <c r="ACI109" s="205"/>
      <c r="ACJ109" s="205"/>
      <c r="ACK109" s="205"/>
      <c r="ACL109" s="205"/>
      <c r="ACM109" s="205"/>
      <c r="ACN109" s="205"/>
      <c r="ACO109" s="205"/>
      <c r="ACP109" s="205"/>
      <c r="ACQ109" s="205"/>
      <c r="ACR109" s="205"/>
      <c r="ACS109" s="205"/>
      <c r="ACT109" s="205"/>
      <c r="ACU109" s="205"/>
      <c r="ACV109" s="205"/>
      <c r="ACW109" s="205"/>
      <c r="ACX109" s="205"/>
      <c r="ACY109" s="205"/>
      <c r="ACZ109" s="205"/>
      <c r="ADA109" s="205"/>
      <c r="ADB109" s="205"/>
      <c r="ADC109" s="205"/>
      <c r="ADD109" s="205"/>
      <c r="ADE109" s="205"/>
      <c r="ADF109" s="205"/>
      <c r="ADG109" s="205"/>
      <c r="ADH109" s="205"/>
      <c r="ADI109" s="205"/>
      <c r="ADJ109" s="205"/>
      <c r="ADK109" s="205"/>
      <c r="ADL109" s="205"/>
      <c r="ADM109" s="205"/>
      <c r="ADN109" s="205"/>
      <c r="ADO109" s="205"/>
      <c r="ADP109" s="205"/>
      <c r="ADQ109" s="205"/>
      <c r="ADR109" s="205"/>
      <c r="ADS109" s="205"/>
      <c r="ADT109" s="205"/>
      <c r="ADU109" s="205"/>
      <c r="ADV109" s="205"/>
      <c r="ADW109" s="205"/>
      <c r="ADX109" s="205"/>
      <c r="ADY109" s="205"/>
      <c r="ADZ109" s="205"/>
      <c r="AEA109" s="205"/>
      <c r="AEB109" s="205"/>
      <c r="AEC109" s="205"/>
      <c r="AED109" s="205"/>
      <c r="AEE109" s="205"/>
      <c r="AEF109" s="205"/>
      <c r="AEG109" s="205"/>
      <c r="AEH109" s="205"/>
      <c r="AEI109" s="205"/>
      <c r="AEJ109" s="205"/>
      <c r="AEK109" s="205"/>
      <c r="AEL109" s="205"/>
      <c r="AEM109" s="205"/>
      <c r="AEN109" s="205"/>
      <c r="AEO109" s="205"/>
      <c r="AEP109" s="205"/>
      <c r="AEQ109" s="205"/>
      <c r="AER109" s="205"/>
      <c r="AES109" s="205"/>
      <c r="AET109" s="205"/>
      <c r="AEU109" s="205"/>
      <c r="AEV109" s="205"/>
      <c r="AEW109" s="205"/>
      <c r="AEX109" s="205"/>
      <c r="AEY109" s="205"/>
      <c r="AEZ109" s="205"/>
      <c r="AFA109" s="205"/>
      <c r="AFB109" s="205"/>
      <c r="AFC109" s="205"/>
      <c r="AFD109" s="205"/>
      <c r="AFE109" s="205"/>
      <c r="AFF109" s="205"/>
      <c r="AFG109" s="205"/>
      <c r="AFH109" s="205"/>
      <c r="AFI109" s="205"/>
      <c r="AFJ109" s="205"/>
      <c r="AFK109" s="205"/>
      <c r="AFL109" s="205"/>
      <c r="AFM109" s="205"/>
      <c r="AFN109" s="205"/>
      <c r="AFO109" s="205"/>
      <c r="AFP109" s="205"/>
      <c r="AFQ109" s="205"/>
      <c r="AFR109" s="205"/>
      <c r="AFS109" s="205"/>
      <c r="AFT109" s="205"/>
      <c r="AFU109" s="205"/>
      <c r="AFV109" s="205"/>
      <c r="AFW109" s="205"/>
      <c r="AFX109" s="205"/>
      <c r="AFY109" s="205"/>
      <c r="AFZ109" s="205"/>
      <c r="AGA109" s="205"/>
      <c r="AGB109" s="205"/>
      <c r="AGC109" s="205"/>
      <c r="AGD109" s="205"/>
      <c r="AGE109" s="205"/>
      <c r="AGF109" s="205"/>
      <c r="AGG109" s="205"/>
      <c r="AGH109" s="205"/>
      <c r="AGI109" s="205"/>
      <c r="AGJ109" s="205"/>
      <c r="AGK109" s="205"/>
      <c r="AGL109" s="205"/>
      <c r="AGM109" s="205"/>
      <c r="AGN109" s="205"/>
      <c r="AGO109" s="205"/>
      <c r="AGP109" s="205"/>
      <c r="AGQ109" s="205"/>
      <c r="AGR109" s="205"/>
      <c r="AGS109" s="205"/>
      <c r="AGT109" s="205"/>
      <c r="AGU109" s="205"/>
      <c r="AGV109" s="205"/>
      <c r="AGW109" s="205"/>
      <c r="AGX109" s="205"/>
      <c r="AGY109" s="205"/>
      <c r="AGZ109" s="205"/>
      <c r="AHA109" s="205"/>
      <c r="AHB109" s="205"/>
      <c r="AHC109" s="205"/>
      <c r="AHD109" s="205"/>
      <c r="AHE109" s="205"/>
      <c r="AHF109" s="205"/>
      <c r="AHG109" s="205"/>
      <c r="AHH109" s="205"/>
      <c r="AHI109" s="205"/>
      <c r="AHJ109" s="205"/>
      <c r="AHK109" s="205"/>
      <c r="AHL109" s="205"/>
      <c r="AHM109" s="205"/>
      <c r="AHN109" s="205"/>
      <c r="AHO109" s="205"/>
      <c r="AHP109" s="205"/>
      <c r="AHQ109" s="205"/>
      <c r="AHR109" s="205"/>
      <c r="AHS109" s="205"/>
      <c r="AHT109" s="205"/>
      <c r="AHU109" s="205"/>
      <c r="AHV109" s="205"/>
      <c r="AHW109" s="205"/>
      <c r="AHX109" s="205"/>
      <c r="AHY109" s="205"/>
      <c r="AHZ109" s="205"/>
      <c r="AIA109" s="205"/>
      <c r="AIB109" s="205"/>
      <c r="AIC109" s="205"/>
      <c r="AID109" s="205"/>
      <c r="AIE109" s="205"/>
      <c r="AIF109" s="205"/>
      <c r="AIG109" s="205"/>
      <c r="AIH109" s="205"/>
      <c r="AII109" s="205"/>
      <c r="AIJ109" s="205"/>
      <c r="AIK109" s="205"/>
      <c r="AIL109" s="205"/>
      <c r="AIM109" s="205"/>
      <c r="AIN109" s="205"/>
      <c r="AIO109" s="205"/>
      <c r="AIP109" s="205"/>
      <c r="AIQ109" s="205"/>
      <c r="AIR109" s="205"/>
      <c r="AIS109" s="205"/>
      <c r="AIT109" s="205"/>
      <c r="AIU109" s="205"/>
      <c r="AIV109" s="205"/>
      <c r="AIW109" s="205"/>
      <c r="AIX109" s="205"/>
      <c r="AIY109" s="205"/>
      <c r="AIZ109" s="205"/>
      <c r="AJA109" s="205"/>
      <c r="AJB109" s="205"/>
      <c r="AJC109" s="205"/>
      <c r="AJD109" s="205"/>
      <c r="AJE109" s="205"/>
      <c r="AJF109" s="205"/>
      <c r="AJG109" s="205"/>
      <c r="AJH109" s="205"/>
      <c r="AJI109" s="205"/>
      <c r="AJJ109" s="205"/>
      <c r="AJK109" s="205"/>
      <c r="AJL109" s="205"/>
      <c r="AJM109" s="205"/>
      <c r="AJN109" s="205"/>
      <c r="AJO109" s="205"/>
      <c r="AJP109" s="205"/>
      <c r="AJQ109" s="205"/>
      <c r="AJR109" s="205"/>
      <c r="AJS109" s="205"/>
      <c r="AJT109" s="205"/>
      <c r="AJU109" s="205"/>
      <c r="AJV109" s="205"/>
      <c r="AJW109" s="205"/>
      <c r="AJX109" s="205"/>
      <c r="AJY109" s="205"/>
      <c r="AJZ109" s="205"/>
      <c r="AKA109" s="205"/>
      <c r="AKB109" s="205"/>
      <c r="AKC109" s="205"/>
      <c r="AKD109" s="205"/>
      <c r="AKE109" s="205"/>
      <c r="AKF109" s="205"/>
      <c r="AKG109" s="205"/>
      <c r="AKH109" s="205"/>
      <c r="AKI109" s="205"/>
      <c r="AKJ109" s="205"/>
      <c r="AKK109" s="205"/>
      <c r="AKL109" s="205"/>
      <c r="AKM109" s="205"/>
      <c r="AKN109" s="205"/>
      <c r="AKO109" s="205"/>
      <c r="AKP109" s="205"/>
      <c r="AKQ109" s="205"/>
      <c r="AKR109" s="205"/>
      <c r="AKS109" s="205"/>
      <c r="AKT109" s="205"/>
      <c r="AKU109" s="205"/>
      <c r="AKV109" s="205"/>
      <c r="AKW109" s="205"/>
      <c r="AKX109" s="205"/>
      <c r="AKY109" s="205"/>
      <c r="AKZ109" s="205"/>
      <c r="ALA109" s="205"/>
      <c r="ALB109" s="205"/>
      <c r="ALC109" s="205"/>
      <c r="ALD109" s="205"/>
      <c r="ALE109" s="205"/>
      <c r="ALF109" s="205"/>
      <c r="ALG109" s="205"/>
      <c r="ALH109" s="205"/>
      <c r="ALI109" s="205"/>
      <c r="ALJ109" s="205"/>
      <c r="ALK109" s="205"/>
      <c r="ALL109" s="205"/>
      <c r="ALM109" s="205"/>
      <c r="ALN109" s="205"/>
      <c r="ALO109" s="205"/>
      <c r="ALP109" s="205"/>
      <c r="ALQ109" s="205"/>
      <c r="ALR109" s="205"/>
      <c r="ALS109" s="205"/>
      <c r="ALT109" s="205"/>
      <c r="ALU109" s="205"/>
      <c r="ALV109" s="205"/>
      <c r="ALW109" s="205"/>
      <c r="ALX109" s="205"/>
      <c r="ALY109" s="205"/>
      <c r="ALZ109" s="205"/>
      <c r="AMA109" s="205"/>
      <c r="AMB109" s="205"/>
      <c r="AMC109" s="205"/>
      <c r="AMD109" s="205"/>
      <c r="AME109" s="205"/>
      <c r="AMF109" s="205"/>
      <c r="AMG109" s="205"/>
      <c r="AMH109" s="205"/>
      <c r="AMI109" s="205"/>
      <c r="AMJ109" s="205"/>
      <c r="AMK109" s="205"/>
      <c r="AML109" s="205"/>
      <c r="AMM109" s="205"/>
      <c r="AMN109" s="205"/>
      <c r="AMO109" s="205"/>
      <c r="AMP109" s="205"/>
      <c r="AMQ109" s="205"/>
      <c r="AMR109" s="205"/>
      <c r="AMS109" s="205"/>
      <c r="AMT109" s="205"/>
      <c r="AMU109" s="205"/>
      <c r="AMV109" s="205"/>
      <c r="AMW109" s="205"/>
      <c r="AMX109" s="205"/>
      <c r="AMY109" s="205"/>
      <c r="AMZ109" s="205"/>
      <c r="ANA109" s="205"/>
      <c r="ANB109" s="205"/>
      <c r="ANC109" s="205"/>
      <c r="AND109" s="205"/>
      <c r="ANE109" s="205"/>
      <c r="ANF109" s="205"/>
      <c r="ANG109" s="205"/>
      <c r="ANH109" s="205"/>
      <c r="ANI109" s="205"/>
      <c r="ANJ109" s="205"/>
      <c r="ANK109" s="205"/>
      <c r="ANL109" s="205"/>
      <c r="ANM109" s="205"/>
      <c r="ANN109" s="205"/>
      <c r="ANO109" s="205"/>
      <c r="ANP109" s="205"/>
      <c r="ANQ109" s="205"/>
      <c r="ANR109" s="205"/>
      <c r="ANS109" s="205"/>
      <c r="ANT109" s="205"/>
      <c r="ANU109" s="205"/>
      <c r="ANV109" s="205"/>
      <c r="ANW109" s="205"/>
      <c r="ANX109" s="205"/>
      <c r="ANY109" s="205"/>
      <c r="ANZ109" s="205"/>
      <c r="AOA109" s="205"/>
      <c r="AOB109" s="205"/>
      <c r="AOC109" s="205"/>
      <c r="AOD109" s="205"/>
      <c r="AOE109" s="205"/>
      <c r="AOF109" s="205"/>
      <c r="AOG109" s="205"/>
      <c r="AOH109" s="205"/>
      <c r="AOI109" s="205"/>
      <c r="AOJ109" s="205"/>
      <c r="AOK109" s="205"/>
      <c r="AOL109" s="205"/>
      <c r="AOM109" s="205"/>
      <c r="AON109" s="205"/>
      <c r="AOO109" s="205"/>
      <c r="AOP109" s="205"/>
      <c r="AOQ109" s="205"/>
      <c r="AOR109" s="205"/>
      <c r="AOS109" s="205"/>
      <c r="AOT109" s="205"/>
      <c r="AOU109" s="205"/>
      <c r="AOV109" s="205"/>
      <c r="AOW109" s="205"/>
      <c r="AOX109" s="205"/>
      <c r="AOY109" s="205"/>
      <c r="AOZ109" s="205"/>
      <c r="APA109" s="205"/>
      <c r="APB109" s="205"/>
      <c r="APC109" s="205"/>
      <c r="APD109" s="205"/>
      <c r="APE109" s="205"/>
      <c r="APF109" s="205"/>
      <c r="APG109" s="205"/>
      <c r="APH109" s="205"/>
      <c r="API109" s="205"/>
      <c r="APJ109" s="205"/>
      <c r="APK109" s="205"/>
      <c r="APL109" s="205"/>
      <c r="APM109" s="205"/>
      <c r="APN109" s="205"/>
      <c r="APO109" s="205"/>
      <c r="APP109" s="205"/>
      <c r="APQ109" s="205"/>
      <c r="APR109" s="205"/>
      <c r="APS109" s="205"/>
      <c r="APT109" s="205"/>
      <c r="APU109" s="205"/>
      <c r="APV109" s="205"/>
      <c r="APW109" s="205"/>
      <c r="APX109" s="205"/>
      <c r="APY109" s="205"/>
      <c r="APZ109" s="205"/>
      <c r="AQA109" s="205"/>
      <c r="AQB109" s="205"/>
      <c r="AQC109" s="205"/>
      <c r="AQD109" s="205"/>
      <c r="AQE109" s="205"/>
      <c r="AQF109" s="205"/>
      <c r="AQG109" s="205"/>
      <c r="AQH109" s="205"/>
      <c r="AQI109" s="205"/>
      <c r="AQJ109" s="205"/>
      <c r="AQK109" s="205"/>
      <c r="AQL109" s="205"/>
      <c r="AQM109" s="205"/>
      <c r="AQN109" s="205"/>
      <c r="AQO109" s="205"/>
      <c r="AQP109" s="205"/>
      <c r="AQQ109" s="205"/>
      <c r="AQR109" s="205"/>
      <c r="AQS109" s="205"/>
      <c r="AQT109" s="205"/>
      <c r="AQU109" s="205"/>
      <c r="AQV109" s="205"/>
      <c r="AQW109" s="205"/>
      <c r="AQX109" s="205"/>
      <c r="AQY109" s="205"/>
      <c r="AQZ109" s="205"/>
      <c r="ARA109" s="205"/>
      <c r="ARB109" s="205"/>
      <c r="ARC109" s="205"/>
      <c r="ARD109" s="205"/>
      <c r="ARE109" s="205"/>
      <c r="ARF109" s="205"/>
      <c r="ARG109" s="205"/>
      <c r="ARH109" s="205"/>
      <c r="ARI109" s="205"/>
      <c r="ARJ109" s="205"/>
      <c r="ARK109" s="205"/>
      <c r="ARL109" s="205"/>
      <c r="ARM109" s="205"/>
      <c r="ARN109" s="205"/>
      <c r="ARO109" s="205"/>
      <c r="ARP109" s="205"/>
      <c r="ARQ109" s="205"/>
      <c r="ARR109" s="205"/>
      <c r="ARS109" s="205"/>
      <c r="ART109" s="205"/>
      <c r="ARU109" s="205"/>
      <c r="ARV109" s="205"/>
      <c r="ARW109" s="205"/>
      <c r="ARX109" s="205"/>
      <c r="ARY109" s="205"/>
      <c r="ARZ109" s="205"/>
      <c r="ASA109" s="205"/>
      <c r="ASB109" s="205"/>
      <c r="ASC109" s="205"/>
      <c r="ASD109" s="205"/>
      <c r="ASE109" s="205"/>
      <c r="ASF109" s="205"/>
      <c r="ASG109" s="205"/>
      <c r="ASH109" s="205"/>
      <c r="ASI109" s="205"/>
      <c r="ASJ109" s="205"/>
      <c r="ASK109" s="205"/>
      <c r="ASL109" s="205"/>
      <c r="ASM109" s="205"/>
      <c r="ASN109" s="205"/>
      <c r="ASO109" s="205"/>
      <c r="ASP109" s="205"/>
      <c r="ASQ109" s="205"/>
      <c r="ASR109" s="205"/>
      <c r="ASS109" s="205"/>
      <c r="AST109" s="205"/>
      <c r="ASU109" s="205"/>
      <c r="ASV109" s="205"/>
      <c r="ASW109" s="205"/>
      <c r="ASX109" s="205"/>
      <c r="ASY109" s="205"/>
      <c r="ASZ109" s="205"/>
      <c r="ATA109" s="205"/>
      <c r="ATB109" s="205"/>
      <c r="ATC109" s="205"/>
      <c r="ATD109" s="205"/>
      <c r="ATE109" s="205"/>
      <c r="ATF109" s="205"/>
      <c r="ATG109" s="205"/>
      <c r="ATH109" s="205"/>
      <c r="ATI109" s="205"/>
      <c r="ATJ109" s="205"/>
      <c r="ATK109" s="205"/>
      <c r="ATL109" s="205"/>
      <c r="ATM109" s="205"/>
      <c r="ATN109" s="205"/>
      <c r="ATO109" s="205"/>
      <c r="ATP109" s="205"/>
      <c r="ATQ109" s="205"/>
      <c r="ATR109" s="205"/>
      <c r="ATS109" s="205"/>
      <c r="ATT109" s="205"/>
      <c r="ATU109" s="205"/>
      <c r="ATV109" s="205"/>
      <c r="ATW109" s="205"/>
      <c r="ATX109" s="205"/>
      <c r="ATY109" s="205"/>
      <c r="ATZ109" s="205"/>
      <c r="AUA109" s="205"/>
      <c r="AUB109" s="205"/>
      <c r="AUC109" s="205"/>
      <c r="AUD109" s="205"/>
      <c r="AUE109" s="205"/>
      <c r="AUF109" s="205"/>
      <c r="AUG109" s="205"/>
      <c r="AUH109" s="205"/>
      <c r="AUI109" s="205"/>
      <c r="AUJ109" s="205"/>
      <c r="AUK109" s="205"/>
      <c r="AUL109" s="205"/>
      <c r="AUM109" s="205"/>
      <c r="AUN109" s="205"/>
      <c r="AUO109" s="205"/>
      <c r="AUP109" s="205"/>
      <c r="AUQ109" s="205"/>
      <c r="AUR109" s="205"/>
      <c r="AUS109" s="205"/>
      <c r="AUT109" s="205"/>
      <c r="AUU109" s="205"/>
      <c r="AUV109" s="205"/>
      <c r="AUW109" s="205"/>
      <c r="AUX109" s="205"/>
      <c r="AUY109" s="205"/>
      <c r="AUZ109" s="205"/>
      <c r="AVA109" s="205"/>
      <c r="AVB109" s="205"/>
      <c r="AVC109" s="205"/>
      <c r="AVD109" s="205"/>
      <c r="AVE109" s="205"/>
      <c r="AVF109" s="205"/>
      <c r="AVG109" s="205"/>
      <c r="AVH109" s="205"/>
      <c r="AVI109" s="205"/>
      <c r="AVJ109" s="205"/>
      <c r="AVK109" s="205"/>
      <c r="AVL109" s="205"/>
      <c r="AVM109" s="205"/>
      <c r="AVN109" s="205"/>
      <c r="AVO109" s="205"/>
      <c r="AVP109" s="205"/>
      <c r="AVQ109" s="205"/>
      <c r="AVR109" s="205"/>
      <c r="AVS109" s="205"/>
      <c r="AVT109" s="205"/>
      <c r="AVU109" s="205"/>
      <c r="AVV109" s="205"/>
      <c r="AVW109" s="205"/>
      <c r="AVX109" s="205"/>
      <c r="AVY109" s="205"/>
      <c r="AVZ109" s="205"/>
      <c r="AWA109" s="205"/>
      <c r="AWB109" s="205"/>
      <c r="AWC109" s="205"/>
      <c r="AWD109" s="205"/>
      <c r="AWE109" s="205"/>
      <c r="AWF109" s="205"/>
      <c r="AWG109" s="205"/>
      <c r="AWH109" s="205"/>
      <c r="AWI109" s="205"/>
      <c r="AWJ109" s="205"/>
      <c r="AWK109" s="205"/>
      <c r="AWL109" s="205"/>
      <c r="AWM109" s="205"/>
      <c r="AWN109" s="205"/>
      <c r="AWO109" s="205"/>
      <c r="AWP109" s="205"/>
      <c r="AWQ109" s="205"/>
      <c r="AWR109" s="205"/>
      <c r="AWS109" s="205"/>
      <c r="AWT109" s="205"/>
      <c r="AWU109" s="205"/>
      <c r="AWV109" s="205"/>
      <c r="AWW109" s="205"/>
      <c r="AWX109" s="205"/>
      <c r="AWY109" s="205"/>
      <c r="AWZ109" s="205"/>
      <c r="AXA109" s="205"/>
      <c r="AXB109" s="205"/>
      <c r="AXC109" s="205"/>
      <c r="AXD109" s="205"/>
      <c r="AXE109" s="205"/>
      <c r="AXF109" s="205"/>
      <c r="AXG109" s="205"/>
      <c r="AXH109" s="205"/>
      <c r="AXI109" s="205"/>
      <c r="AXJ109" s="205"/>
      <c r="AXK109" s="205"/>
      <c r="AXL109" s="205"/>
      <c r="AXM109" s="205"/>
      <c r="AXN109" s="205"/>
      <c r="AXO109" s="205"/>
      <c r="AXP109" s="205"/>
      <c r="AXQ109" s="205"/>
      <c r="AXR109" s="205"/>
      <c r="AXS109" s="205"/>
      <c r="AXT109" s="205"/>
      <c r="AXU109" s="205"/>
      <c r="AXV109" s="205"/>
      <c r="AXW109" s="205"/>
      <c r="AXX109" s="205"/>
      <c r="AXY109" s="205"/>
      <c r="AXZ109" s="205"/>
      <c r="AYA109" s="205"/>
      <c r="AYB109" s="205"/>
      <c r="AYC109" s="205"/>
      <c r="AYD109" s="205"/>
      <c r="AYE109" s="205"/>
      <c r="AYF109" s="205"/>
      <c r="AYG109" s="205"/>
      <c r="AYH109" s="205"/>
      <c r="AYI109" s="205"/>
      <c r="AYJ109" s="205"/>
      <c r="AYK109" s="205"/>
      <c r="AYL109" s="205"/>
      <c r="AYM109" s="205"/>
      <c r="AYN109" s="205"/>
      <c r="AYO109" s="205"/>
      <c r="AYP109" s="205"/>
      <c r="AYQ109" s="205"/>
      <c r="AYR109" s="205"/>
      <c r="AYS109" s="205"/>
      <c r="AYT109" s="205"/>
      <c r="AYU109" s="205"/>
      <c r="AYV109" s="205"/>
      <c r="AYW109" s="205"/>
      <c r="AYX109" s="205"/>
      <c r="AYY109" s="205"/>
      <c r="AYZ109" s="205"/>
      <c r="AZA109" s="205"/>
      <c r="AZB109" s="205"/>
      <c r="AZC109" s="205"/>
      <c r="AZD109" s="205"/>
      <c r="AZE109" s="205"/>
      <c r="AZF109" s="205"/>
      <c r="AZG109" s="205"/>
      <c r="AZH109" s="205"/>
      <c r="AZI109" s="205"/>
      <c r="AZJ109" s="205"/>
      <c r="AZK109" s="205"/>
      <c r="AZL109" s="205"/>
      <c r="AZM109" s="205"/>
      <c r="AZN109" s="205"/>
      <c r="AZO109" s="205"/>
      <c r="AZP109" s="205"/>
      <c r="AZQ109" s="205"/>
      <c r="AZR109" s="205"/>
      <c r="AZS109" s="205"/>
      <c r="AZT109" s="205"/>
      <c r="AZU109" s="205"/>
      <c r="AZV109" s="205"/>
      <c r="AZW109" s="205"/>
      <c r="AZX109" s="205"/>
      <c r="AZY109" s="205"/>
      <c r="AZZ109" s="205"/>
      <c r="BAA109" s="205"/>
      <c r="BAB109" s="205"/>
      <c r="BAC109" s="205"/>
      <c r="BAD109" s="205"/>
      <c r="BAE109" s="205"/>
      <c r="BAF109" s="205"/>
      <c r="BAG109" s="205"/>
      <c r="BAH109" s="205"/>
      <c r="BAI109" s="205"/>
      <c r="BAJ109" s="205"/>
      <c r="BAK109" s="205"/>
      <c r="BAL109" s="205"/>
      <c r="BAM109" s="205"/>
      <c r="BAN109" s="205"/>
      <c r="BAO109" s="205"/>
      <c r="BAP109" s="205"/>
      <c r="BAQ109" s="205"/>
      <c r="BAR109" s="205"/>
      <c r="BAS109" s="205"/>
      <c r="BAT109" s="205"/>
      <c r="BAU109" s="205"/>
      <c r="BAV109" s="205"/>
      <c r="BAW109" s="205"/>
      <c r="BAX109" s="205"/>
      <c r="BAY109" s="205"/>
      <c r="BAZ109" s="205"/>
      <c r="BBA109" s="205"/>
      <c r="BBB109" s="205"/>
      <c r="BBC109" s="205"/>
      <c r="BBD109" s="205"/>
      <c r="BBE109" s="205"/>
      <c r="BBF109" s="205"/>
      <c r="BBG109" s="205"/>
      <c r="BBH109" s="205"/>
      <c r="BBI109" s="205"/>
      <c r="BBJ109" s="205"/>
      <c r="BBK109" s="205"/>
      <c r="BBL109" s="205"/>
      <c r="BBM109" s="205"/>
      <c r="BBN109" s="205"/>
      <c r="BBO109" s="205"/>
      <c r="BBP109" s="205"/>
      <c r="BBQ109" s="205"/>
      <c r="BBR109" s="205"/>
      <c r="BBS109" s="205"/>
      <c r="BBT109" s="205"/>
      <c r="BBU109" s="205"/>
      <c r="BBV109" s="205"/>
      <c r="BBW109" s="205"/>
      <c r="BBX109" s="205"/>
      <c r="BBY109" s="205"/>
      <c r="BBZ109" s="205"/>
      <c r="BCA109" s="205"/>
      <c r="BCB109" s="205"/>
      <c r="BCC109" s="205"/>
      <c r="BCD109" s="205"/>
      <c r="BCE109" s="205"/>
      <c r="BCF109" s="205"/>
      <c r="BCG109" s="205"/>
      <c r="BCH109" s="205"/>
      <c r="BCI109" s="205"/>
      <c r="BCJ109" s="205"/>
      <c r="BCK109" s="205"/>
      <c r="BCL109" s="205"/>
      <c r="BCM109" s="205"/>
      <c r="BCN109" s="205"/>
      <c r="BCO109" s="205"/>
      <c r="BCP109" s="205"/>
      <c r="BCQ109" s="205"/>
      <c r="BCR109" s="205"/>
      <c r="BCS109" s="205"/>
      <c r="BCT109" s="205"/>
      <c r="BCU109" s="205"/>
      <c r="BCV109" s="205"/>
      <c r="BCW109" s="205"/>
      <c r="BCX109" s="205"/>
      <c r="BCY109" s="205"/>
      <c r="BCZ109" s="205"/>
      <c r="BDA109" s="205"/>
      <c r="BDB109" s="205"/>
      <c r="BDC109" s="205"/>
      <c r="BDD109" s="205"/>
      <c r="BDE109" s="205"/>
      <c r="BDF109" s="205"/>
      <c r="BDG109" s="205"/>
      <c r="BDH109" s="205"/>
      <c r="BDI109" s="205"/>
      <c r="BDJ109" s="205"/>
      <c r="BDK109" s="205"/>
      <c r="BDL109" s="205"/>
      <c r="BDM109" s="205"/>
      <c r="BDN109" s="205"/>
      <c r="BDO109" s="205"/>
      <c r="BDP109" s="205"/>
      <c r="BDQ109" s="205"/>
      <c r="BDR109" s="205"/>
      <c r="BDS109" s="205"/>
      <c r="BDT109" s="205"/>
      <c r="BDU109" s="205"/>
    </row>
    <row r="110" spans="1:1477" s="73" customFormat="1">
      <c r="A110" s="126"/>
      <c r="B110" s="71" t="s">
        <v>5</v>
      </c>
      <c r="C110" s="71" t="s">
        <v>449</v>
      </c>
      <c r="D110" s="71" t="s">
        <v>514</v>
      </c>
      <c r="E110" s="72">
        <v>42033</v>
      </c>
      <c r="F110" s="71" t="s">
        <v>471</v>
      </c>
      <c r="G110" s="175" t="s">
        <v>478</v>
      </c>
      <c r="H110" s="208">
        <v>1</v>
      </c>
      <c r="I110" s="73">
        <v>0</v>
      </c>
      <c r="J110" s="73">
        <v>80</v>
      </c>
      <c r="K110" s="73">
        <v>83</v>
      </c>
      <c r="L110" s="73">
        <v>75</v>
      </c>
      <c r="M110" s="206">
        <f t="shared" si="81"/>
        <v>0.9</v>
      </c>
      <c r="N110" s="73">
        <f t="shared" si="82"/>
        <v>1</v>
      </c>
      <c r="O110" s="73">
        <v>8</v>
      </c>
      <c r="P110" s="73">
        <v>0</v>
      </c>
      <c r="Q110" s="73">
        <v>0</v>
      </c>
      <c r="R110" s="73">
        <v>3</v>
      </c>
      <c r="S110" s="73">
        <v>0</v>
      </c>
      <c r="T110" s="212">
        <v>248698</v>
      </c>
      <c r="U110" s="212">
        <v>11846</v>
      </c>
      <c r="V110" s="212">
        <v>236852</v>
      </c>
      <c r="W110" s="212">
        <v>248698</v>
      </c>
      <c r="X110" s="212">
        <v>217030</v>
      </c>
      <c r="Y110" s="212">
        <v>0</v>
      </c>
      <c r="Z110" s="212">
        <v>0</v>
      </c>
      <c r="AA110" s="212">
        <v>0</v>
      </c>
      <c r="AB110" s="212">
        <v>217030</v>
      </c>
      <c r="AC110" s="212">
        <v>217030</v>
      </c>
      <c r="AD110" s="206">
        <f t="shared" si="83"/>
        <v>0.91631060746795467</v>
      </c>
      <c r="AE110" s="73">
        <f t="shared" si="84"/>
        <v>1</v>
      </c>
      <c r="AF110" s="212">
        <v>0</v>
      </c>
      <c r="AG110" s="212">
        <v>0</v>
      </c>
      <c r="AH110" s="73">
        <v>0</v>
      </c>
      <c r="AI110" s="73">
        <v>3</v>
      </c>
      <c r="AJ110" s="73">
        <v>0</v>
      </c>
      <c r="AK110" s="73">
        <v>0</v>
      </c>
      <c r="AL110" s="85">
        <v>0</v>
      </c>
      <c r="AM110" s="85">
        <v>0</v>
      </c>
      <c r="AN110" s="73">
        <v>0</v>
      </c>
      <c r="AO110" s="73">
        <v>0</v>
      </c>
      <c r="AP110" s="85">
        <v>0</v>
      </c>
      <c r="AQ110" s="85">
        <v>0</v>
      </c>
      <c r="AR110" s="73">
        <v>0</v>
      </c>
      <c r="AS110" s="73">
        <v>0</v>
      </c>
      <c r="AT110" s="85">
        <v>0</v>
      </c>
      <c r="AU110" s="85">
        <v>0</v>
      </c>
      <c r="AV110" s="73">
        <v>0</v>
      </c>
      <c r="AW110" s="73">
        <v>0</v>
      </c>
      <c r="AX110" s="85">
        <v>0</v>
      </c>
      <c r="AY110" s="85">
        <v>0</v>
      </c>
      <c r="AZ110" s="73">
        <v>0</v>
      </c>
      <c r="BA110" s="73">
        <v>0</v>
      </c>
      <c r="BB110" s="85">
        <v>0</v>
      </c>
      <c r="BC110" s="85">
        <v>0</v>
      </c>
      <c r="BD110" s="73">
        <v>0</v>
      </c>
      <c r="BE110" s="73">
        <v>0</v>
      </c>
      <c r="BF110" s="85">
        <v>0</v>
      </c>
      <c r="BG110" s="85">
        <v>0</v>
      </c>
      <c r="BH110" s="73">
        <v>0</v>
      </c>
      <c r="BI110" s="73">
        <v>0</v>
      </c>
      <c r="BJ110" s="85">
        <v>0</v>
      </c>
      <c r="BK110" s="85">
        <v>0</v>
      </c>
      <c r="BL110" s="73">
        <v>0</v>
      </c>
      <c r="BM110" s="73">
        <v>0</v>
      </c>
      <c r="BN110" s="85">
        <v>0</v>
      </c>
      <c r="BO110" s="85">
        <v>0</v>
      </c>
      <c r="BP110" s="73">
        <v>0</v>
      </c>
      <c r="BQ110" s="73">
        <v>0</v>
      </c>
      <c r="BR110" s="85">
        <v>0</v>
      </c>
      <c r="BS110" s="85">
        <v>0</v>
      </c>
      <c r="BT110" s="73">
        <v>0</v>
      </c>
      <c r="BU110" s="73">
        <v>0</v>
      </c>
      <c r="BV110" s="85">
        <v>0</v>
      </c>
      <c r="BW110" s="85">
        <v>0</v>
      </c>
      <c r="BX110" s="73">
        <v>0</v>
      </c>
      <c r="BY110" s="73">
        <v>0</v>
      </c>
      <c r="BZ110" s="85">
        <v>0</v>
      </c>
      <c r="CA110" s="85">
        <v>0</v>
      </c>
      <c r="CB110" s="73">
        <v>0</v>
      </c>
      <c r="CC110" s="73">
        <v>0</v>
      </c>
      <c r="CD110" s="85">
        <v>0</v>
      </c>
      <c r="CE110" s="85">
        <v>0</v>
      </c>
      <c r="CF110" s="73">
        <v>0</v>
      </c>
      <c r="CG110" s="73">
        <v>0</v>
      </c>
      <c r="CH110" s="85">
        <v>0</v>
      </c>
      <c r="CI110" s="85">
        <v>0</v>
      </c>
      <c r="CJ110" s="73">
        <v>0</v>
      </c>
      <c r="CK110" s="73">
        <v>0</v>
      </c>
      <c r="CL110" s="85">
        <v>0</v>
      </c>
      <c r="CM110" s="85">
        <v>0</v>
      </c>
      <c r="CN110" s="71" t="s">
        <v>450</v>
      </c>
      <c r="CO110" s="71" t="s">
        <v>451</v>
      </c>
      <c r="CP110" s="71" t="s">
        <v>321</v>
      </c>
      <c r="CQ110" s="71" t="s">
        <v>321</v>
      </c>
      <c r="CR110" s="71" t="s">
        <v>321</v>
      </c>
      <c r="CS110" s="71" t="s">
        <v>321</v>
      </c>
      <c r="CT110" s="72">
        <v>42272</v>
      </c>
      <c r="CU110" s="71" t="s">
        <v>473</v>
      </c>
      <c r="CV110" s="71" t="s">
        <v>474</v>
      </c>
      <c r="CW110" s="72" t="s">
        <v>168</v>
      </c>
      <c r="CX110" s="72">
        <v>42258</v>
      </c>
      <c r="CY110" s="71" t="s">
        <v>473</v>
      </c>
      <c r="CZ110" s="71" t="s">
        <v>474</v>
      </c>
      <c r="DA110" s="71" t="s">
        <v>509</v>
      </c>
      <c r="DB110" s="86">
        <v>248762.6</v>
      </c>
      <c r="DC110" s="71"/>
      <c r="DD110" s="71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205"/>
      <c r="IJ110" s="205"/>
      <c r="IK110" s="205"/>
      <c r="IL110" s="205"/>
      <c r="IM110" s="205"/>
      <c r="IN110" s="205"/>
      <c r="IO110" s="205"/>
      <c r="IP110" s="205"/>
      <c r="IQ110" s="205"/>
      <c r="IR110" s="205"/>
      <c r="IS110" s="205"/>
      <c r="IT110" s="205"/>
      <c r="IU110" s="205"/>
      <c r="IV110" s="205"/>
      <c r="IW110" s="205"/>
      <c r="IX110" s="205"/>
      <c r="IY110" s="205"/>
      <c r="IZ110" s="205"/>
      <c r="JA110" s="205"/>
      <c r="JB110" s="205"/>
      <c r="JC110" s="205"/>
      <c r="JD110" s="205"/>
      <c r="JE110" s="205"/>
      <c r="JF110" s="205"/>
      <c r="JG110" s="205"/>
      <c r="JH110" s="205"/>
      <c r="JI110" s="205"/>
      <c r="JJ110" s="205"/>
      <c r="JK110" s="205"/>
      <c r="JL110" s="205"/>
      <c r="JM110" s="205"/>
      <c r="JN110" s="205"/>
      <c r="JO110" s="205"/>
      <c r="JP110" s="205"/>
      <c r="JQ110" s="205"/>
      <c r="JR110" s="205"/>
      <c r="JS110" s="205"/>
      <c r="JT110" s="205"/>
      <c r="JU110" s="205"/>
      <c r="JV110" s="205"/>
      <c r="JW110" s="205"/>
      <c r="JX110" s="205"/>
      <c r="JY110" s="205"/>
      <c r="JZ110" s="205"/>
      <c r="KA110" s="205"/>
      <c r="KB110" s="205"/>
      <c r="KC110" s="205"/>
      <c r="KD110" s="205"/>
      <c r="KE110" s="205"/>
      <c r="KF110" s="205"/>
      <c r="KG110" s="205"/>
      <c r="KH110" s="205"/>
      <c r="KI110" s="205"/>
      <c r="KJ110" s="205"/>
      <c r="KK110" s="205"/>
      <c r="KL110" s="205"/>
      <c r="KM110" s="205"/>
      <c r="KN110" s="205"/>
      <c r="KO110" s="205"/>
      <c r="KP110" s="205"/>
      <c r="KQ110" s="205"/>
      <c r="KR110" s="205"/>
      <c r="KS110" s="205"/>
      <c r="KT110" s="205"/>
      <c r="KU110" s="205"/>
      <c r="KV110" s="205"/>
      <c r="KW110" s="205"/>
      <c r="KX110" s="205"/>
      <c r="KY110" s="205"/>
      <c r="KZ110" s="205"/>
      <c r="LA110" s="205"/>
      <c r="LB110" s="205"/>
      <c r="LC110" s="205"/>
      <c r="LD110" s="205"/>
      <c r="LE110" s="205"/>
      <c r="LF110" s="205"/>
      <c r="LG110" s="205"/>
      <c r="LH110" s="205"/>
      <c r="LI110" s="205"/>
      <c r="LJ110" s="205"/>
      <c r="LK110" s="205"/>
      <c r="LL110" s="205"/>
      <c r="LM110" s="205"/>
      <c r="LN110" s="205"/>
      <c r="LO110" s="205"/>
      <c r="LP110" s="205"/>
      <c r="LQ110" s="205"/>
      <c r="LR110" s="205"/>
      <c r="LS110" s="205"/>
      <c r="LT110" s="205"/>
      <c r="LU110" s="205"/>
      <c r="LV110" s="205"/>
      <c r="LW110" s="205"/>
      <c r="LX110" s="205"/>
      <c r="LY110" s="205"/>
      <c r="LZ110" s="205"/>
      <c r="MA110" s="205"/>
      <c r="MB110" s="205"/>
      <c r="MC110" s="205"/>
      <c r="MD110" s="205"/>
      <c r="ME110" s="205"/>
      <c r="MF110" s="205"/>
      <c r="MG110" s="205"/>
      <c r="MH110" s="205"/>
      <c r="MI110" s="205"/>
      <c r="MJ110" s="205"/>
      <c r="MK110" s="205"/>
      <c r="ML110" s="205"/>
      <c r="MM110" s="205"/>
      <c r="MN110" s="205"/>
      <c r="MO110" s="205"/>
      <c r="MP110" s="205"/>
      <c r="MQ110" s="205"/>
      <c r="MR110" s="205"/>
      <c r="MS110" s="205"/>
      <c r="MT110" s="205"/>
      <c r="MU110" s="205"/>
      <c r="MV110" s="205"/>
      <c r="MW110" s="205"/>
      <c r="MX110" s="205"/>
      <c r="MY110" s="205"/>
      <c r="MZ110" s="205"/>
      <c r="NA110" s="205"/>
      <c r="NB110" s="205"/>
      <c r="NC110" s="205"/>
      <c r="ND110" s="205"/>
      <c r="NE110" s="205"/>
      <c r="NF110" s="205"/>
      <c r="NG110" s="205"/>
      <c r="NH110" s="205"/>
      <c r="NI110" s="205"/>
      <c r="NJ110" s="205"/>
      <c r="NK110" s="205"/>
      <c r="NL110" s="205"/>
      <c r="NM110" s="205"/>
      <c r="NN110" s="205"/>
      <c r="NO110" s="205"/>
      <c r="NP110" s="205"/>
      <c r="NQ110" s="205"/>
      <c r="NR110" s="205"/>
      <c r="NS110" s="205"/>
      <c r="NT110" s="205"/>
      <c r="NU110" s="205"/>
      <c r="NV110" s="205"/>
      <c r="NW110" s="205"/>
      <c r="NX110" s="205"/>
      <c r="NY110" s="205"/>
      <c r="NZ110" s="205"/>
      <c r="OA110" s="205"/>
      <c r="OB110" s="205"/>
      <c r="OC110" s="205"/>
      <c r="OD110" s="205"/>
      <c r="OE110" s="205"/>
      <c r="OF110" s="205"/>
      <c r="OG110" s="205"/>
      <c r="OH110" s="205"/>
      <c r="OI110" s="205"/>
      <c r="OJ110" s="205"/>
      <c r="OK110" s="205"/>
      <c r="OL110" s="205"/>
      <c r="OM110" s="205"/>
      <c r="ON110" s="205"/>
      <c r="OO110" s="205"/>
      <c r="OP110" s="205"/>
      <c r="OQ110" s="205"/>
      <c r="OR110" s="205"/>
      <c r="OS110" s="205"/>
      <c r="OT110" s="205"/>
      <c r="OU110" s="205"/>
      <c r="OV110" s="205"/>
      <c r="OW110" s="205"/>
      <c r="OX110" s="205"/>
      <c r="OY110" s="205"/>
      <c r="OZ110" s="205"/>
      <c r="PA110" s="205"/>
      <c r="PB110" s="205"/>
      <c r="PC110" s="205"/>
      <c r="PD110" s="205"/>
      <c r="PE110" s="205"/>
      <c r="PF110" s="205"/>
      <c r="PG110" s="205"/>
      <c r="PH110" s="205"/>
      <c r="PI110" s="205"/>
      <c r="PJ110" s="205"/>
      <c r="PK110" s="205"/>
      <c r="PL110" s="205"/>
      <c r="PM110" s="205"/>
      <c r="PN110" s="205"/>
      <c r="PO110" s="205"/>
      <c r="PP110" s="205"/>
      <c r="PQ110" s="205"/>
      <c r="PR110" s="205"/>
      <c r="PS110" s="205"/>
      <c r="PT110" s="205"/>
      <c r="PU110" s="205"/>
      <c r="PV110" s="205"/>
      <c r="PW110" s="205"/>
      <c r="PX110" s="205"/>
      <c r="PY110" s="205"/>
      <c r="PZ110" s="205"/>
      <c r="QA110" s="205"/>
      <c r="QB110" s="205"/>
      <c r="QC110" s="205"/>
      <c r="QD110" s="205"/>
      <c r="QE110" s="205"/>
      <c r="QF110" s="205"/>
      <c r="QG110" s="205"/>
      <c r="QH110" s="205"/>
      <c r="QI110" s="205"/>
      <c r="QJ110" s="205"/>
      <c r="QK110" s="205"/>
      <c r="QL110" s="205"/>
      <c r="QM110" s="205"/>
      <c r="QN110" s="205"/>
      <c r="QO110" s="205"/>
      <c r="QP110" s="205"/>
      <c r="QQ110" s="205"/>
      <c r="QR110" s="205"/>
      <c r="QS110" s="205"/>
      <c r="QT110" s="205"/>
      <c r="QU110" s="205"/>
      <c r="QV110" s="205"/>
      <c r="QW110" s="205"/>
      <c r="QX110" s="205"/>
      <c r="QY110" s="205"/>
      <c r="QZ110" s="205"/>
      <c r="RA110" s="205"/>
      <c r="RB110" s="205"/>
      <c r="RC110" s="205"/>
      <c r="RD110" s="205"/>
      <c r="RE110" s="205"/>
      <c r="RF110" s="205"/>
      <c r="RG110" s="205"/>
      <c r="RH110" s="205"/>
      <c r="RI110" s="205"/>
      <c r="RJ110" s="205"/>
      <c r="RK110" s="205"/>
      <c r="RL110" s="205"/>
      <c r="RM110" s="205"/>
      <c r="RN110" s="205"/>
      <c r="RO110" s="205"/>
      <c r="RP110" s="205"/>
      <c r="RQ110" s="205"/>
      <c r="RR110" s="205"/>
      <c r="RS110" s="205"/>
      <c r="RT110" s="205"/>
      <c r="RU110" s="205"/>
      <c r="RV110" s="205"/>
      <c r="RW110" s="205"/>
      <c r="RX110" s="205"/>
      <c r="RY110" s="205"/>
      <c r="RZ110" s="205"/>
      <c r="SA110" s="205"/>
      <c r="SB110" s="205"/>
      <c r="SC110" s="205"/>
      <c r="SD110" s="205"/>
      <c r="SE110" s="205"/>
      <c r="SF110" s="205"/>
      <c r="SG110" s="205"/>
      <c r="SH110" s="205"/>
      <c r="SI110" s="205"/>
      <c r="SJ110" s="205"/>
      <c r="SK110" s="205"/>
      <c r="SL110" s="205"/>
      <c r="SM110" s="205"/>
      <c r="SN110" s="205"/>
      <c r="SO110" s="205"/>
      <c r="SP110" s="205"/>
      <c r="SQ110" s="205"/>
      <c r="SR110" s="205"/>
      <c r="SS110" s="205"/>
      <c r="ST110" s="205"/>
      <c r="SU110" s="205"/>
      <c r="SV110" s="205"/>
      <c r="SW110" s="205"/>
      <c r="SX110" s="205"/>
      <c r="SY110" s="205"/>
      <c r="SZ110" s="205"/>
      <c r="TA110" s="205"/>
      <c r="TB110" s="205"/>
      <c r="TC110" s="205"/>
      <c r="TD110" s="205"/>
      <c r="TE110" s="205"/>
      <c r="TF110" s="205"/>
      <c r="TG110" s="205"/>
      <c r="TH110" s="205"/>
      <c r="TI110" s="205"/>
      <c r="TJ110" s="205"/>
      <c r="TK110" s="205"/>
      <c r="TL110" s="205"/>
      <c r="TM110" s="205"/>
      <c r="TN110" s="205"/>
      <c r="TO110" s="205"/>
      <c r="TP110" s="205"/>
      <c r="TQ110" s="205"/>
      <c r="TR110" s="205"/>
      <c r="TS110" s="205"/>
      <c r="TT110" s="205"/>
      <c r="TU110" s="205"/>
      <c r="TV110" s="205"/>
      <c r="TW110" s="205"/>
      <c r="TX110" s="205"/>
      <c r="TY110" s="205"/>
      <c r="TZ110" s="205"/>
      <c r="UA110" s="205"/>
      <c r="UB110" s="205"/>
      <c r="UC110" s="205"/>
      <c r="UD110" s="205"/>
      <c r="UE110" s="205"/>
      <c r="UF110" s="205"/>
      <c r="UG110" s="205"/>
      <c r="UH110" s="205"/>
      <c r="UI110" s="205"/>
      <c r="UJ110" s="205"/>
      <c r="UK110" s="205"/>
      <c r="UL110" s="205"/>
      <c r="UM110" s="205"/>
      <c r="UN110" s="205"/>
      <c r="UO110" s="205"/>
      <c r="UP110" s="205"/>
      <c r="UQ110" s="205"/>
      <c r="UR110" s="205"/>
      <c r="US110" s="205"/>
      <c r="UT110" s="205"/>
      <c r="UU110" s="205"/>
      <c r="UV110" s="205"/>
      <c r="UW110" s="205"/>
      <c r="UX110" s="205"/>
      <c r="UY110" s="205"/>
      <c r="UZ110" s="205"/>
      <c r="VA110" s="205"/>
      <c r="VB110" s="205"/>
      <c r="VC110" s="205"/>
      <c r="VD110" s="205"/>
      <c r="VE110" s="205"/>
      <c r="VF110" s="205"/>
      <c r="VG110" s="205"/>
      <c r="VH110" s="205"/>
      <c r="VI110" s="205"/>
      <c r="VJ110" s="205"/>
      <c r="VK110" s="205"/>
      <c r="VL110" s="205"/>
      <c r="VM110" s="205"/>
      <c r="VN110" s="205"/>
      <c r="VO110" s="205"/>
      <c r="VP110" s="205"/>
      <c r="VQ110" s="205"/>
      <c r="VR110" s="205"/>
      <c r="VS110" s="205"/>
      <c r="VT110" s="205"/>
      <c r="VU110" s="205"/>
      <c r="VV110" s="205"/>
      <c r="VW110" s="205"/>
      <c r="VX110" s="205"/>
      <c r="VY110" s="205"/>
      <c r="VZ110" s="205"/>
      <c r="WA110" s="205"/>
      <c r="WB110" s="205"/>
      <c r="WC110" s="205"/>
      <c r="WD110" s="205"/>
      <c r="WE110" s="205"/>
      <c r="WF110" s="205"/>
      <c r="WG110" s="205"/>
      <c r="WH110" s="205"/>
      <c r="WI110" s="205"/>
      <c r="WJ110" s="205"/>
      <c r="WK110" s="205"/>
      <c r="WL110" s="205"/>
      <c r="WM110" s="205"/>
      <c r="WN110" s="205"/>
      <c r="WO110" s="205"/>
      <c r="WP110" s="205"/>
      <c r="WQ110" s="205"/>
      <c r="WR110" s="205"/>
      <c r="WS110" s="205"/>
      <c r="WT110" s="205"/>
      <c r="WU110" s="205"/>
      <c r="WV110" s="205"/>
      <c r="WW110" s="205"/>
      <c r="WX110" s="205"/>
      <c r="WY110" s="205"/>
      <c r="WZ110" s="205"/>
      <c r="XA110" s="205"/>
      <c r="XB110" s="205"/>
      <c r="XC110" s="205"/>
      <c r="XD110" s="205"/>
      <c r="XE110" s="205"/>
      <c r="XF110" s="205"/>
      <c r="XG110" s="205"/>
      <c r="XH110" s="205"/>
      <c r="XI110" s="205"/>
      <c r="XJ110" s="205"/>
      <c r="XK110" s="205"/>
      <c r="XL110" s="205"/>
      <c r="XM110" s="205"/>
      <c r="XN110" s="205"/>
      <c r="XO110" s="205"/>
      <c r="XP110" s="205"/>
      <c r="XQ110" s="205"/>
      <c r="XR110" s="205"/>
      <c r="XS110" s="205"/>
      <c r="XT110" s="205"/>
      <c r="XU110" s="205"/>
      <c r="XV110" s="205"/>
      <c r="XW110" s="205"/>
      <c r="XX110" s="205"/>
      <c r="XY110" s="205"/>
      <c r="XZ110" s="205"/>
      <c r="YA110" s="205"/>
      <c r="YB110" s="205"/>
      <c r="YC110" s="205"/>
      <c r="YD110" s="205"/>
      <c r="YE110" s="205"/>
      <c r="YF110" s="205"/>
      <c r="YG110" s="205"/>
      <c r="YH110" s="205"/>
      <c r="YI110" s="205"/>
      <c r="YJ110" s="205"/>
      <c r="YK110" s="205"/>
      <c r="YL110" s="205"/>
      <c r="YM110" s="205"/>
      <c r="YN110" s="205"/>
      <c r="YO110" s="205"/>
      <c r="YP110" s="205"/>
      <c r="YQ110" s="205"/>
      <c r="YR110" s="205"/>
      <c r="YS110" s="205"/>
      <c r="YT110" s="205"/>
      <c r="YU110" s="205"/>
      <c r="YV110" s="205"/>
      <c r="YW110" s="205"/>
      <c r="YX110" s="205"/>
      <c r="YY110" s="205"/>
      <c r="YZ110" s="205"/>
      <c r="ZA110" s="205"/>
      <c r="ZB110" s="205"/>
      <c r="ZC110" s="205"/>
      <c r="ZD110" s="205"/>
      <c r="ZE110" s="205"/>
      <c r="ZF110" s="205"/>
      <c r="ZG110" s="205"/>
      <c r="ZH110" s="205"/>
      <c r="ZI110" s="205"/>
      <c r="ZJ110" s="205"/>
      <c r="ZK110" s="205"/>
      <c r="ZL110" s="205"/>
      <c r="ZM110" s="205"/>
      <c r="ZN110" s="205"/>
      <c r="ZO110" s="205"/>
      <c r="ZP110" s="205"/>
      <c r="ZQ110" s="205"/>
      <c r="ZR110" s="205"/>
      <c r="ZS110" s="205"/>
      <c r="ZT110" s="205"/>
      <c r="ZU110" s="205"/>
      <c r="ZV110" s="205"/>
      <c r="ZW110" s="205"/>
      <c r="ZX110" s="205"/>
      <c r="ZY110" s="205"/>
      <c r="ZZ110" s="205"/>
      <c r="AAA110" s="205"/>
      <c r="AAB110" s="205"/>
      <c r="AAC110" s="205"/>
      <c r="AAD110" s="205"/>
      <c r="AAE110" s="205"/>
      <c r="AAF110" s="205"/>
      <c r="AAG110" s="205"/>
      <c r="AAH110" s="205"/>
      <c r="AAI110" s="205"/>
      <c r="AAJ110" s="205"/>
      <c r="AAK110" s="205"/>
      <c r="AAL110" s="205"/>
      <c r="AAM110" s="205"/>
      <c r="AAN110" s="205"/>
      <c r="AAO110" s="205"/>
      <c r="AAP110" s="205"/>
      <c r="AAQ110" s="205"/>
      <c r="AAR110" s="205"/>
      <c r="AAS110" s="205"/>
      <c r="AAT110" s="205"/>
      <c r="AAU110" s="205"/>
      <c r="AAV110" s="205"/>
      <c r="AAW110" s="205"/>
      <c r="AAX110" s="205"/>
      <c r="AAY110" s="205"/>
      <c r="AAZ110" s="205"/>
      <c r="ABA110" s="205"/>
      <c r="ABB110" s="205"/>
      <c r="ABC110" s="205"/>
      <c r="ABD110" s="205"/>
      <c r="ABE110" s="205"/>
      <c r="ABF110" s="205"/>
      <c r="ABG110" s="205"/>
      <c r="ABH110" s="205"/>
      <c r="ABI110" s="205"/>
      <c r="ABJ110" s="205"/>
      <c r="ABK110" s="205"/>
      <c r="ABL110" s="205"/>
      <c r="ABM110" s="205"/>
      <c r="ABN110" s="205"/>
      <c r="ABO110" s="205"/>
      <c r="ABP110" s="205"/>
      <c r="ABQ110" s="205"/>
      <c r="ABR110" s="205"/>
      <c r="ABS110" s="205"/>
      <c r="ABT110" s="205"/>
      <c r="ABU110" s="205"/>
      <c r="ABV110" s="205"/>
      <c r="ABW110" s="205"/>
      <c r="ABX110" s="205"/>
      <c r="ABY110" s="205"/>
      <c r="ABZ110" s="205"/>
      <c r="ACA110" s="205"/>
      <c r="ACB110" s="205"/>
      <c r="ACC110" s="205"/>
      <c r="ACD110" s="205"/>
      <c r="ACE110" s="205"/>
      <c r="ACF110" s="205"/>
      <c r="ACG110" s="205"/>
      <c r="ACH110" s="205"/>
      <c r="ACI110" s="205"/>
      <c r="ACJ110" s="205"/>
      <c r="ACK110" s="205"/>
      <c r="ACL110" s="205"/>
      <c r="ACM110" s="205"/>
      <c r="ACN110" s="205"/>
      <c r="ACO110" s="205"/>
      <c r="ACP110" s="205"/>
      <c r="ACQ110" s="205"/>
      <c r="ACR110" s="205"/>
      <c r="ACS110" s="205"/>
      <c r="ACT110" s="205"/>
      <c r="ACU110" s="205"/>
      <c r="ACV110" s="205"/>
      <c r="ACW110" s="205"/>
      <c r="ACX110" s="205"/>
      <c r="ACY110" s="205"/>
      <c r="ACZ110" s="205"/>
      <c r="ADA110" s="205"/>
      <c r="ADB110" s="205"/>
      <c r="ADC110" s="205"/>
      <c r="ADD110" s="205"/>
      <c r="ADE110" s="205"/>
      <c r="ADF110" s="205"/>
      <c r="ADG110" s="205"/>
      <c r="ADH110" s="205"/>
      <c r="ADI110" s="205"/>
      <c r="ADJ110" s="205"/>
      <c r="ADK110" s="205"/>
      <c r="ADL110" s="205"/>
      <c r="ADM110" s="205"/>
      <c r="ADN110" s="205"/>
      <c r="ADO110" s="205"/>
      <c r="ADP110" s="205"/>
      <c r="ADQ110" s="205"/>
      <c r="ADR110" s="205"/>
      <c r="ADS110" s="205"/>
      <c r="ADT110" s="205"/>
      <c r="ADU110" s="205"/>
      <c r="ADV110" s="205"/>
      <c r="ADW110" s="205"/>
      <c r="ADX110" s="205"/>
      <c r="ADY110" s="205"/>
      <c r="ADZ110" s="205"/>
      <c r="AEA110" s="205"/>
      <c r="AEB110" s="205"/>
      <c r="AEC110" s="205"/>
      <c r="AED110" s="205"/>
      <c r="AEE110" s="205"/>
      <c r="AEF110" s="205"/>
      <c r="AEG110" s="205"/>
      <c r="AEH110" s="205"/>
      <c r="AEI110" s="205"/>
      <c r="AEJ110" s="205"/>
      <c r="AEK110" s="205"/>
      <c r="AEL110" s="205"/>
      <c r="AEM110" s="205"/>
      <c r="AEN110" s="205"/>
      <c r="AEO110" s="205"/>
      <c r="AEP110" s="205"/>
      <c r="AEQ110" s="205"/>
      <c r="AER110" s="205"/>
      <c r="AES110" s="205"/>
      <c r="AET110" s="205"/>
      <c r="AEU110" s="205"/>
      <c r="AEV110" s="205"/>
      <c r="AEW110" s="205"/>
      <c r="AEX110" s="205"/>
      <c r="AEY110" s="205"/>
      <c r="AEZ110" s="205"/>
      <c r="AFA110" s="205"/>
      <c r="AFB110" s="205"/>
      <c r="AFC110" s="205"/>
      <c r="AFD110" s="205"/>
      <c r="AFE110" s="205"/>
      <c r="AFF110" s="205"/>
      <c r="AFG110" s="205"/>
      <c r="AFH110" s="205"/>
      <c r="AFI110" s="205"/>
      <c r="AFJ110" s="205"/>
      <c r="AFK110" s="205"/>
      <c r="AFL110" s="205"/>
      <c r="AFM110" s="205"/>
      <c r="AFN110" s="205"/>
      <c r="AFO110" s="205"/>
      <c r="AFP110" s="205"/>
      <c r="AFQ110" s="205"/>
      <c r="AFR110" s="205"/>
      <c r="AFS110" s="205"/>
      <c r="AFT110" s="205"/>
      <c r="AFU110" s="205"/>
      <c r="AFV110" s="205"/>
      <c r="AFW110" s="205"/>
      <c r="AFX110" s="205"/>
      <c r="AFY110" s="205"/>
      <c r="AFZ110" s="205"/>
      <c r="AGA110" s="205"/>
      <c r="AGB110" s="205"/>
      <c r="AGC110" s="205"/>
      <c r="AGD110" s="205"/>
      <c r="AGE110" s="205"/>
      <c r="AGF110" s="205"/>
      <c r="AGG110" s="205"/>
      <c r="AGH110" s="205"/>
      <c r="AGI110" s="205"/>
      <c r="AGJ110" s="205"/>
      <c r="AGK110" s="205"/>
      <c r="AGL110" s="205"/>
      <c r="AGM110" s="205"/>
      <c r="AGN110" s="205"/>
      <c r="AGO110" s="205"/>
      <c r="AGP110" s="205"/>
      <c r="AGQ110" s="205"/>
      <c r="AGR110" s="205"/>
      <c r="AGS110" s="205"/>
      <c r="AGT110" s="205"/>
      <c r="AGU110" s="205"/>
      <c r="AGV110" s="205"/>
      <c r="AGW110" s="205"/>
      <c r="AGX110" s="205"/>
      <c r="AGY110" s="205"/>
      <c r="AGZ110" s="205"/>
      <c r="AHA110" s="205"/>
      <c r="AHB110" s="205"/>
      <c r="AHC110" s="205"/>
      <c r="AHD110" s="205"/>
      <c r="AHE110" s="205"/>
      <c r="AHF110" s="205"/>
      <c r="AHG110" s="205"/>
      <c r="AHH110" s="205"/>
      <c r="AHI110" s="205"/>
      <c r="AHJ110" s="205"/>
      <c r="AHK110" s="205"/>
      <c r="AHL110" s="205"/>
      <c r="AHM110" s="205"/>
      <c r="AHN110" s="205"/>
      <c r="AHO110" s="205"/>
      <c r="AHP110" s="205"/>
      <c r="AHQ110" s="205"/>
      <c r="AHR110" s="205"/>
      <c r="AHS110" s="205"/>
      <c r="AHT110" s="205"/>
      <c r="AHU110" s="205"/>
      <c r="AHV110" s="205"/>
      <c r="AHW110" s="205"/>
      <c r="AHX110" s="205"/>
      <c r="AHY110" s="205"/>
      <c r="AHZ110" s="205"/>
      <c r="AIA110" s="205"/>
      <c r="AIB110" s="205"/>
      <c r="AIC110" s="205"/>
      <c r="AID110" s="205"/>
      <c r="AIE110" s="205"/>
      <c r="AIF110" s="205"/>
      <c r="AIG110" s="205"/>
      <c r="AIH110" s="205"/>
      <c r="AII110" s="205"/>
      <c r="AIJ110" s="205"/>
      <c r="AIK110" s="205"/>
      <c r="AIL110" s="205"/>
      <c r="AIM110" s="205"/>
      <c r="AIN110" s="205"/>
      <c r="AIO110" s="205"/>
      <c r="AIP110" s="205"/>
      <c r="AIQ110" s="205"/>
      <c r="AIR110" s="205"/>
      <c r="AIS110" s="205"/>
      <c r="AIT110" s="205"/>
      <c r="AIU110" s="205"/>
      <c r="AIV110" s="205"/>
      <c r="AIW110" s="205"/>
      <c r="AIX110" s="205"/>
      <c r="AIY110" s="205"/>
      <c r="AIZ110" s="205"/>
      <c r="AJA110" s="205"/>
      <c r="AJB110" s="205"/>
      <c r="AJC110" s="205"/>
      <c r="AJD110" s="205"/>
      <c r="AJE110" s="205"/>
      <c r="AJF110" s="205"/>
      <c r="AJG110" s="205"/>
      <c r="AJH110" s="205"/>
      <c r="AJI110" s="205"/>
      <c r="AJJ110" s="205"/>
      <c r="AJK110" s="205"/>
      <c r="AJL110" s="205"/>
      <c r="AJM110" s="205"/>
      <c r="AJN110" s="205"/>
      <c r="AJO110" s="205"/>
      <c r="AJP110" s="205"/>
      <c r="AJQ110" s="205"/>
      <c r="AJR110" s="205"/>
      <c r="AJS110" s="205"/>
      <c r="AJT110" s="205"/>
      <c r="AJU110" s="205"/>
      <c r="AJV110" s="205"/>
      <c r="AJW110" s="205"/>
      <c r="AJX110" s="205"/>
      <c r="AJY110" s="205"/>
      <c r="AJZ110" s="205"/>
      <c r="AKA110" s="205"/>
      <c r="AKB110" s="205"/>
      <c r="AKC110" s="205"/>
      <c r="AKD110" s="205"/>
      <c r="AKE110" s="205"/>
      <c r="AKF110" s="205"/>
      <c r="AKG110" s="205"/>
      <c r="AKH110" s="205"/>
      <c r="AKI110" s="205"/>
      <c r="AKJ110" s="205"/>
      <c r="AKK110" s="205"/>
      <c r="AKL110" s="205"/>
      <c r="AKM110" s="205"/>
      <c r="AKN110" s="205"/>
      <c r="AKO110" s="205"/>
      <c r="AKP110" s="205"/>
      <c r="AKQ110" s="205"/>
      <c r="AKR110" s="205"/>
      <c r="AKS110" s="205"/>
      <c r="AKT110" s="205"/>
      <c r="AKU110" s="205"/>
      <c r="AKV110" s="205"/>
      <c r="AKW110" s="205"/>
      <c r="AKX110" s="205"/>
      <c r="AKY110" s="205"/>
      <c r="AKZ110" s="205"/>
      <c r="ALA110" s="205"/>
      <c r="ALB110" s="205"/>
      <c r="ALC110" s="205"/>
      <c r="ALD110" s="205"/>
      <c r="ALE110" s="205"/>
      <c r="ALF110" s="205"/>
      <c r="ALG110" s="205"/>
      <c r="ALH110" s="205"/>
      <c r="ALI110" s="205"/>
      <c r="ALJ110" s="205"/>
      <c r="ALK110" s="205"/>
      <c r="ALL110" s="205"/>
      <c r="ALM110" s="205"/>
      <c r="ALN110" s="205"/>
      <c r="ALO110" s="205"/>
      <c r="ALP110" s="205"/>
      <c r="ALQ110" s="205"/>
      <c r="ALR110" s="205"/>
      <c r="ALS110" s="205"/>
      <c r="ALT110" s="205"/>
      <c r="ALU110" s="205"/>
      <c r="ALV110" s="205"/>
      <c r="ALW110" s="205"/>
      <c r="ALX110" s="205"/>
      <c r="ALY110" s="205"/>
      <c r="ALZ110" s="205"/>
      <c r="AMA110" s="205"/>
      <c r="AMB110" s="205"/>
      <c r="AMC110" s="205"/>
      <c r="AMD110" s="205"/>
      <c r="AME110" s="205"/>
      <c r="AMF110" s="205"/>
      <c r="AMG110" s="205"/>
      <c r="AMH110" s="205"/>
      <c r="AMI110" s="205"/>
      <c r="AMJ110" s="205"/>
      <c r="AMK110" s="205"/>
      <c r="AML110" s="205"/>
      <c r="AMM110" s="205"/>
      <c r="AMN110" s="205"/>
      <c r="AMO110" s="205"/>
      <c r="AMP110" s="205"/>
      <c r="AMQ110" s="205"/>
      <c r="AMR110" s="205"/>
      <c r="AMS110" s="205"/>
      <c r="AMT110" s="205"/>
      <c r="AMU110" s="205"/>
      <c r="AMV110" s="205"/>
      <c r="AMW110" s="205"/>
      <c r="AMX110" s="205"/>
      <c r="AMY110" s="205"/>
      <c r="AMZ110" s="205"/>
      <c r="ANA110" s="205"/>
      <c r="ANB110" s="205"/>
      <c r="ANC110" s="205"/>
      <c r="AND110" s="205"/>
      <c r="ANE110" s="205"/>
      <c r="ANF110" s="205"/>
      <c r="ANG110" s="205"/>
      <c r="ANH110" s="205"/>
      <c r="ANI110" s="205"/>
      <c r="ANJ110" s="205"/>
      <c r="ANK110" s="205"/>
      <c r="ANL110" s="205"/>
      <c r="ANM110" s="205"/>
      <c r="ANN110" s="205"/>
      <c r="ANO110" s="205"/>
      <c r="ANP110" s="205"/>
      <c r="ANQ110" s="205"/>
      <c r="ANR110" s="205"/>
      <c r="ANS110" s="205"/>
      <c r="ANT110" s="205"/>
      <c r="ANU110" s="205"/>
      <c r="ANV110" s="205"/>
      <c r="ANW110" s="205"/>
      <c r="ANX110" s="205"/>
      <c r="ANY110" s="205"/>
      <c r="ANZ110" s="205"/>
      <c r="AOA110" s="205"/>
      <c r="AOB110" s="205"/>
      <c r="AOC110" s="205"/>
      <c r="AOD110" s="205"/>
      <c r="AOE110" s="205"/>
      <c r="AOF110" s="205"/>
      <c r="AOG110" s="205"/>
      <c r="AOH110" s="205"/>
      <c r="AOI110" s="205"/>
      <c r="AOJ110" s="205"/>
      <c r="AOK110" s="205"/>
      <c r="AOL110" s="205"/>
      <c r="AOM110" s="205"/>
      <c r="AON110" s="205"/>
      <c r="AOO110" s="205"/>
      <c r="AOP110" s="205"/>
      <c r="AOQ110" s="205"/>
      <c r="AOR110" s="205"/>
      <c r="AOS110" s="205"/>
      <c r="AOT110" s="205"/>
      <c r="AOU110" s="205"/>
      <c r="AOV110" s="205"/>
      <c r="AOW110" s="205"/>
      <c r="AOX110" s="205"/>
      <c r="AOY110" s="205"/>
      <c r="AOZ110" s="205"/>
      <c r="APA110" s="205"/>
      <c r="APB110" s="205"/>
      <c r="APC110" s="205"/>
      <c r="APD110" s="205"/>
      <c r="APE110" s="205"/>
      <c r="APF110" s="205"/>
      <c r="APG110" s="205"/>
      <c r="APH110" s="205"/>
      <c r="API110" s="205"/>
      <c r="APJ110" s="205"/>
      <c r="APK110" s="205"/>
      <c r="APL110" s="205"/>
      <c r="APM110" s="205"/>
      <c r="APN110" s="205"/>
      <c r="APO110" s="205"/>
      <c r="APP110" s="205"/>
      <c r="APQ110" s="205"/>
      <c r="APR110" s="205"/>
      <c r="APS110" s="205"/>
      <c r="APT110" s="205"/>
      <c r="APU110" s="205"/>
      <c r="APV110" s="205"/>
      <c r="APW110" s="205"/>
      <c r="APX110" s="205"/>
      <c r="APY110" s="205"/>
      <c r="APZ110" s="205"/>
      <c r="AQA110" s="205"/>
      <c r="AQB110" s="205"/>
      <c r="AQC110" s="205"/>
      <c r="AQD110" s="205"/>
      <c r="AQE110" s="205"/>
      <c r="AQF110" s="205"/>
      <c r="AQG110" s="205"/>
      <c r="AQH110" s="205"/>
      <c r="AQI110" s="205"/>
      <c r="AQJ110" s="205"/>
      <c r="AQK110" s="205"/>
      <c r="AQL110" s="205"/>
      <c r="AQM110" s="205"/>
      <c r="AQN110" s="205"/>
      <c r="AQO110" s="205"/>
      <c r="AQP110" s="205"/>
      <c r="AQQ110" s="205"/>
      <c r="AQR110" s="205"/>
      <c r="AQS110" s="205"/>
      <c r="AQT110" s="205"/>
      <c r="AQU110" s="205"/>
      <c r="AQV110" s="205"/>
      <c r="AQW110" s="205"/>
      <c r="AQX110" s="205"/>
      <c r="AQY110" s="205"/>
      <c r="AQZ110" s="205"/>
      <c r="ARA110" s="205"/>
      <c r="ARB110" s="205"/>
      <c r="ARC110" s="205"/>
      <c r="ARD110" s="205"/>
      <c r="ARE110" s="205"/>
      <c r="ARF110" s="205"/>
      <c r="ARG110" s="205"/>
      <c r="ARH110" s="205"/>
      <c r="ARI110" s="205"/>
      <c r="ARJ110" s="205"/>
      <c r="ARK110" s="205"/>
      <c r="ARL110" s="205"/>
      <c r="ARM110" s="205"/>
      <c r="ARN110" s="205"/>
      <c r="ARO110" s="205"/>
      <c r="ARP110" s="205"/>
      <c r="ARQ110" s="205"/>
      <c r="ARR110" s="205"/>
      <c r="ARS110" s="205"/>
      <c r="ART110" s="205"/>
      <c r="ARU110" s="205"/>
      <c r="ARV110" s="205"/>
      <c r="ARW110" s="205"/>
      <c r="ARX110" s="205"/>
      <c r="ARY110" s="205"/>
      <c r="ARZ110" s="205"/>
      <c r="ASA110" s="205"/>
      <c r="ASB110" s="205"/>
      <c r="ASC110" s="205"/>
      <c r="ASD110" s="205"/>
      <c r="ASE110" s="205"/>
      <c r="ASF110" s="205"/>
      <c r="ASG110" s="205"/>
      <c r="ASH110" s="205"/>
      <c r="ASI110" s="205"/>
      <c r="ASJ110" s="205"/>
      <c r="ASK110" s="205"/>
      <c r="ASL110" s="205"/>
      <c r="ASM110" s="205"/>
      <c r="ASN110" s="205"/>
      <c r="ASO110" s="205"/>
      <c r="ASP110" s="205"/>
      <c r="ASQ110" s="205"/>
      <c r="ASR110" s="205"/>
      <c r="ASS110" s="205"/>
      <c r="AST110" s="205"/>
      <c r="ASU110" s="205"/>
      <c r="ASV110" s="205"/>
      <c r="ASW110" s="205"/>
      <c r="ASX110" s="205"/>
      <c r="ASY110" s="205"/>
      <c r="ASZ110" s="205"/>
      <c r="ATA110" s="205"/>
      <c r="ATB110" s="205"/>
      <c r="ATC110" s="205"/>
      <c r="ATD110" s="205"/>
      <c r="ATE110" s="205"/>
      <c r="ATF110" s="205"/>
      <c r="ATG110" s="205"/>
      <c r="ATH110" s="205"/>
      <c r="ATI110" s="205"/>
      <c r="ATJ110" s="205"/>
      <c r="ATK110" s="205"/>
      <c r="ATL110" s="205"/>
      <c r="ATM110" s="205"/>
      <c r="ATN110" s="205"/>
      <c r="ATO110" s="205"/>
      <c r="ATP110" s="205"/>
      <c r="ATQ110" s="205"/>
      <c r="ATR110" s="205"/>
      <c r="ATS110" s="205"/>
      <c r="ATT110" s="205"/>
      <c r="ATU110" s="205"/>
      <c r="ATV110" s="205"/>
      <c r="ATW110" s="205"/>
      <c r="ATX110" s="205"/>
      <c r="ATY110" s="205"/>
      <c r="ATZ110" s="205"/>
      <c r="AUA110" s="205"/>
      <c r="AUB110" s="205"/>
      <c r="AUC110" s="205"/>
      <c r="AUD110" s="205"/>
      <c r="AUE110" s="205"/>
      <c r="AUF110" s="205"/>
      <c r="AUG110" s="205"/>
      <c r="AUH110" s="205"/>
      <c r="AUI110" s="205"/>
      <c r="AUJ110" s="205"/>
      <c r="AUK110" s="205"/>
      <c r="AUL110" s="205"/>
      <c r="AUM110" s="205"/>
      <c r="AUN110" s="205"/>
      <c r="AUO110" s="205"/>
      <c r="AUP110" s="205"/>
      <c r="AUQ110" s="205"/>
      <c r="AUR110" s="205"/>
      <c r="AUS110" s="205"/>
      <c r="AUT110" s="205"/>
      <c r="AUU110" s="205"/>
      <c r="AUV110" s="205"/>
      <c r="AUW110" s="205"/>
      <c r="AUX110" s="205"/>
      <c r="AUY110" s="205"/>
      <c r="AUZ110" s="205"/>
      <c r="AVA110" s="205"/>
      <c r="AVB110" s="205"/>
      <c r="AVC110" s="205"/>
      <c r="AVD110" s="205"/>
      <c r="AVE110" s="205"/>
      <c r="AVF110" s="205"/>
      <c r="AVG110" s="205"/>
      <c r="AVH110" s="205"/>
      <c r="AVI110" s="205"/>
      <c r="AVJ110" s="205"/>
      <c r="AVK110" s="205"/>
      <c r="AVL110" s="205"/>
      <c r="AVM110" s="205"/>
      <c r="AVN110" s="205"/>
      <c r="AVO110" s="205"/>
      <c r="AVP110" s="205"/>
      <c r="AVQ110" s="205"/>
      <c r="AVR110" s="205"/>
      <c r="AVS110" s="205"/>
      <c r="AVT110" s="205"/>
      <c r="AVU110" s="205"/>
      <c r="AVV110" s="205"/>
      <c r="AVW110" s="205"/>
      <c r="AVX110" s="205"/>
      <c r="AVY110" s="205"/>
      <c r="AVZ110" s="205"/>
      <c r="AWA110" s="205"/>
      <c r="AWB110" s="205"/>
      <c r="AWC110" s="205"/>
      <c r="AWD110" s="205"/>
      <c r="AWE110" s="205"/>
      <c r="AWF110" s="205"/>
      <c r="AWG110" s="205"/>
      <c r="AWH110" s="205"/>
      <c r="AWI110" s="205"/>
      <c r="AWJ110" s="205"/>
      <c r="AWK110" s="205"/>
      <c r="AWL110" s="205"/>
      <c r="AWM110" s="205"/>
      <c r="AWN110" s="205"/>
      <c r="AWO110" s="205"/>
      <c r="AWP110" s="205"/>
      <c r="AWQ110" s="205"/>
      <c r="AWR110" s="205"/>
      <c r="AWS110" s="205"/>
      <c r="AWT110" s="205"/>
      <c r="AWU110" s="205"/>
      <c r="AWV110" s="205"/>
      <c r="AWW110" s="205"/>
      <c r="AWX110" s="205"/>
      <c r="AWY110" s="205"/>
      <c r="AWZ110" s="205"/>
      <c r="AXA110" s="205"/>
      <c r="AXB110" s="205"/>
      <c r="AXC110" s="205"/>
      <c r="AXD110" s="205"/>
      <c r="AXE110" s="205"/>
      <c r="AXF110" s="205"/>
      <c r="AXG110" s="205"/>
      <c r="AXH110" s="205"/>
      <c r="AXI110" s="205"/>
      <c r="AXJ110" s="205"/>
      <c r="AXK110" s="205"/>
      <c r="AXL110" s="205"/>
      <c r="AXM110" s="205"/>
      <c r="AXN110" s="205"/>
      <c r="AXO110" s="205"/>
      <c r="AXP110" s="205"/>
      <c r="AXQ110" s="205"/>
      <c r="AXR110" s="205"/>
      <c r="AXS110" s="205"/>
      <c r="AXT110" s="205"/>
      <c r="AXU110" s="205"/>
      <c r="AXV110" s="205"/>
      <c r="AXW110" s="205"/>
      <c r="AXX110" s="205"/>
      <c r="AXY110" s="205"/>
      <c r="AXZ110" s="205"/>
      <c r="AYA110" s="205"/>
      <c r="AYB110" s="205"/>
      <c r="AYC110" s="205"/>
      <c r="AYD110" s="205"/>
      <c r="AYE110" s="205"/>
      <c r="AYF110" s="205"/>
      <c r="AYG110" s="205"/>
      <c r="AYH110" s="205"/>
      <c r="AYI110" s="205"/>
      <c r="AYJ110" s="205"/>
      <c r="AYK110" s="205"/>
      <c r="AYL110" s="205"/>
      <c r="AYM110" s="205"/>
      <c r="AYN110" s="205"/>
      <c r="AYO110" s="205"/>
      <c r="AYP110" s="205"/>
      <c r="AYQ110" s="205"/>
      <c r="AYR110" s="205"/>
      <c r="AYS110" s="205"/>
      <c r="AYT110" s="205"/>
      <c r="AYU110" s="205"/>
      <c r="AYV110" s="205"/>
      <c r="AYW110" s="205"/>
      <c r="AYX110" s="205"/>
      <c r="AYY110" s="205"/>
      <c r="AYZ110" s="205"/>
      <c r="AZA110" s="205"/>
      <c r="AZB110" s="205"/>
      <c r="AZC110" s="205"/>
      <c r="AZD110" s="205"/>
      <c r="AZE110" s="205"/>
      <c r="AZF110" s="205"/>
      <c r="AZG110" s="205"/>
      <c r="AZH110" s="205"/>
      <c r="AZI110" s="205"/>
      <c r="AZJ110" s="205"/>
      <c r="AZK110" s="205"/>
      <c r="AZL110" s="205"/>
      <c r="AZM110" s="205"/>
      <c r="AZN110" s="205"/>
      <c r="AZO110" s="205"/>
      <c r="AZP110" s="205"/>
      <c r="AZQ110" s="205"/>
      <c r="AZR110" s="205"/>
      <c r="AZS110" s="205"/>
      <c r="AZT110" s="205"/>
      <c r="AZU110" s="205"/>
      <c r="AZV110" s="205"/>
      <c r="AZW110" s="205"/>
      <c r="AZX110" s="205"/>
      <c r="AZY110" s="205"/>
      <c r="AZZ110" s="205"/>
      <c r="BAA110" s="205"/>
      <c r="BAB110" s="205"/>
      <c r="BAC110" s="205"/>
      <c r="BAD110" s="205"/>
      <c r="BAE110" s="205"/>
      <c r="BAF110" s="205"/>
      <c r="BAG110" s="205"/>
      <c r="BAH110" s="205"/>
      <c r="BAI110" s="205"/>
      <c r="BAJ110" s="205"/>
      <c r="BAK110" s="205"/>
      <c r="BAL110" s="205"/>
      <c r="BAM110" s="205"/>
      <c r="BAN110" s="205"/>
      <c r="BAO110" s="205"/>
      <c r="BAP110" s="205"/>
      <c r="BAQ110" s="205"/>
      <c r="BAR110" s="205"/>
      <c r="BAS110" s="205"/>
      <c r="BAT110" s="205"/>
      <c r="BAU110" s="205"/>
      <c r="BAV110" s="205"/>
      <c r="BAW110" s="205"/>
      <c r="BAX110" s="205"/>
      <c r="BAY110" s="205"/>
      <c r="BAZ110" s="205"/>
      <c r="BBA110" s="205"/>
      <c r="BBB110" s="205"/>
      <c r="BBC110" s="205"/>
      <c r="BBD110" s="205"/>
      <c r="BBE110" s="205"/>
      <c r="BBF110" s="205"/>
      <c r="BBG110" s="205"/>
      <c r="BBH110" s="205"/>
      <c r="BBI110" s="205"/>
      <c r="BBJ110" s="205"/>
      <c r="BBK110" s="205"/>
      <c r="BBL110" s="205"/>
      <c r="BBM110" s="205"/>
      <c r="BBN110" s="205"/>
      <c r="BBO110" s="205"/>
      <c r="BBP110" s="205"/>
      <c r="BBQ110" s="205"/>
      <c r="BBR110" s="205"/>
      <c r="BBS110" s="205"/>
      <c r="BBT110" s="205"/>
      <c r="BBU110" s="205"/>
      <c r="BBV110" s="205"/>
      <c r="BBW110" s="205"/>
      <c r="BBX110" s="205"/>
      <c r="BBY110" s="205"/>
      <c r="BBZ110" s="205"/>
      <c r="BCA110" s="205"/>
      <c r="BCB110" s="205"/>
      <c r="BCC110" s="205"/>
      <c r="BCD110" s="205"/>
      <c r="BCE110" s="205"/>
      <c r="BCF110" s="205"/>
      <c r="BCG110" s="205"/>
      <c r="BCH110" s="205"/>
      <c r="BCI110" s="205"/>
      <c r="BCJ110" s="205"/>
      <c r="BCK110" s="205"/>
      <c r="BCL110" s="205"/>
      <c r="BCM110" s="205"/>
      <c r="BCN110" s="205"/>
      <c r="BCO110" s="205"/>
      <c r="BCP110" s="205"/>
      <c r="BCQ110" s="205"/>
      <c r="BCR110" s="205"/>
      <c r="BCS110" s="205"/>
      <c r="BCT110" s="205"/>
      <c r="BCU110" s="205"/>
      <c r="BCV110" s="205"/>
      <c r="BCW110" s="205"/>
      <c r="BCX110" s="205"/>
      <c r="BCY110" s="205"/>
      <c r="BCZ110" s="205"/>
      <c r="BDA110" s="205"/>
      <c r="BDB110" s="205"/>
      <c r="BDC110" s="205"/>
      <c r="BDD110" s="205"/>
      <c r="BDE110" s="205"/>
      <c r="BDF110" s="205"/>
      <c r="BDG110" s="205"/>
      <c r="BDH110" s="205"/>
      <c r="BDI110" s="205"/>
      <c r="BDJ110" s="205"/>
      <c r="BDK110" s="205"/>
      <c r="BDL110" s="205"/>
      <c r="BDM110" s="205"/>
      <c r="BDN110" s="205"/>
      <c r="BDO110" s="205"/>
      <c r="BDP110" s="205"/>
      <c r="BDQ110" s="205"/>
      <c r="BDR110" s="205"/>
      <c r="BDS110" s="205"/>
      <c r="BDT110" s="205"/>
      <c r="BDU110" s="205"/>
    </row>
    <row r="111" spans="1:1477" s="106" customFormat="1" ht="12.75" thickBot="1">
      <c r="A111" s="145"/>
      <c r="B111" s="107"/>
      <c r="C111" s="107"/>
      <c r="D111" s="107"/>
      <c r="E111" s="219"/>
      <c r="F111" s="107"/>
      <c r="G111" s="107"/>
      <c r="H111" s="220"/>
      <c r="T111" s="108"/>
      <c r="U111" s="108"/>
      <c r="V111" s="108"/>
      <c r="W111" s="108"/>
      <c r="X111" s="108"/>
      <c r="Y111" s="215"/>
      <c r="Z111" s="215"/>
      <c r="AA111" s="215"/>
      <c r="AB111" s="215"/>
      <c r="AC111" s="215"/>
      <c r="AF111" s="215"/>
      <c r="AG111" s="215"/>
      <c r="AL111" s="108"/>
      <c r="AM111" s="108"/>
      <c r="AP111" s="108"/>
      <c r="AQ111" s="108"/>
      <c r="AT111" s="108"/>
      <c r="AU111" s="108"/>
      <c r="AX111" s="108"/>
      <c r="AY111" s="108"/>
      <c r="BB111" s="108"/>
      <c r="BC111" s="108"/>
      <c r="BF111" s="108"/>
      <c r="BG111" s="108"/>
      <c r="BJ111" s="108"/>
      <c r="BK111" s="108"/>
      <c r="BN111" s="108"/>
      <c r="BO111" s="108"/>
      <c r="BR111" s="108"/>
      <c r="BS111" s="108"/>
      <c r="BV111" s="108"/>
      <c r="BW111" s="108"/>
      <c r="BZ111" s="108"/>
      <c r="CA111" s="108"/>
      <c r="CD111" s="108"/>
      <c r="CE111" s="108"/>
      <c r="CH111" s="108"/>
      <c r="CI111" s="108"/>
      <c r="CL111" s="108"/>
      <c r="CM111" s="108"/>
      <c r="CN111" s="107"/>
      <c r="CO111" s="107"/>
      <c r="CP111" s="107"/>
      <c r="CQ111" s="107"/>
      <c r="CR111" s="107"/>
      <c r="CS111" s="107"/>
      <c r="CT111" s="219"/>
      <c r="CU111" s="107"/>
      <c r="CV111" s="107"/>
      <c r="CW111" s="219"/>
      <c r="CX111" s="219"/>
      <c r="CY111" s="107"/>
      <c r="CZ111" s="107"/>
      <c r="DB111" s="109"/>
      <c r="DC111" s="107"/>
      <c r="DD111" s="236"/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205"/>
      <c r="II111" s="205"/>
      <c r="IJ111" s="205"/>
      <c r="IK111" s="205"/>
      <c r="IL111" s="205"/>
      <c r="IM111" s="205"/>
      <c r="IN111" s="205"/>
      <c r="IO111" s="205"/>
      <c r="IP111" s="205"/>
      <c r="IQ111" s="205"/>
      <c r="IR111" s="205"/>
      <c r="IS111" s="205"/>
      <c r="IT111" s="205"/>
      <c r="IU111" s="205"/>
      <c r="IV111" s="205"/>
      <c r="IW111" s="205"/>
      <c r="IX111" s="205"/>
      <c r="IY111" s="205"/>
      <c r="IZ111" s="205"/>
      <c r="JA111" s="205"/>
      <c r="JB111" s="205"/>
      <c r="JC111" s="205"/>
      <c r="JD111" s="205"/>
      <c r="JE111" s="205"/>
      <c r="JF111" s="205"/>
      <c r="JG111" s="205"/>
      <c r="JH111" s="205"/>
      <c r="JI111" s="205"/>
      <c r="JJ111" s="205"/>
      <c r="JK111" s="205"/>
      <c r="JL111" s="205"/>
      <c r="JM111" s="205"/>
      <c r="JN111" s="205"/>
      <c r="JO111" s="205"/>
      <c r="JP111" s="205"/>
      <c r="JQ111" s="205"/>
      <c r="JR111" s="205"/>
      <c r="JS111" s="205"/>
      <c r="JT111" s="205"/>
      <c r="JU111" s="205"/>
      <c r="JV111" s="205"/>
      <c r="JW111" s="205"/>
      <c r="JX111" s="205"/>
      <c r="JY111" s="205"/>
      <c r="JZ111" s="205"/>
      <c r="KA111" s="205"/>
      <c r="KB111" s="205"/>
      <c r="KC111" s="205"/>
      <c r="KD111" s="205"/>
      <c r="KE111" s="205"/>
      <c r="KF111" s="205"/>
      <c r="KG111" s="205"/>
      <c r="KH111" s="205"/>
      <c r="KI111" s="205"/>
      <c r="KJ111" s="205"/>
      <c r="KK111" s="205"/>
      <c r="KL111" s="205"/>
      <c r="KM111" s="205"/>
      <c r="KN111" s="205"/>
      <c r="KO111" s="205"/>
      <c r="KP111" s="205"/>
      <c r="KQ111" s="205"/>
      <c r="KR111" s="205"/>
      <c r="KS111" s="205"/>
      <c r="KT111" s="205"/>
      <c r="KU111" s="205"/>
      <c r="KV111" s="205"/>
      <c r="KW111" s="205"/>
      <c r="KX111" s="205"/>
      <c r="KY111" s="205"/>
      <c r="KZ111" s="205"/>
      <c r="LA111" s="205"/>
      <c r="LB111" s="205"/>
      <c r="LC111" s="205"/>
      <c r="LD111" s="205"/>
      <c r="LE111" s="205"/>
      <c r="LF111" s="205"/>
      <c r="LG111" s="205"/>
      <c r="LH111" s="205"/>
      <c r="LI111" s="205"/>
      <c r="LJ111" s="205"/>
      <c r="LK111" s="205"/>
      <c r="LL111" s="205"/>
      <c r="LM111" s="205"/>
      <c r="LN111" s="205"/>
      <c r="LO111" s="205"/>
      <c r="LP111" s="205"/>
      <c r="LQ111" s="205"/>
      <c r="LR111" s="205"/>
      <c r="LS111" s="205"/>
      <c r="LT111" s="205"/>
      <c r="LU111" s="205"/>
      <c r="LV111" s="205"/>
      <c r="LW111" s="205"/>
      <c r="LX111" s="205"/>
      <c r="LY111" s="205"/>
      <c r="LZ111" s="205"/>
      <c r="MA111" s="205"/>
      <c r="MB111" s="205"/>
      <c r="MC111" s="205"/>
      <c r="MD111" s="205"/>
      <c r="ME111" s="205"/>
      <c r="MF111" s="205"/>
      <c r="MG111" s="205"/>
      <c r="MH111" s="205"/>
      <c r="MI111" s="205"/>
      <c r="MJ111" s="205"/>
      <c r="MK111" s="205"/>
      <c r="ML111" s="205"/>
      <c r="MM111" s="205"/>
      <c r="MN111" s="205"/>
      <c r="MO111" s="205"/>
      <c r="MP111" s="205"/>
      <c r="MQ111" s="205"/>
      <c r="MR111" s="205"/>
      <c r="MS111" s="205"/>
      <c r="MT111" s="205"/>
      <c r="MU111" s="205"/>
      <c r="MV111" s="205"/>
      <c r="MW111" s="205"/>
      <c r="MX111" s="205"/>
      <c r="MY111" s="205"/>
      <c r="MZ111" s="205"/>
      <c r="NA111" s="205"/>
      <c r="NB111" s="205"/>
      <c r="NC111" s="205"/>
      <c r="ND111" s="205"/>
      <c r="NE111" s="205"/>
      <c r="NF111" s="205"/>
      <c r="NG111" s="205"/>
      <c r="NH111" s="205"/>
      <c r="NI111" s="205"/>
      <c r="NJ111" s="205"/>
      <c r="NK111" s="205"/>
      <c r="NL111" s="205"/>
      <c r="NM111" s="205"/>
      <c r="NN111" s="205"/>
      <c r="NO111" s="205"/>
      <c r="NP111" s="205"/>
      <c r="NQ111" s="205"/>
      <c r="NR111" s="205"/>
      <c r="NS111" s="205"/>
      <c r="NT111" s="205"/>
      <c r="NU111" s="205"/>
      <c r="NV111" s="205"/>
      <c r="NW111" s="205"/>
      <c r="NX111" s="205"/>
      <c r="NY111" s="205"/>
      <c r="NZ111" s="205"/>
      <c r="OA111" s="205"/>
      <c r="OB111" s="205"/>
      <c r="OC111" s="205"/>
      <c r="OD111" s="205"/>
      <c r="OE111" s="205"/>
      <c r="OF111" s="205"/>
      <c r="OG111" s="205"/>
      <c r="OH111" s="205"/>
      <c r="OI111" s="205"/>
      <c r="OJ111" s="205"/>
      <c r="OK111" s="205"/>
      <c r="OL111" s="205"/>
      <c r="OM111" s="205"/>
      <c r="ON111" s="205"/>
      <c r="OO111" s="205"/>
      <c r="OP111" s="205"/>
      <c r="OQ111" s="205"/>
      <c r="OR111" s="205"/>
      <c r="OS111" s="205"/>
      <c r="OT111" s="205"/>
      <c r="OU111" s="205"/>
      <c r="OV111" s="205"/>
      <c r="OW111" s="205"/>
      <c r="OX111" s="205"/>
      <c r="OY111" s="205"/>
      <c r="OZ111" s="205"/>
      <c r="PA111" s="205"/>
      <c r="PB111" s="205"/>
      <c r="PC111" s="205"/>
      <c r="PD111" s="205"/>
      <c r="PE111" s="205"/>
      <c r="PF111" s="205"/>
      <c r="PG111" s="205"/>
      <c r="PH111" s="205"/>
      <c r="PI111" s="205"/>
      <c r="PJ111" s="205"/>
      <c r="PK111" s="205"/>
      <c r="PL111" s="205"/>
      <c r="PM111" s="205"/>
      <c r="PN111" s="205"/>
      <c r="PO111" s="205"/>
      <c r="PP111" s="205"/>
      <c r="PQ111" s="205"/>
      <c r="PR111" s="205"/>
      <c r="PS111" s="205"/>
      <c r="PT111" s="205"/>
      <c r="PU111" s="205"/>
      <c r="PV111" s="205"/>
      <c r="PW111" s="205"/>
      <c r="PX111" s="205"/>
      <c r="PY111" s="205"/>
      <c r="PZ111" s="205"/>
      <c r="QA111" s="205"/>
      <c r="QB111" s="205"/>
      <c r="QC111" s="205"/>
      <c r="QD111" s="205"/>
      <c r="QE111" s="205"/>
      <c r="QF111" s="205"/>
      <c r="QG111" s="205"/>
      <c r="QH111" s="205"/>
      <c r="QI111" s="205"/>
      <c r="QJ111" s="205"/>
      <c r="QK111" s="205"/>
      <c r="QL111" s="205"/>
      <c r="QM111" s="205"/>
      <c r="QN111" s="205"/>
      <c r="QO111" s="205"/>
      <c r="QP111" s="205"/>
      <c r="QQ111" s="205"/>
      <c r="QR111" s="205"/>
      <c r="QS111" s="205"/>
      <c r="QT111" s="205"/>
      <c r="QU111" s="205"/>
      <c r="QV111" s="205"/>
      <c r="QW111" s="205"/>
      <c r="QX111" s="205"/>
      <c r="QY111" s="205"/>
      <c r="QZ111" s="205"/>
      <c r="RA111" s="205"/>
      <c r="RB111" s="205"/>
      <c r="RC111" s="205"/>
      <c r="RD111" s="205"/>
      <c r="RE111" s="205"/>
      <c r="RF111" s="205"/>
      <c r="RG111" s="205"/>
      <c r="RH111" s="205"/>
      <c r="RI111" s="205"/>
      <c r="RJ111" s="205"/>
      <c r="RK111" s="205"/>
      <c r="RL111" s="205"/>
      <c r="RM111" s="205"/>
      <c r="RN111" s="205"/>
      <c r="RO111" s="205"/>
      <c r="RP111" s="205"/>
      <c r="RQ111" s="205"/>
      <c r="RR111" s="205"/>
      <c r="RS111" s="205"/>
      <c r="RT111" s="205"/>
      <c r="RU111" s="205"/>
      <c r="RV111" s="205"/>
      <c r="RW111" s="205"/>
      <c r="RX111" s="205"/>
      <c r="RY111" s="205"/>
      <c r="RZ111" s="205"/>
      <c r="SA111" s="205"/>
      <c r="SB111" s="205"/>
      <c r="SC111" s="205"/>
      <c r="SD111" s="205"/>
      <c r="SE111" s="205"/>
      <c r="SF111" s="205"/>
      <c r="SG111" s="205"/>
      <c r="SH111" s="205"/>
      <c r="SI111" s="205"/>
      <c r="SJ111" s="205"/>
      <c r="SK111" s="205"/>
      <c r="SL111" s="205"/>
      <c r="SM111" s="205"/>
      <c r="SN111" s="205"/>
      <c r="SO111" s="205"/>
      <c r="SP111" s="205"/>
      <c r="SQ111" s="205"/>
      <c r="SR111" s="205"/>
      <c r="SS111" s="205"/>
      <c r="ST111" s="205"/>
      <c r="SU111" s="205"/>
      <c r="SV111" s="205"/>
      <c r="SW111" s="205"/>
      <c r="SX111" s="205"/>
      <c r="SY111" s="205"/>
      <c r="SZ111" s="205"/>
      <c r="TA111" s="205"/>
      <c r="TB111" s="205"/>
      <c r="TC111" s="205"/>
      <c r="TD111" s="205"/>
      <c r="TE111" s="205"/>
      <c r="TF111" s="205"/>
      <c r="TG111" s="205"/>
      <c r="TH111" s="205"/>
      <c r="TI111" s="205"/>
      <c r="TJ111" s="205"/>
      <c r="TK111" s="205"/>
      <c r="TL111" s="205"/>
      <c r="TM111" s="205"/>
      <c r="TN111" s="205"/>
      <c r="TO111" s="205"/>
      <c r="TP111" s="205"/>
      <c r="TQ111" s="205"/>
      <c r="TR111" s="205"/>
      <c r="TS111" s="205"/>
      <c r="TT111" s="205"/>
      <c r="TU111" s="205"/>
      <c r="TV111" s="205"/>
      <c r="TW111" s="205"/>
      <c r="TX111" s="205"/>
      <c r="TY111" s="205"/>
      <c r="TZ111" s="205"/>
      <c r="UA111" s="205"/>
      <c r="UB111" s="205"/>
      <c r="UC111" s="205"/>
      <c r="UD111" s="205"/>
      <c r="UE111" s="205"/>
      <c r="UF111" s="205"/>
      <c r="UG111" s="205"/>
      <c r="UH111" s="205"/>
      <c r="UI111" s="205"/>
      <c r="UJ111" s="205"/>
      <c r="UK111" s="205"/>
      <c r="UL111" s="205"/>
      <c r="UM111" s="205"/>
      <c r="UN111" s="205"/>
      <c r="UO111" s="205"/>
      <c r="UP111" s="205"/>
      <c r="UQ111" s="205"/>
      <c r="UR111" s="205"/>
      <c r="US111" s="205"/>
      <c r="UT111" s="205"/>
      <c r="UU111" s="205"/>
      <c r="UV111" s="205"/>
      <c r="UW111" s="205"/>
      <c r="UX111" s="205"/>
      <c r="UY111" s="205"/>
      <c r="UZ111" s="205"/>
      <c r="VA111" s="205"/>
      <c r="VB111" s="205"/>
      <c r="VC111" s="205"/>
      <c r="VD111" s="205"/>
      <c r="VE111" s="205"/>
      <c r="VF111" s="205"/>
      <c r="VG111" s="205"/>
      <c r="VH111" s="205"/>
      <c r="VI111" s="205"/>
      <c r="VJ111" s="205"/>
      <c r="VK111" s="205"/>
      <c r="VL111" s="205"/>
      <c r="VM111" s="205"/>
      <c r="VN111" s="205"/>
      <c r="VO111" s="205"/>
      <c r="VP111" s="205"/>
      <c r="VQ111" s="205"/>
      <c r="VR111" s="205"/>
      <c r="VS111" s="205"/>
      <c r="VT111" s="205"/>
      <c r="VU111" s="205"/>
      <c r="VV111" s="205"/>
      <c r="VW111" s="205"/>
      <c r="VX111" s="205"/>
      <c r="VY111" s="205"/>
      <c r="VZ111" s="205"/>
      <c r="WA111" s="205"/>
      <c r="WB111" s="205"/>
      <c r="WC111" s="205"/>
      <c r="WD111" s="205"/>
      <c r="WE111" s="205"/>
      <c r="WF111" s="205"/>
      <c r="WG111" s="205"/>
      <c r="WH111" s="205"/>
      <c r="WI111" s="205"/>
      <c r="WJ111" s="205"/>
      <c r="WK111" s="205"/>
      <c r="WL111" s="205"/>
      <c r="WM111" s="205"/>
      <c r="WN111" s="205"/>
      <c r="WO111" s="205"/>
      <c r="WP111" s="205"/>
      <c r="WQ111" s="205"/>
      <c r="WR111" s="205"/>
      <c r="WS111" s="205"/>
      <c r="WT111" s="205"/>
      <c r="WU111" s="205"/>
      <c r="WV111" s="205"/>
      <c r="WW111" s="205"/>
      <c r="WX111" s="205"/>
      <c r="WY111" s="205"/>
      <c r="WZ111" s="205"/>
      <c r="XA111" s="205"/>
      <c r="XB111" s="205"/>
      <c r="XC111" s="205"/>
      <c r="XD111" s="205"/>
      <c r="XE111" s="205"/>
      <c r="XF111" s="205"/>
      <c r="XG111" s="205"/>
      <c r="XH111" s="205"/>
      <c r="XI111" s="205"/>
      <c r="XJ111" s="205"/>
      <c r="XK111" s="205"/>
      <c r="XL111" s="205"/>
      <c r="XM111" s="205"/>
      <c r="XN111" s="205"/>
      <c r="XO111" s="205"/>
      <c r="XP111" s="205"/>
      <c r="XQ111" s="205"/>
      <c r="XR111" s="205"/>
      <c r="XS111" s="205"/>
      <c r="XT111" s="205"/>
      <c r="XU111" s="205"/>
      <c r="XV111" s="205"/>
      <c r="XW111" s="205"/>
      <c r="XX111" s="205"/>
      <c r="XY111" s="205"/>
      <c r="XZ111" s="205"/>
      <c r="YA111" s="205"/>
      <c r="YB111" s="205"/>
      <c r="YC111" s="205"/>
      <c r="YD111" s="205"/>
      <c r="YE111" s="205"/>
      <c r="YF111" s="205"/>
      <c r="YG111" s="205"/>
      <c r="YH111" s="205"/>
      <c r="YI111" s="205"/>
      <c r="YJ111" s="205"/>
      <c r="YK111" s="205"/>
      <c r="YL111" s="205"/>
      <c r="YM111" s="205"/>
      <c r="YN111" s="205"/>
      <c r="YO111" s="205"/>
      <c r="YP111" s="205"/>
      <c r="YQ111" s="205"/>
      <c r="YR111" s="205"/>
      <c r="YS111" s="205"/>
      <c r="YT111" s="205"/>
      <c r="YU111" s="205"/>
      <c r="YV111" s="205"/>
      <c r="YW111" s="205"/>
      <c r="YX111" s="205"/>
      <c r="YY111" s="205"/>
      <c r="YZ111" s="205"/>
      <c r="ZA111" s="205"/>
      <c r="ZB111" s="205"/>
      <c r="ZC111" s="205"/>
      <c r="ZD111" s="205"/>
      <c r="ZE111" s="205"/>
      <c r="ZF111" s="205"/>
      <c r="ZG111" s="205"/>
      <c r="ZH111" s="205"/>
      <c r="ZI111" s="205"/>
      <c r="ZJ111" s="205"/>
      <c r="ZK111" s="205"/>
      <c r="ZL111" s="205"/>
      <c r="ZM111" s="205"/>
      <c r="ZN111" s="205"/>
      <c r="ZO111" s="205"/>
      <c r="ZP111" s="205"/>
      <c r="ZQ111" s="205"/>
      <c r="ZR111" s="205"/>
      <c r="ZS111" s="205"/>
      <c r="ZT111" s="205"/>
      <c r="ZU111" s="205"/>
      <c r="ZV111" s="205"/>
      <c r="ZW111" s="205"/>
      <c r="ZX111" s="205"/>
      <c r="ZY111" s="205"/>
      <c r="ZZ111" s="205"/>
      <c r="AAA111" s="205"/>
      <c r="AAB111" s="205"/>
      <c r="AAC111" s="205"/>
      <c r="AAD111" s="205"/>
      <c r="AAE111" s="205"/>
      <c r="AAF111" s="205"/>
      <c r="AAG111" s="205"/>
      <c r="AAH111" s="205"/>
      <c r="AAI111" s="205"/>
      <c r="AAJ111" s="205"/>
      <c r="AAK111" s="205"/>
      <c r="AAL111" s="205"/>
      <c r="AAM111" s="205"/>
      <c r="AAN111" s="205"/>
      <c r="AAO111" s="205"/>
      <c r="AAP111" s="205"/>
      <c r="AAQ111" s="205"/>
      <c r="AAR111" s="205"/>
      <c r="AAS111" s="205"/>
      <c r="AAT111" s="205"/>
      <c r="AAU111" s="205"/>
      <c r="AAV111" s="205"/>
      <c r="AAW111" s="205"/>
      <c r="AAX111" s="205"/>
      <c r="AAY111" s="205"/>
      <c r="AAZ111" s="205"/>
      <c r="ABA111" s="205"/>
      <c r="ABB111" s="205"/>
      <c r="ABC111" s="205"/>
      <c r="ABD111" s="205"/>
      <c r="ABE111" s="205"/>
      <c r="ABF111" s="205"/>
      <c r="ABG111" s="205"/>
      <c r="ABH111" s="205"/>
      <c r="ABI111" s="205"/>
      <c r="ABJ111" s="205"/>
      <c r="ABK111" s="205"/>
      <c r="ABL111" s="205"/>
      <c r="ABM111" s="205"/>
      <c r="ABN111" s="205"/>
      <c r="ABO111" s="205"/>
      <c r="ABP111" s="205"/>
      <c r="ABQ111" s="205"/>
      <c r="ABR111" s="205"/>
      <c r="ABS111" s="205"/>
      <c r="ABT111" s="205"/>
      <c r="ABU111" s="205"/>
      <c r="ABV111" s="205"/>
      <c r="ABW111" s="205"/>
      <c r="ABX111" s="205"/>
      <c r="ABY111" s="205"/>
      <c r="ABZ111" s="205"/>
      <c r="ACA111" s="205"/>
      <c r="ACB111" s="205"/>
      <c r="ACC111" s="205"/>
      <c r="ACD111" s="205"/>
      <c r="ACE111" s="205"/>
      <c r="ACF111" s="205"/>
      <c r="ACG111" s="205"/>
      <c r="ACH111" s="205"/>
      <c r="ACI111" s="205"/>
      <c r="ACJ111" s="205"/>
      <c r="ACK111" s="205"/>
      <c r="ACL111" s="205"/>
      <c r="ACM111" s="205"/>
      <c r="ACN111" s="205"/>
      <c r="ACO111" s="205"/>
      <c r="ACP111" s="205"/>
      <c r="ACQ111" s="205"/>
      <c r="ACR111" s="205"/>
      <c r="ACS111" s="205"/>
      <c r="ACT111" s="205"/>
      <c r="ACU111" s="205"/>
      <c r="ACV111" s="205"/>
      <c r="ACW111" s="205"/>
      <c r="ACX111" s="205"/>
      <c r="ACY111" s="205"/>
      <c r="ACZ111" s="205"/>
      <c r="ADA111" s="205"/>
      <c r="ADB111" s="205"/>
      <c r="ADC111" s="205"/>
      <c r="ADD111" s="205"/>
      <c r="ADE111" s="205"/>
      <c r="ADF111" s="205"/>
      <c r="ADG111" s="205"/>
      <c r="ADH111" s="205"/>
      <c r="ADI111" s="205"/>
      <c r="ADJ111" s="205"/>
      <c r="ADK111" s="205"/>
      <c r="ADL111" s="205"/>
      <c r="ADM111" s="205"/>
      <c r="ADN111" s="205"/>
      <c r="ADO111" s="205"/>
      <c r="ADP111" s="205"/>
      <c r="ADQ111" s="205"/>
      <c r="ADR111" s="205"/>
      <c r="ADS111" s="205"/>
      <c r="ADT111" s="205"/>
      <c r="ADU111" s="205"/>
      <c r="ADV111" s="205"/>
      <c r="ADW111" s="205"/>
      <c r="ADX111" s="205"/>
      <c r="ADY111" s="205"/>
      <c r="ADZ111" s="205"/>
      <c r="AEA111" s="205"/>
      <c r="AEB111" s="205"/>
      <c r="AEC111" s="205"/>
      <c r="AED111" s="205"/>
      <c r="AEE111" s="205"/>
      <c r="AEF111" s="205"/>
      <c r="AEG111" s="205"/>
      <c r="AEH111" s="205"/>
      <c r="AEI111" s="205"/>
      <c r="AEJ111" s="205"/>
      <c r="AEK111" s="205"/>
      <c r="AEL111" s="205"/>
      <c r="AEM111" s="205"/>
      <c r="AEN111" s="205"/>
      <c r="AEO111" s="205"/>
      <c r="AEP111" s="205"/>
      <c r="AEQ111" s="205"/>
      <c r="AER111" s="205"/>
      <c r="AES111" s="205"/>
      <c r="AET111" s="205"/>
      <c r="AEU111" s="205"/>
      <c r="AEV111" s="205"/>
      <c r="AEW111" s="205"/>
      <c r="AEX111" s="205"/>
      <c r="AEY111" s="205"/>
      <c r="AEZ111" s="205"/>
      <c r="AFA111" s="205"/>
      <c r="AFB111" s="205"/>
      <c r="AFC111" s="205"/>
      <c r="AFD111" s="205"/>
      <c r="AFE111" s="205"/>
      <c r="AFF111" s="205"/>
      <c r="AFG111" s="205"/>
      <c r="AFH111" s="205"/>
      <c r="AFI111" s="205"/>
      <c r="AFJ111" s="205"/>
      <c r="AFK111" s="205"/>
      <c r="AFL111" s="205"/>
      <c r="AFM111" s="205"/>
      <c r="AFN111" s="205"/>
      <c r="AFO111" s="205"/>
      <c r="AFP111" s="205"/>
      <c r="AFQ111" s="205"/>
      <c r="AFR111" s="205"/>
      <c r="AFS111" s="205"/>
      <c r="AFT111" s="205"/>
      <c r="AFU111" s="205"/>
      <c r="AFV111" s="205"/>
      <c r="AFW111" s="205"/>
      <c r="AFX111" s="205"/>
      <c r="AFY111" s="205"/>
      <c r="AFZ111" s="205"/>
      <c r="AGA111" s="205"/>
      <c r="AGB111" s="205"/>
      <c r="AGC111" s="205"/>
      <c r="AGD111" s="205"/>
      <c r="AGE111" s="205"/>
      <c r="AGF111" s="205"/>
      <c r="AGG111" s="205"/>
      <c r="AGH111" s="205"/>
      <c r="AGI111" s="205"/>
      <c r="AGJ111" s="205"/>
      <c r="AGK111" s="205"/>
      <c r="AGL111" s="205"/>
      <c r="AGM111" s="205"/>
      <c r="AGN111" s="205"/>
      <c r="AGO111" s="205"/>
      <c r="AGP111" s="205"/>
      <c r="AGQ111" s="205"/>
      <c r="AGR111" s="205"/>
      <c r="AGS111" s="205"/>
      <c r="AGT111" s="205"/>
      <c r="AGU111" s="205"/>
      <c r="AGV111" s="205"/>
      <c r="AGW111" s="205"/>
      <c r="AGX111" s="205"/>
      <c r="AGY111" s="205"/>
      <c r="AGZ111" s="205"/>
      <c r="AHA111" s="205"/>
      <c r="AHB111" s="205"/>
      <c r="AHC111" s="205"/>
      <c r="AHD111" s="205"/>
      <c r="AHE111" s="205"/>
      <c r="AHF111" s="205"/>
      <c r="AHG111" s="205"/>
      <c r="AHH111" s="205"/>
      <c r="AHI111" s="205"/>
      <c r="AHJ111" s="205"/>
      <c r="AHK111" s="205"/>
      <c r="AHL111" s="205"/>
      <c r="AHM111" s="205"/>
      <c r="AHN111" s="205"/>
      <c r="AHO111" s="205"/>
      <c r="AHP111" s="205"/>
      <c r="AHQ111" s="205"/>
      <c r="AHR111" s="205"/>
      <c r="AHS111" s="205"/>
      <c r="AHT111" s="205"/>
      <c r="AHU111" s="205"/>
      <c r="AHV111" s="205"/>
      <c r="AHW111" s="205"/>
      <c r="AHX111" s="205"/>
      <c r="AHY111" s="205"/>
      <c r="AHZ111" s="205"/>
      <c r="AIA111" s="205"/>
      <c r="AIB111" s="205"/>
      <c r="AIC111" s="205"/>
      <c r="AID111" s="205"/>
      <c r="AIE111" s="205"/>
      <c r="AIF111" s="205"/>
      <c r="AIG111" s="205"/>
      <c r="AIH111" s="205"/>
      <c r="AII111" s="205"/>
      <c r="AIJ111" s="205"/>
      <c r="AIK111" s="205"/>
      <c r="AIL111" s="205"/>
      <c r="AIM111" s="205"/>
      <c r="AIN111" s="205"/>
      <c r="AIO111" s="205"/>
      <c r="AIP111" s="205"/>
      <c r="AIQ111" s="205"/>
      <c r="AIR111" s="205"/>
      <c r="AIS111" s="205"/>
      <c r="AIT111" s="205"/>
      <c r="AIU111" s="205"/>
      <c r="AIV111" s="205"/>
      <c r="AIW111" s="205"/>
      <c r="AIX111" s="205"/>
      <c r="AIY111" s="205"/>
      <c r="AIZ111" s="205"/>
      <c r="AJA111" s="205"/>
      <c r="AJB111" s="205"/>
      <c r="AJC111" s="205"/>
      <c r="AJD111" s="205"/>
      <c r="AJE111" s="205"/>
      <c r="AJF111" s="205"/>
      <c r="AJG111" s="205"/>
      <c r="AJH111" s="205"/>
      <c r="AJI111" s="205"/>
      <c r="AJJ111" s="205"/>
      <c r="AJK111" s="205"/>
      <c r="AJL111" s="205"/>
      <c r="AJM111" s="205"/>
      <c r="AJN111" s="205"/>
      <c r="AJO111" s="205"/>
      <c r="AJP111" s="205"/>
      <c r="AJQ111" s="205"/>
      <c r="AJR111" s="205"/>
      <c r="AJS111" s="205"/>
      <c r="AJT111" s="205"/>
      <c r="AJU111" s="205"/>
      <c r="AJV111" s="205"/>
      <c r="AJW111" s="205"/>
      <c r="AJX111" s="205"/>
      <c r="AJY111" s="205"/>
      <c r="AJZ111" s="205"/>
      <c r="AKA111" s="205"/>
      <c r="AKB111" s="205"/>
      <c r="AKC111" s="205"/>
      <c r="AKD111" s="205"/>
      <c r="AKE111" s="205"/>
      <c r="AKF111" s="205"/>
      <c r="AKG111" s="205"/>
      <c r="AKH111" s="205"/>
      <c r="AKI111" s="205"/>
      <c r="AKJ111" s="205"/>
      <c r="AKK111" s="205"/>
      <c r="AKL111" s="205"/>
      <c r="AKM111" s="205"/>
      <c r="AKN111" s="205"/>
      <c r="AKO111" s="205"/>
      <c r="AKP111" s="205"/>
      <c r="AKQ111" s="205"/>
      <c r="AKR111" s="205"/>
      <c r="AKS111" s="205"/>
      <c r="AKT111" s="205"/>
      <c r="AKU111" s="205"/>
      <c r="AKV111" s="205"/>
      <c r="AKW111" s="205"/>
      <c r="AKX111" s="205"/>
      <c r="AKY111" s="205"/>
      <c r="AKZ111" s="205"/>
      <c r="ALA111" s="205"/>
      <c r="ALB111" s="205"/>
      <c r="ALC111" s="205"/>
      <c r="ALD111" s="205"/>
      <c r="ALE111" s="205"/>
      <c r="ALF111" s="205"/>
      <c r="ALG111" s="205"/>
      <c r="ALH111" s="205"/>
      <c r="ALI111" s="205"/>
      <c r="ALJ111" s="205"/>
      <c r="ALK111" s="205"/>
      <c r="ALL111" s="205"/>
      <c r="ALM111" s="205"/>
      <c r="ALN111" s="205"/>
      <c r="ALO111" s="205"/>
      <c r="ALP111" s="205"/>
      <c r="ALQ111" s="205"/>
      <c r="ALR111" s="205"/>
      <c r="ALS111" s="205"/>
      <c r="ALT111" s="205"/>
      <c r="ALU111" s="205"/>
      <c r="ALV111" s="205"/>
      <c r="ALW111" s="205"/>
      <c r="ALX111" s="205"/>
      <c r="ALY111" s="205"/>
      <c r="ALZ111" s="205"/>
      <c r="AMA111" s="205"/>
      <c r="AMB111" s="205"/>
      <c r="AMC111" s="205"/>
      <c r="AMD111" s="205"/>
      <c r="AME111" s="205"/>
      <c r="AMF111" s="205"/>
      <c r="AMG111" s="205"/>
      <c r="AMH111" s="205"/>
      <c r="AMI111" s="205"/>
      <c r="AMJ111" s="205"/>
      <c r="AMK111" s="205"/>
      <c r="AML111" s="205"/>
      <c r="AMM111" s="205"/>
      <c r="AMN111" s="205"/>
      <c r="AMO111" s="205"/>
      <c r="AMP111" s="205"/>
      <c r="AMQ111" s="205"/>
      <c r="AMR111" s="205"/>
      <c r="AMS111" s="205"/>
      <c r="AMT111" s="205"/>
      <c r="AMU111" s="205"/>
      <c r="AMV111" s="205"/>
      <c r="AMW111" s="205"/>
      <c r="AMX111" s="205"/>
      <c r="AMY111" s="205"/>
      <c r="AMZ111" s="205"/>
      <c r="ANA111" s="205"/>
      <c r="ANB111" s="205"/>
      <c r="ANC111" s="205"/>
      <c r="AND111" s="205"/>
      <c r="ANE111" s="205"/>
      <c r="ANF111" s="205"/>
      <c r="ANG111" s="205"/>
      <c r="ANH111" s="205"/>
      <c r="ANI111" s="205"/>
      <c r="ANJ111" s="205"/>
      <c r="ANK111" s="205"/>
      <c r="ANL111" s="205"/>
      <c r="ANM111" s="205"/>
      <c r="ANN111" s="205"/>
      <c r="ANO111" s="205"/>
      <c r="ANP111" s="205"/>
      <c r="ANQ111" s="205"/>
      <c r="ANR111" s="205"/>
      <c r="ANS111" s="205"/>
      <c r="ANT111" s="205"/>
      <c r="ANU111" s="205"/>
      <c r="ANV111" s="205"/>
      <c r="ANW111" s="205"/>
      <c r="ANX111" s="205"/>
      <c r="ANY111" s="205"/>
      <c r="ANZ111" s="205"/>
      <c r="AOA111" s="205"/>
      <c r="AOB111" s="205"/>
      <c r="AOC111" s="205"/>
      <c r="AOD111" s="205"/>
      <c r="AOE111" s="205"/>
      <c r="AOF111" s="205"/>
      <c r="AOG111" s="205"/>
      <c r="AOH111" s="205"/>
      <c r="AOI111" s="205"/>
      <c r="AOJ111" s="205"/>
      <c r="AOK111" s="205"/>
      <c r="AOL111" s="205"/>
      <c r="AOM111" s="205"/>
      <c r="AON111" s="205"/>
      <c r="AOO111" s="205"/>
      <c r="AOP111" s="205"/>
      <c r="AOQ111" s="205"/>
      <c r="AOR111" s="205"/>
      <c r="AOS111" s="205"/>
      <c r="AOT111" s="205"/>
      <c r="AOU111" s="205"/>
      <c r="AOV111" s="205"/>
      <c r="AOW111" s="205"/>
      <c r="AOX111" s="205"/>
      <c r="AOY111" s="205"/>
      <c r="AOZ111" s="205"/>
      <c r="APA111" s="205"/>
      <c r="APB111" s="205"/>
      <c r="APC111" s="205"/>
      <c r="APD111" s="205"/>
      <c r="APE111" s="205"/>
      <c r="APF111" s="205"/>
      <c r="APG111" s="205"/>
      <c r="APH111" s="205"/>
      <c r="API111" s="205"/>
      <c r="APJ111" s="205"/>
      <c r="APK111" s="205"/>
      <c r="APL111" s="205"/>
      <c r="APM111" s="205"/>
      <c r="APN111" s="205"/>
      <c r="APO111" s="205"/>
      <c r="APP111" s="205"/>
      <c r="APQ111" s="205"/>
      <c r="APR111" s="205"/>
      <c r="APS111" s="205"/>
      <c r="APT111" s="205"/>
      <c r="APU111" s="205"/>
      <c r="APV111" s="205"/>
      <c r="APW111" s="205"/>
      <c r="APX111" s="205"/>
      <c r="APY111" s="205"/>
      <c r="APZ111" s="205"/>
      <c r="AQA111" s="205"/>
      <c r="AQB111" s="205"/>
      <c r="AQC111" s="205"/>
      <c r="AQD111" s="205"/>
      <c r="AQE111" s="205"/>
      <c r="AQF111" s="205"/>
      <c r="AQG111" s="205"/>
      <c r="AQH111" s="205"/>
      <c r="AQI111" s="205"/>
      <c r="AQJ111" s="205"/>
      <c r="AQK111" s="205"/>
      <c r="AQL111" s="205"/>
      <c r="AQM111" s="205"/>
      <c r="AQN111" s="205"/>
      <c r="AQO111" s="205"/>
      <c r="AQP111" s="205"/>
      <c r="AQQ111" s="205"/>
      <c r="AQR111" s="205"/>
      <c r="AQS111" s="205"/>
      <c r="AQT111" s="205"/>
      <c r="AQU111" s="205"/>
      <c r="AQV111" s="205"/>
      <c r="AQW111" s="205"/>
      <c r="AQX111" s="205"/>
      <c r="AQY111" s="205"/>
      <c r="AQZ111" s="205"/>
      <c r="ARA111" s="205"/>
      <c r="ARB111" s="205"/>
      <c r="ARC111" s="205"/>
      <c r="ARD111" s="205"/>
      <c r="ARE111" s="205"/>
      <c r="ARF111" s="205"/>
      <c r="ARG111" s="205"/>
      <c r="ARH111" s="205"/>
      <c r="ARI111" s="205"/>
      <c r="ARJ111" s="205"/>
      <c r="ARK111" s="205"/>
      <c r="ARL111" s="205"/>
      <c r="ARM111" s="205"/>
      <c r="ARN111" s="205"/>
      <c r="ARO111" s="205"/>
      <c r="ARP111" s="205"/>
      <c r="ARQ111" s="205"/>
      <c r="ARR111" s="205"/>
      <c r="ARS111" s="205"/>
      <c r="ART111" s="205"/>
      <c r="ARU111" s="205"/>
      <c r="ARV111" s="205"/>
      <c r="ARW111" s="205"/>
      <c r="ARX111" s="205"/>
      <c r="ARY111" s="205"/>
      <c r="ARZ111" s="205"/>
      <c r="ASA111" s="205"/>
      <c r="ASB111" s="205"/>
      <c r="ASC111" s="205"/>
      <c r="ASD111" s="205"/>
      <c r="ASE111" s="205"/>
      <c r="ASF111" s="205"/>
      <c r="ASG111" s="205"/>
      <c r="ASH111" s="205"/>
      <c r="ASI111" s="205"/>
      <c r="ASJ111" s="205"/>
      <c r="ASK111" s="205"/>
      <c r="ASL111" s="205"/>
      <c r="ASM111" s="205"/>
      <c r="ASN111" s="205"/>
      <c r="ASO111" s="205"/>
      <c r="ASP111" s="205"/>
      <c r="ASQ111" s="205"/>
      <c r="ASR111" s="205"/>
      <c r="ASS111" s="205"/>
      <c r="AST111" s="205"/>
      <c r="ASU111" s="205"/>
      <c r="ASV111" s="205"/>
      <c r="ASW111" s="205"/>
      <c r="ASX111" s="205"/>
      <c r="ASY111" s="205"/>
      <c r="ASZ111" s="205"/>
      <c r="ATA111" s="205"/>
      <c r="ATB111" s="205"/>
      <c r="ATC111" s="205"/>
      <c r="ATD111" s="205"/>
      <c r="ATE111" s="205"/>
      <c r="ATF111" s="205"/>
      <c r="ATG111" s="205"/>
      <c r="ATH111" s="205"/>
      <c r="ATI111" s="205"/>
      <c r="ATJ111" s="205"/>
      <c r="ATK111" s="205"/>
      <c r="ATL111" s="205"/>
      <c r="ATM111" s="205"/>
      <c r="ATN111" s="205"/>
      <c r="ATO111" s="205"/>
      <c r="ATP111" s="205"/>
      <c r="ATQ111" s="205"/>
      <c r="ATR111" s="205"/>
      <c r="ATS111" s="205"/>
      <c r="ATT111" s="205"/>
      <c r="ATU111" s="205"/>
      <c r="ATV111" s="205"/>
      <c r="ATW111" s="205"/>
      <c r="ATX111" s="205"/>
      <c r="ATY111" s="205"/>
      <c r="ATZ111" s="205"/>
      <c r="AUA111" s="205"/>
      <c r="AUB111" s="205"/>
      <c r="AUC111" s="205"/>
      <c r="AUD111" s="205"/>
      <c r="AUE111" s="205"/>
      <c r="AUF111" s="205"/>
      <c r="AUG111" s="205"/>
      <c r="AUH111" s="205"/>
      <c r="AUI111" s="205"/>
      <c r="AUJ111" s="205"/>
      <c r="AUK111" s="205"/>
      <c r="AUL111" s="205"/>
      <c r="AUM111" s="205"/>
      <c r="AUN111" s="205"/>
      <c r="AUO111" s="205"/>
      <c r="AUP111" s="205"/>
      <c r="AUQ111" s="205"/>
      <c r="AUR111" s="205"/>
      <c r="AUS111" s="205"/>
      <c r="AUT111" s="205"/>
      <c r="AUU111" s="205"/>
      <c r="AUV111" s="205"/>
      <c r="AUW111" s="205"/>
      <c r="AUX111" s="205"/>
      <c r="AUY111" s="205"/>
      <c r="AUZ111" s="205"/>
      <c r="AVA111" s="205"/>
      <c r="AVB111" s="205"/>
      <c r="AVC111" s="205"/>
      <c r="AVD111" s="205"/>
      <c r="AVE111" s="205"/>
      <c r="AVF111" s="205"/>
      <c r="AVG111" s="205"/>
      <c r="AVH111" s="205"/>
      <c r="AVI111" s="205"/>
      <c r="AVJ111" s="205"/>
      <c r="AVK111" s="205"/>
      <c r="AVL111" s="205"/>
      <c r="AVM111" s="205"/>
      <c r="AVN111" s="205"/>
      <c r="AVO111" s="205"/>
      <c r="AVP111" s="205"/>
      <c r="AVQ111" s="205"/>
      <c r="AVR111" s="205"/>
      <c r="AVS111" s="205"/>
      <c r="AVT111" s="205"/>
      <c r="AVU111" s="205"/>
      <c r="AVV111" s="205"/>
      <c r="AVW111" s="205"/>
      <c r="AVX111" s="205"/>
      <c r="AVY111" s="205"/>
      <c r="AVZ111" s="205"/>
      <c r="AWA111" s="205"/>
      <c r="AWB111" s="205"/>
      <c r="AWC111" s="205"/>
      <c r="AWD111" s="205"/>
      <c r="AWE111" s="205"/>
      <c r="AWF111" s="205"/>
      <c r="AWG111" s="205"/>
      <c r="AWH111" s="205"/>
      <c r="AWI111" s="205"/>
      <c r="AWJ111" s="205"/>
      <c r="AWK111" s="205"/>
      <c r="AWL111" s="205"/>
      <c r="AWM111" s="205"/>
      <c r="AWN111" s="205"/>
      <c r="AWO111" s="205"/>
      <c r="AWP111" s="205"/>
      <c r="AWQ111" s="205"/>
      <c r="AWR111" s="205"/>
      <c r="AWS111" s="205"/>
      <c r="AWT111" s="205"/>
      <c r="AWU111" s="205"/>
      <c r="AWV111" s="205"/>
      <c r="AWW111" s="205"/>
      <c r="AWX111" s="205"/>
      <c r="AWY111" s="205"/>
      <c r="AWZ111" s="205"/>
      <c r="AXA111" s="205"/>
      <c r="AXB111" s="205"/>
      <c r="AXC111" s="205"/>
      <c r="AXD111" s="205"/>
      <c r="AXE111" s="205"/>
      <c r="AXF111" s="205"/>
      <c r="AXG111" s="205"/>
      <c r="AXH111" s="205"/>
      <c r="AXI111" s="205"/>
      <c r="AXJ111" s="205"/>
      <c r="AXK111" s="205"/>
      <c r="AXL111" s="205"/>
      <c r="AXM111" s="205"/>
      <c r="AXN111" s="205"/>
      <c r="AXO111" s="205"/>
      <c r="AXP111" s="205"/>
      <c r="AXQ111" s="205"/>
      <c r="AXR111" s="205"/>
      <c r="AXS111" s="205"/>
      <c r="AXT111" s="205"/>
      <c r="AXU111" s="205"/>
      <c r="AXV111" s="205"/>
      <c r="AXW111" s="205"/>
      <c r="AXX111" s="205"/>
      <c r="AXY111" s="205"/>
      <c r="AXZ111" s="205"/>
      <c r="AYA111" s="205"/>
      <c r="AYB111" s="205"/>
      <c r="AYC111" s="205"/>
      <c r="AYD111" s="205"/>
      <c r="AYE111" s="205"/>
      <c r="AYF111" s="205"/>
      <c r="AYG111" s="205"/>
      <c r="AYH111" s="205"/>
      <c r="AYI111" s="205"/>
      <c r="AYJ111" s="205"/>
      <c r="AYK111" s="205"/>
      <c r="AYL111" s="205"/>
      <c r="AYM111" s="205"/>
      <c r="AYN111" s="205"/>
      <c r="AYO111" s="205"/>
      <c r="AYP111" s="205"/>
      <c r="AYQ111" s="205"/>
      <c r="AYR111" s="205"/>
      <c r="AYS111" s="205"/>
      <c r="AYT111" s="205"/>
      <c r="AYU111" s="205"/>
      <c r="AYV111" s="205"/>
      <c r="AYW111" s="205"/>
      <c r="AYX111" s="205"/>
      <c r="AYY111" s="205"/>
      <c r="AYZ111" s="205"/>
      <c r="AZA111" s="205"/>
      <c r="AZB111" s="205"/>
      <c r="AZC111" s="205"/>
      <c r="AZD111" s="205"/>
      <c r="AZE111" s="205"/>
      <c r="AZF111" s="205"/>
      <c r="AZG111" s="205"/>
      <c r="AZH111" s="205"/>
      <c r="AZI111" s="205"/>
      <c r="AZJ111" s="205"/>
      <c r="AZK111" s="205"/>
      <c r="AZL111" s="205"/>
      <c r="AZM111" s="205"/>
      <c r="AZN111" s="205"/>
      <c r="AZO111" s="205"/>
      <c r="AZP111" s="205"/>
      <c r="AZQ111" s="205"/>
      <c r="AZR111" s="205"/>
      <c r="AZS111" s="205"/>
      <c r="AZT111" s="205"/>
      <c r="AZU111" s="205"/>
      <c r="AZV111" s="205"/>
      <c r="AZW111" s="205"/>
      <c r="AZX111" s="205"/>
      <c r="AZY111" s="205"/>
      <c r="AZZ111" s="205"/>
      <c r="BAA111" s="205"/>
      <c r="BAB111" s="205"/>
      <c r="BAC111" s="205"/>
      <c r="BAD111" s="205"/>
      <c r="BAE111" s="205"/>
      <c r="BAF111" s="205"/>
      <c r="BAG111" s="205"/>
      <c r="BAH111" s="205"/>
      <c r="BAI111" s="205"/>
      <c r="BAJ111" s="205"/>
      <c r="BAK111" s="205"/>
      <c r="BAL111" s="205"/>
      <c r="BAM111" s="205"/>
      <c r="BAN111" s="205"/>
      <c r="BAO111" s="205"/>
      <c r="BAP111" s="205"/>
      <c r="BAQ111" s="205"/>
      <c r="BAR111" s="205"/>
      <c r="BAS111" s="205"/>
      <c r="BAT111" s="205"/>
      <c r="BAU111" s="205"/>
      <c r="BAV111" s="205"/>
      <c r="BAW111" s="205"/>
      <c r="BAX111" s="205"/>
      <c r="BAY111" s="205"/>
      <c r="BAZ111" s="205"/>
      <c r="BBA111" s="205"/>
      <c r="BBB111" s="205"/>
      <c r="BBC111" s="205"/>
      <c r="BBD111" s="205"/>
      <c r="BBE111" s="205"/>
      <c r="BBF111" s="205"/>
      <c r="BBG111" s="205"/>
      <c r="BBH111" s="205"/>
      <c r="BBI111" s="205"/>
      <c r="BBJ111" s="205"/>
      <c r="BBK111" s="205"/>
      <c r="BBL111" s="205"/>
      <c r="BBM111" s="205"/>
      <c r="BBN111" s="205"/>
      <c r="BBO111" s="205"/>
      <c r="BBP111" s="205"/>
      <c r="BBQ111" s="205"/>
      <c r="BBR111" s="205"/>
      <c r="BBS111" s="205"/>
      <c r="BBT111" s="205"/>
      <c r="BBU111" s="205"/>
      <c r="BBV111" s="205"/>
      <c r="BBW111" s="205"/>
      <c r="BBX111" s="205"/>
      <c r="BBY111" s="205"/>
      <c r="BBZ111" s="205"/>
      <c r="BCA111" s="205"/>
      <c r="BCB111" s="205"/>
      <c r="BCC111" s="205"/>
      <c r="BCD111" s="205"/>
      <c r="BCE111" s="205"/>
      <c r="BCF111" s="205"/>
      <c r="BCG111" s="205"/>
      <c r="BCH111" s="205"/>
      <c r="BCI111" s="205"/>
      <c r="BCJ111" s="205"/>
      <c r="BCK111" s="205"/>
      <c r="BCL111" s="205"/>
      <c r="BCM111" s="205"/>
      <c r="BCN111" s="205"/>
      <c r="BCO111" s="205"/>
      <c r="BCP111" s="205"/>
      <c r="BCQ111" s="205"/>
      <c r="BCR111" s="205"/>
      <c r="BCS111" s="205"/>
      <c r="BCT111" s="205"/>
      <c r="BCU111" s="205"/>
      <c r="BCV111" s="205"/>
      <c r="BCW111" s="205"/>
      <c r="BCX111" s="205"/>
      <c r="BCY111" s="205"/>
      <c r="BCZ111" s="205"/>
      <c r="BDA111" s="205"/>
      <c r="BDB111" s="205"/>
      <c r="BDC111" s="205"/>
      <c r="BDD111" s="205"/>
      <c r="BDE111" s="205"/>
      <c r="BDF111" s="205"/>
      <c r="BDG111" s="205"/>
      <c r="BDH111" s="205"/>
      <c r="BDI111" s="205"/>
      <c r="BDJ111" s="205"/>
      <c r="BDK111" s="205"/>
      <c r="BDL111" s="205"/>
      <c r="BDM111" s="205"/>
      <c r="BDN111" s="205"/>
      <c r="BDO111" s="205"/>
      <c r="BDP111" s="205"/>
      <c r="BDQ111" s="205"/>
      <c r="BDR111" s="205"/>
      <c r="BDS111" s="205"/>
      <c r="BDT111" s="205"/>
      <c r="BDU111" s="205"/>
    </row>
    <row r="112" spans="1:1477" s="7" customFormat="1" ht="24" customHeight="1" thickTop="1" thickBot="1">
      <c r="A112" s="146"/>
      <c r="B112" s="303" t="s">
        <v>530</v>
      </c>
      <c r="C112" s="304"/>
      <c r="D112" s="305"/>
      <c r="E112" s="99"/>
      <c r="F112" s="100"/>
      <c r="G112" s="176">
        <f>IF(B101="","",ROWS(B101:B111)-1)</f>
        <v>10</v>
      </c>
      <c r="H112" s="101">
        <f>SUM(H101:H111)</f>
        <v>13</v>
      </c>
      <c r="I112" s="101">
        <f>SUM(I101:I111)</f>
        <v>0</v>
      </c>
      <c r="J112" s="101">
        <f>SUM(J101:J111)</f>
        <v>1995</v>
      </c>
      <c r="K112" s="101">
        <f>SUM(K101:K111)</f>
        <v>2548</v>
      </c>
      <c r="L112" s="101">
        <f>SUM(L101:L111)</f>
        <v>2498</v>
      </c>
      <c r="M112" s="157">
        <f>IF(G112="",0,N112/G112)</f>
        <v>1</v>
      </c>
      <c r="N112" s="101">
        <f t="shared" ref="N112:AC112" si="85">SUM(N101:N111)</f>
        <v>10</v>
      </c>
      <c r="O112" s="101">
        <f t="shared" si="85"/>
        <v>50</v>
      </c>
      <c r="P112" s="102">
        <f t="shared" si="85"/>
        <v>0</v>
      </c>
      <c r="Q112" s="102">
        <f t="shared" si="85"/>
        <v>0</v>
      </c>
      <c r="R112" s="101">
        <f t="shared" si="85"/>
        <v>545</v>
      </c>
      <c r="S112" s="101">
        <f t="shared" si="85"/>
        <v>8</v>
      </c>
      <c r="T112" s="103">
        <f t="shared" si="85"/>
        <v>11899358</v>
      </c>
      <c r="U112" s="103">
        <f t="shared" si="85"/>
        <v>408475</v>
      </c>
      <c r="V112" s="103">
        <f t="shared" si="85"/>
        <v>11490883</v>
      </c>
      <c r="W112" s="103">
        <f t="shared" si="85"/>
        <v>11899358</v>
      </c>
      <c r="X112" s="103">
        <f t="shared" si="85"/>
        <v>11215508</v>
      </c>
      <c r="Y112" s="103">
        <f t="shared" si="85"/>
        <v>0</v>
      </c>
      <c r="Z112" s="103">
        <f t="shared" si="85"/>
        <v>0</v>
      </c>
      <c r="AA112" s="103">
        <f t="shared" si="85"/>
        <v>0</v>
      </c>
      <c r="AB112" s="103">
        <f t="shared" si="85"/>
        <v>11215508</v>
      </c>
      <c r="AC112" s="103">
        <f t="shared" si="85"/>
        <v>10677722</v>
      </c>
      <c r="AD112" s="157">
        <f>IF(G112="",0,AE112/G112)</f>
        <v>1</v>
      </c>
      <c r="AE112" s="162">
        <f t="shared" ref="AE112:CM112" si="86">SUM(AE101:AE111)</f>
        <v>10</v>
      </c>
      <c r="AF112" s="103">
        <f t="shared" si="86"/>
        <v>-537786</v>
      </c>
      <c r="AG112" s="103">
        <f t="shared" si="86"/>
        <v>0</v>
      </c>
      <c r="AH112" s="104">
        <f t="shared" si="86"/>
        <v>352</v>
      </c>
      <c r="AI112" s="104">
        <f t="shared" si="86"/>
        <v>117</v>
      </c>
      <c r="AJ112" s="104">
        <f t="shared" si="86"/>
        <v>24</v>
      </c>
      <c r="AK112" s="104">
        <f t="shared" si="86"/>
        <v>0</v>
      </c>
      <c r="AL112" s="103">
        <f t="shared" si="86"/>
        <v>12934</v>
      </c>
      <c r="AM112" s="103">
        <f t="shared" si="86"/>
        <v>0</v>
      </c>
      <c r="AN112" s="104">
        <f t="shared" si="86"/>
        <v>24</v>
      </c>
      <c r="AO112" s="104">
        <f t="shared" si="86"/>
        <v>3</v>
      </c>
      <c r="AP112" s="103">
        <f t="shared" si="86"/>
        <v>9783</v>
      </c>
      <c r="AQ112" s="103">
        <f t="shared" si="86"/>
        <v>0</v>
      </c>
      <c r="AR112" s="104">
        <f t="shared" si="86"/>
        <v>0</v>
      </c>
      <c r="AS112" s="104">
        <f t="shared" si="86"/>
        <v>0</v>
      </c>
      <c r="AT112" s="103">
        <f t="shared" si="86"/>
        <v>0</v>
      </c>
      <c r="AU112" s="103">
        <f t="shared" si="86"/>
        <v>0</v>
      </c>
      <c r="AV112" s="104">
        <f t="shared" si="86"/>
        <v>0</v>
      </c>
      <c r="AW112" s="104">
        <f t="shared" si="86"/>
        <v>0</v>
      </c>
      <c r="AX112" s="103">
        <f t="shared" si="86"/>
        <v>0</v>
      </c>
      <c r="AY112" s="103">
        <f t="shared" si="86"/>
        <v>0</v>
      </c>
      <c r="AZ112" s="104">
        <f t="shared" si="86"/>
        <v>0</v>
      </c>
      <c r="BA112" s="104">
        <f t="shared" si="86"/>
        <v>0</v>
      </c>
      <c r="BB112" s="103">
        <f t="shared" si="86"/>
        <v>0</v>
      </c>
      <c r="BC112" s="103">
        <f t="shared" si="86"/>
        <v>0</v>
      </c>
      <c r="BD112" s="104">
        <f t="shared" si="86"/>
        <v>0</v>
      </c>
      <c r="BE112" s="104">
        <f t="shared" si="86"/>
        <v>0</v>
      </c>
      <c r="BF112" s="103">
        <f t="shared" si="86"/>
        <v>6377</v>
      </c>
      <c r="BG112" s="103">
        <f t="shared" si="86"/>
        <v>0</v>
      </c>
      <c r="BH112" s="104">
        <f t="shared" si="86"/>
        <v>0</v>
      </c>
      <c r="BI112" s="104">
        <f t="shared" si="86"/>
        <v>5</v>
      </c>
      <c r="BJ112" s="103">
        <f t="shared" si="86"/>
        <v>985</v>
      </c>
      <c r="BK112" s="103">
        <f t="shared" si="86"/>
        <v>0</v>
      </c>
      <c r="BL112" s="104">
        <f t="shared" si="86"/>
        <v>0</v>
      </c>
      <c r="BM112" s="104">
        <f t="shared" si="86"/>
        <v>0</v>
      </c>
      <c r="BN112" s="103">
        <f t="shared" si="86"/>
        <v>0</v>
      </c>
      <c r="BO112" s="103">
        <f t="shared" si="86"/>
        <v>0</v>
      </c>
      <c r="BP112" s="104">
        <f t="shared" si="86"/>
        <v>28</v>
      </c>
      <c r="BQ112" s="104">
        <f t="shared" si="86"/>
        <v>0</v>
      </c>
      <c r="BR112" s="103">
        <f t="shared" si="86"/>
        <v>0</v>
      </c>
      <c r="BS112" s="103">
        <f t="shared" si="86"/>
        <v>0</v>
      </c>
      <c r="BT112" s="104">
        <f t="shared" si="86"/>
        <v>0</v>
      </c>
      <c r="BU112" s="104">
        <f t="shared" si="86"/>
        <v>0</v>
      </c>
      <c r="BV112" s="103">
        <f t="shared" si="86"/>
        <v>0</v>
      </c>
      <c r="BW112" s="103">
        <f t="shared" si="86"/>
        <v>0</v>
      </c>
      <c r="BX112" s="104">
        <f t="shared" si="86"/>
        <v>0</v>
      </c>
      <c r="BY112" s="104">
        <f t="shared" si="86"/>
        <v>0</v>
      </c>
      <c r="BZ112" s="103">
        <f t="shared" si="86"/>
        <v>0</v>
      </c>
      <c r="CA112" s="103">
        <f t="shared" si="86"/>
        <v>0</v>
      </c>
      <c r="CB112" s="104">
        <f t="shared" si="86"/>
        <v>0</v>
      </c>
      <c r="CC112" s="104">
        <f t="shared" si="86"/>
        <v>0</v>
      </c>
      <c r="CD112" s="103">
        <f t="shared" si="86"/>
        <v>0</v>
      </c>
      <c r="CE112" s="103">
        <f t="shared" si="86"/>
        <v>0</v>
      </c>
      <c r="CF112" s="104">
        <f t="shared" si="86"/>
        <v>0</v>
      </c>
      <c r="CG112" s="104">
        <f t="shared" si="86"/>
        <v>0</v>
      </c>
      <c r="CH112" s="103">
        <f t="shared" si="86"/>
        <v>0</v>
      </c>
      <c r="CI112" s="103">
        <f t="shared" si="86"/>
        <v>0</v>
      </c>
      <c r="CJ112" s="104">
        <f t="shared" si="86"/>
        <v>76</v>
      </c>
      <c r="CK112" s="104">
        <f t="shared" si="86"/>
        <v>8</v>
      </c>
      <c r="CL112" s="103">
        <f t="shared" si="86"/>
        <v>30080</v>
      </c>
      <c r="CM112" s="103">
        <f t="shared" si="86"/>
        <v>0</v>
      </c>
      <c r="CN112" s="105"/>
      <c r="CO112" s="105"/>
      <c r="CP112" s="105"/>
      <c r="CQ112" s="105"/>
      <c r="CR112" s="105"/>
      <c r="CS112" s="105"/>
      <c r="CT112" s="99"/>
      <c r="CU112" s="100"/>
      <c r="CV112" s="100"/>
      <c r="CW112" s="99"/>
      <c r="CX112" s="99"/>
      <c r="CY112" s="100"/>
      <c r="CZ112" s="100"/>
      <c r="DA112" s="100"/>
      <c r="DB112" s="103"/>
      <c r="DC112" s="105"/>
      <c r="DD112" s="16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  <c r="DR112" s="118"/>
      <c r="DS112" s="118"/>
      <c r="DT112" s="118"/>
      <c r="DU112" s="118"/>
      <c r="DV112" s="118"/>
      <c r="DW112" s="118"/>
      <c r="DX112" s="118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8"/>
      <c r="FX112" s="118"/>
      <c r="FY112" s="118"/>
      <c r="FZ112" s="118"/>
      <c r="GA112" s="118"/>
      <c r="GB112" s="118"/>
      <c r="GC112" s="118"/>
      <c r="GD112" s="118"/>
      <c r="GE112" s="118"/>
      <c r="GF112" s="118"/>
      <c r="GG112" s="118"/>
      <c r="GH112" s="118"/>
      <c r="GI112" s="118"/>
      <c r="GJ112" s="118"/>
      <c r="GK112" s="118"/>
      <c r="GL112" s="118"/>
      <c r="GM112" s="118"/>
      <c r="GN112" s="118"/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/>
      <c r="GY112" s="118"/>
      <c r="GZ112" s="118"/>
      <c r="HA112" s="118"/>
      <c r="HB112" s="118"/>
      <c r="HC112" s="118"/>
      <c r="HD112" s="118"/>
      <c r="HE112" s="118"/>
      <c r="HF112" s="118"/>
      <c r="HG112" s="118"/>
      <c r="HH112" s="118"/>
      <c r="HI112" s="118"/>
      <c r="HJ112" s="118"/>
      <c r="HK112" s="118"/>
      <c r="HL112" s="118"/>
      <c r="HM112" s="118"/>
      <c r="HN112" s="118"/>
      <c r="HO112" s="118"/>
      <c r="HP112" s="118"/>
      <c r="HQ112" s="118"/>
      <c r="HR112" s="118"/>
      <c r="HS112" s="118"/>
      <c r="HT112" s="118"/>
      <c r="HU112" s="118"/>
      <c r="HV112" s="118"/>
      <c r="HW112" s="118"/>
      <c r="HX112" s="118"/>
      <c r="HY112" s="118"/>
      <c r="HZ112" s="118"/>
      <c r="IA112" s="118"/>
      <c r="IB112" s="118"/>
      <c r="IC112" s="118"/>
      <c r="ID112" s="118"/>
      <c r="IE112" s="118"/>
      <c r="IF112" s="118"/>
      <c r="IG112" s="118"/>
      <c r="IH112" s="118"/>
      <c r="II112" s="118"/>
      <c r="IJ112" s="118"/>
      <c r="IK112" s="118"/>
      <c r="IL112" s="118"/>
      <c r="IM112" s="118"/>
      <c r="IN112" s="118"/>
      <c r="IO112" s="118"/>
      <c r="IP112" s="118"/>
      <c r="IQ112" s="118"/>
      <c r="IR112" s="118"/>
      <c r="IS112" s="118"/>
      <c r="IT112" s="118"/>
      <c r="IU112" s="118"/>
      <c r="IV112" s="118"/>
      <c r="IW112" s="118"/>
      <c r="IX112" s="118"/>
      <c r="IY112" s="118"/>
      <c r="IZ112" s="118"/>
      <c r="JA112" s="118"/>
      <c r="JB112" s="118"/>
      <c r="JC112" s="118"/>
      <c r="JD112" s="118"/>
      <c r="JE112" s="118"/>
      <c r="JF112" s="118"/>
      <c r="JG112" s="118"/>
      <c r="JH112" s="118"/>
      <c r="JI112" s="118"/>
      <c r="JJ112" s="118"/>
      <c r="JK112" s="118"/>
      <c r="JL112" s="118"/>
      <c r="JM112" s="118"/>
      <c r="JN112" s="118"/>
      <c r="JO112" s="118"/>
      <c r="JP112" s="118"/>
      <c r="JQ112" s="118"/>
      <c r="JR112" s="118"/>
      <c r="JS112" s="118"/>
      <c r="JT112" s="118"/>
      <c r="JU112" s="118"/>
      <c r="JV112" s="118"/>
      <c r="JW112" s="118"/>
      <c r="JX112" s="118"/>
      <c r="JY112" s="118"/>
      <c r="JZ112" s="118"/>
      <c r="KA112" s="118"/>
      <c r="KB112" s="118"/>
      <c r="KC112" s="118"/>
      <c r="KD112" s="118"/>
      <c r="KE112" s="118"/>
      <c r="KF112" s="118"/>
      <c r="KG112" s="118"/>
      <c r="KH112" s="118"/>
      <c r="KI112" s="118"/>
      <c r="KJ112" s="118"/>
      <c r="KK112" s="118"/>
      <c r="KL112" s="118"/>
      <c r="KM112" s="118"/>
      <c r="KN112" s="118"/>
      <c r="KO112" s="118"/>
      <c r="KP112" s="118"/>
      <c r="KQ112" s="118"/>
      <c r="KR112" s="118"/>
      <c r="KS112" s="118"/>
      <c r="KT112" s="118"/>
      <c r="KU112" s="118"/>
      <c r="KV112" s="118"/>
      <c r="KW112" s="118"/>
      <c r="KX112" s="118"/>
      <c r="KY112" s="118"/>
      <c r="KZ112" s="118"/>
      <c r="LA112" s="118"/>
      <c r="LB112" s="118"/>
      <c r="LC112" s="118"/>
      <c r="LD112" s="118"/>
      <c r="LE112" s="118"/>
      <c r="LF112" s="118"/>
      <c r="LG112" s="118"/>
      <c r="LH112" s="118"/>
      <c r="LI112" s="118"/>
      <c r="LJ112" s="118"/>
      <c r="LK112" s="118"/>
      <c r="LL112" s="118"/>
      <c r="LM112" s="118"/>
      <c r="LN112" s="118"/>
      <c r="LO112" s="118"/>
      <c r="LP112" s="118"/>
      <c r="LQ112" s="118"/>
      <c r="LR112" s="118"/>
      <c r="LS112" s="118"/>
      <c r="LT112" s="118"/>
      <c r="LU112" s="118"/>
      <c r="LV112" s="118"/>
      <c r="LW112" s="118"/>
      <c r="LX112" s="118"/>
      <c r="LY112" s="118"/>
      <c r="LZ112" s="118"/>
      <c r="MA112" s="118"/>
      <c r="MB112" s="118"/>
      <c r="MC112" s="118"/>
      <c r="MD112" s="118"/>
      <c r="ME112" s="118"/>
      <c r="MF112" s="118"/>
      <c r="MG112" s="118"/>
      <c r="MH112" s="118"/>
      <c r="MI112" s="118"/>
      <c r="MJ112" s="118"/>
      <c r="MK112" s="118"/>
      <c r="ML112" s="118"/>
      <c r="MM112" s="118"/>
      <c r="MN112" s="118"/>
      <c r="MO112" s="118"/>
      <c r="MP112" s="118"/>
      <c r="MQ112" s="118"/>
      <c r="MR112" s="118"/>
      <c r="MS112" s="118"/>
      <c r="MT112" s="118"/>
      <c r="MU112" s="118"/>
      <c r="MV112" s="118"/>
      <c r="MW112" s="118"/>
      <c r="MX112" s="118"/>
      <c r="MY112" s="118"/>
      <c r="MZ112" s="118"/>
      <c r="NA112" s="118"/>
      <c r="NB112" s="118"/>
      <c r="NC112" s="118"/>
      <c r="ND112" s="118"/>
      <c r="NE112" s="118"/>
      <c r="NF112" s="118"/>
      <c r="NG112" s="118"/>
      <c r="NH112" s="118"/>
      <c r="NI112" s="118"/>
      <c r="NJ112" s="118"/>
      <c r="NK112" s="118"/>
      <c r="NL112" s="118"/>
      <c r="NM112" s="118"/>
      <c r="NN112" s="118"/>
      <c r="NO112" s="118"/>
      <c r="NP112" s="118"/>
      <c r="NQ112" s="118"/>
      <c r="NR112" s="118"/>
      <c r="NS112" s="118"/>
      <c r="NT112" s="118"/>
      <c r="NU112" s="118"/>
      <c r="NV112" s="118"/>
      <c r="NW112" s="118"/>
      <c r="NX112" s="118"/>
      <c r="NY112" s="118"/>
      <c r="NZ112" s="118"/>
      <c r="OA112" s="118"/>
      <c r="OB112" s="118"/>
      <c r="OC112" s="118"/>
      <c r="OD112" s="118"/>
      <c r="OE112" s="118"/>
      <c r="OF112" s="118"/>
      <c r="OG112" s="118"/>
      <c r="OH112" s="118"/>
      <c r="OI112" s="118"/>
      <c r="OJ112" s="118"/>
      <c r="OK112" s="118"/>
      <c r="OL112" s="118"/>
      <c r="OM112" s="118"/>
      <c r="ON112" s="118"/>
      <c r="OO112" s="118"/>
      <c r="OP112" s="118"/>
      <c r="OQ112" s="118"/>
      <c r="OR112" s="118"/>
      <c r="OS112" s="118"/>
      <c r="OT112" s="118"/>
      <c r="OU112" s="118"/>
      <c r="OV112" s="118"/>
      <c r="OW112" s="118"/>
      <c r="OX112" s="118"/>
      <c r="OY112" s="118"/>
      <c r="OZ112" s="118"/>
      <c r="PA112" s="118"/>
      <c r="PB112" s="118"/>
      <c r="PC112" s="118"/>
      <c r="PD112" s="118"/>
      <c r="PE112" s="118"/>
      <c r="PF112" s="118"/>
      <c r="PG112" s="118"/>
      <c r="PH112" s="118"/>
      <c r="PI112" s="118"/>
      <c r="PJ112" s="118"/>
      <c r="PK112" s="118"/>
      <c r="PL112" s="118"/>
      <c r="PM112" s="118"/>
      <c r="PN112" s="118"/>
      <c r="PO112" s="118"/>
      <c r="PP112" s="118"/>
      <c r="PQ112" s="118"/>
      <c r="PR112" s="118"/>
      <c r="PS112" s="118"/>
      <c r="PT112" s="118"/>
      <c r="PU112" s="118"/>
      <c r="PV112" s="118"/>
      <c r="PW112" s="118"/>
      <c r="PX112" s="118"/>
      <c r="PY112" s="118"/>
      <c r="PZ112" s="118"/>
      <c r="QA112" s="118"/>
      <c r="QB112" s="118"/>
      <c r="QC112" s="118"/>
      <c r="QD112" s="118"/>
      <c r="QE112" s="118"/>
      <c r="QF112" s="118"/>
      <c r="QG112" s="118"/>
      <c r="QH112" s="118"/>
      <c r="QI112" s="118"/>
      <c r="QJ112" s="118"/>
      <c r="QK112" s="118"/>
      <c r="QL112" s="118"/>
      <c r="QM112" s="118"/>
      <c r="QN112" s="118"/>
      <c r="QO112" s="118"/>
      <c r="QP112" s="118"/>
      <c r="QQ112" s="118"/>
      <c r="QR112" s="118"/>
      <c r="QS112" s="118"/>
      <c r="QT112" s="118"/>
      <c r="QU112" s="118"/>
      <c r="QV112" s="118"/>
      <c r="QW112" s="118"/>
      <c r="QX112" s="118"/>
      <c r="QY112" s="118"/>
      <c r="QZ112" s="118"/>
      <c r="RA112" s="118"/>
      <c r="RB112" s="118"/>
      <c r="RC112" s="118"/>
      <c r="RD112" s="118"/>
      <c r="RE112" s="118"/>
      <c r="RF112" s="118"/>
      <c r="RG112" s="118"/>
      <c r="RH112" s="118"/>
      <c r="RI112" s="118"/>
      <c r="RJ112" s="118"/>
      <c r="RK112" s="118"/>
      <c r="RL112" s="118"/>
      <c r="RM112" s="118"/>
      <c r="RN112" s="118"/>
      <c r="RO112" s="118"/>
      <c r="RP112" s="118"/>
      <c r="RQ112" s="118"/>
      <c r="RR112" s="118"/>
      <c r="RS112" s="118"/>
      <c r="RT112" s="118"/>
      <c r="RU112" s="118"/>
      <c r="RV112" s="118"/>
      <c r="RW112" s="118"/>
      <c r="RX112" s="118"/>
      <c r="RY112" s="118"/>
      <c r="RZ112" s="118"/>
      <c r="SA112" s="118"/>
      <c r="SB112" s="118"/>
      <c r="SC112" s="118"/>
      <c r="SD112" s="118"/>
      <c r="SE112" s="118"/>
      <c r="SF112" s="118"/>
      <c r="SG112" s="118"/>
      <c r="SH112" s="118"/>
      <c r="SI112" s="118"/>
      <c r="SJ112" s="118"/>
      <c r="SK112" s="118"/>
      <c r="SL112" s="118"/>
      <c r="SM112" s="118"/>
      <c r="SN112" s="118"/>
      <c r="SO112" s="118"/>
      <c r="SP112" s="118"/>
      <c r="SQ112" s="118"/>
      <c r="SR112" s="118"/>
      <c r="SS112" s="118"/>
      <c r="ST112" s="118"/>
      <c r="SU112" s="118"/>
      <c r="SV112" s="118"/>
      <c r="SW112" s="118"/>
      <c r="SX112" s="118"/>
      <c r="SY112" s="118"/>
      <c r="SZ112" s="118"/>
      <c r="TA112" s="118"/>
      <c r="TB112" s="118"/>
      <c r="TC112" s="118"/>
      <c r="TD112" s="118"/>
      <c r="TE112" s="118"/>
      <c r="TF112" s="118"/>
      <c r="TG112" s="118"/>
      <c r="TH112" s="118"/>
      <c r="TI112" s="118"/>
      <c r="TJ112" s="118"/>
      <c r="TK112" s="118"/>
      <c r="TL112" s="118"/>
      <c r="TM112" s="118"/>
      <c r="TN112" s="118"/>
      <c r="TO112" s="118"/>
      <c r="TP112" s="118"/>
      <c r="TQ112" s="118"/>
      <c r="TR112" s="118"/>
      <c r="TS112" s="118"/>
      <c r="TT112" s="118"/>
      <c r="TU112" s="118"/>
      <c r="TV112" s="118"/>
      <c r="TW112" s="118"/>
      <c r="TX112" s="118"/>
      <c r="TY112" s="118"/>
      <c r="TZ112" s="118"/>
      <c r="UA112" s="118"/>
      <c r="UB112" s="118"/>
      <c r="UC112" s="118"/>
      <c r="UD112" s="118"/>
      <c r="UE112" s="118"/>
      <c r="UF112" s="118"/>
      <c r="UG112" s="118"/>
      <c r="UH112" s="118"/>
      <c r="UI112" s="118"/>
      <c r="UJ112" s="118"/>
      <c r="UK112" s="118"/>
      <c r="UL112" s="118"/>
      <c r="UM112" s="118"/>
      <c r="UN112" s="118"/>
      <c r="UO112" s="118"/>
      <c r="UP112" s="118"/>
      <c r="UQ112" s="118"/>
      <c r="UR112" s="118"/>
      <c r="US112" s="118"/>
      <c r="UT112" s="118"/>
      <c r="UU112" s="118"/>
      <c r="UV112" s="118"/>
      <c r="UW112" s="118"/>
      <c r="UX112" s="118"/>
      <c r="UY112" s="118"/>
      <c r="UZ112" s="118"/>
      <c r="VA112" s="118"/>
      <c r="VB112" s="118"/>
      <c r="VC112" s="118"/>
      <c r="VD112" s="118"/>
      <c r="VE112" s="118"/>
      <c r="VF112" s="118"/>
      <c r="VG112" s="118"/>
      <c r="VH112" s="118"/>
      <c r="VI112" s="118"/>
      <c r="VJ112" s="118"/>
      <c r="VK112" s="118"/>
      <c r="VL112" s="118"/>
      <c r="VM112" s="118"/>
      <c r="VN112" s="118"/>
      <c r="VO112" s="118"/>
      <c r="VP112" s="118"/>
      <c r="VQ112" s="118"/>
      <c r="VR112" s="118"/>
      <c r="VS112" s="118"/>
      <c r="VT112" s="118"/>
      <c r="VU112" s="118"/>
      <c r="VV112" s="118"/>
      <c r="VW112" s="118"/>
      <c r="VX112" s="118"/>
      <c r="VY112" s="118"/>
      <c r="VZ112" s="118"/>
      <c r="WA112" s="118"/>
      <c r="WB112" s="118"/>
      <c r="WC112" s="118"/>
      <c r="WD112" s="118"/>
      <c r="WE112" s="118"/>
      <c r="WF112" s="118"/>
      <c r="WG112" s="118"/>
      <c r="WH112" s="118"/>
      <c r="WI112" s="118"/>
      <c r="WJ112" s="118"/>
      <c r="WK112" s="118"/>
      <c r="WL112" s="118"/>
      <c r="WM112" s="118"/>
      <c r="WN112" s="118"/>
      <c r="WO112" s="118"/>
      <c r="WP112" s="118"/>
      <c r="WQ112" s="118"/>
      <c r="WR112" s="118"/>
      <c r="WS112" s="118"/>
      <c r="WT112" s="118"/>
      <c r="WU112" s="118"/>
      <c r="WV112" s="118"/>
      <c r="WW112" s="118"/>
      <c r="WX112" s="118"/>
      <c r="WY112" s="118"/>
      <c r="WZ112" s="118"/>
      <c r="XA112" s="118"/>
      <c r="XB112" s="118"/>
      <c r="XC112" s="118"/>
      <c r="XD112" s="118"/>
      <c r="XE112" s="118"/>
      <c r="XF112" s="118"/>
      <c r="XG112" s="118"/>
      <c r="XH112" s="118"/>
      <c r="XI112" s="118"/>
      <c r="XJ112" s="118"/>
      <c r="XK112" s="118"/>
      <c r="XL112" s="118"/>
      <c r="XM112" s="118"/>
      <c r="XN112" s="118"/>
      <c r="XO112" s="118"/>
      <c r="XP112" s="118"/>
      <c r="XQ112" s="118"/>
      <c r="XR112" s="118"/>
      <c r="XS112" s="118"/>
      <c r="XT112" s="118"/>
      <c r="XU112" s="118"/>
      <c r="XV112" s="118"/>
      <c r="XW112" s="118"/>
      <c r="XX112" s="118"/>
      <c r="XY112" s="118"/>
      <c r="XZ112" s="118"/>
      <c r="YA112" s="118"/>
      <c r="YB112" s="118"/>
      <c r="YC112" s="118"/>
      <c r="YD112" s="118"/>
      <c r="YE112" s="118"/>
      <c r="YF112" s="118"/>
      <c r="YG112" s="118"/>
      <c r="YH112" s="118"/>
      <c r="YI112" s="118"/>
      <c r="YJ112" s="118"/>
      <c r="YK112" s="118"/>
      <c r="YL112" s="118"/>
      <c r="YM112" s="118"/>
      <c r="YN112" s="118"/>
      <c r="YO112" s="118"/>
      <c r="YP112" s="118"/>
      <c r="YQ112" s="118"/>
      <c r="YR112" s="118"/>
      <c r="YS112" s="118"/>
      <c r="YT112" s="118"/>
      <c r="YU112" s="118"/>
      <c r="YV112" s="118"/>
      <c r="YW112" s="118"/>
      <c r="YX112" s="118"/>
      <c r="YY112" s="118"/>
      <c r="YZ112" s="118"/>
      <c r="ZA112" s="118"/>
      <c r="ZB112" s="118"/>
      <c r="ZC112" s="118"/>
      <c r="ZD112" s="118"/>
      <c r="ZE112" s="118"/>
      <c r="ZF112" s="118"/>
      <c r="ZG112" s="118"/>
      <c r="ZH112" s="118"/>
      <c r="ZI112" s="118"/>
      <c r="ZJ112" s="118"/>
      <c r="ZK112" s="118"/>
      <c r="ZL112" s="118"/>
      <c r="ZM112" s="118"/>
      <c r="ZN112" s="118"/>
      <c r="ZO112" s="118"/>
      <c r="ZP112" s="118"/>
      <c r="ZQ112" s="118"/>
      <c r="ZR112" s="118"/>
      <c r="ZS112" s="118"/>
      <c r="ZT112" s="118"/>
      <c r="ZU112" s="118"/>
      <c r="ZV112" s="118"/>
      <c r="ZW112" s="118"/>
      <c r="ZX112" s="118"/>
      <c r="ZY112" s="118"/>
      <c r="ZZ112" s="118"/>
      <c r="AAA112" s="118"/>
      <c r="AAB112" s="118"/>
      <c r="AAC112" s="118"/>
      <c r="AAD112" s="118"/>
      <c r="AAE112" s="118"/>
      <c r="AAF112" s="118"/>
      <c r="AAG112" s="118"/>
      <c r="AAH112" s="118"/>
      <c r="AAI112" s="118"/>
      <c r="AAJ112" s="118"/>
      <c r="AAK112" s="118"/>
      <c r="AAL112" s="118"/>
      <c r="AAM112" s="118"/>
      <c r="AAN112" s="118"/>
      <c r="AAO112" s="118"/>
      <c r="AAP112" s="118"/>
      <c r="AAQ112" s="118"/>
      <c r="AAR112" s="118"/>
      <c r="AAS112" s="118"/>
      <c r="AAT112" s="118"/>
      <c r="AAU112" s="118"/>
      <c r="AAV112" s="118"/>
      <c r="AAW112" s="118"/>
      <c r="AAX112" s="118"/>
      <c r="AAY112" s="118"/>
      <c r="AAZ112" s="118"/>
      <c r="ABA112" s="118"/>
      <c r="ABB112" s="118"/>
      <c r="ABC112" s="118"/>
      <c r="ABD112" s="118"/>
      <c r="ABE112" s="118"/>
      <c r="ABF112" s="118"/>
      <c r="ABG112" s="118"/>
      <c r="ABH112" s="118"/>
      <c r="ABI112" s="118"/>
      <c r="ABJ112" s="118"/>
      <c r="ABK112" s="118"/>
      <c r="ABL112" s="118"/>
      <c r="ABM112" s="118"/>
      <c r="ABN112" s="118"/>
      <c r="ABO112" s="118"/>
      <c r="ABP112" s="118"/>
      <c r="ABQ112" s="118"/>
      <c r="ABR112" s="118"/>
      <c r="ABS112" s="118"/>
      <c r="ABT112" s="118"/>
      <c r="ABU112" s="118"/>
      <c r="ABV112" s="118"/>
      <c r="ABW112" s="118"/>
      <c r="ABX112" s="118"/>
      <c r="ABY112" s="118"/>
      <c r="ABZ112" s="118"/>
      <c r="ACA112" s="118"/>
      <c r="ACB112" s="118"/>
      <c r="ACC112" s="118"/>
      <c r="ACD112" s="118"/>
      <c r="ACE112" s="118"/>
      <c r="ACF112" s="118"/>
      <c r="ACG112" s="118"/>
      <c r="ACH112" s="118"/>
      <c r="ACI112" s="118"/>
      <c r="ACJ112" s="118"/>
      <c r="ACK112" s="118"/>
      <c r="ACL112" s="118"/>
      <c r="ACM112" s="118"/>
      <c r="ACN112" s="118"/>
      <c r="ACO112" s="118"/>
      <c r="ACP112" s="118"/>
      <c r="ACQ112" s="118"/>
      <c r="ACR112" s="118"/>
      <c r="ACS112" s="118"/>
      <c r="ACT112" s="118"/>
      <c r="ACU112" s="118"/>
      <c r="ACV112" s="118"/>
      <c r="ACW112" s="118"/>
      <c r="ACX112" s="118"/>
      <c r="ACY112" s="118"/>
      <c r="ACZ112" s="118"/>
      <c r="ADA112" s="118"/>
      <c r="ADB112" s="118"/>
      <c r="ADC112" s="118"/>
      <c r="ADD112" s="118"/>
      <c r="ADE112" s="118"/>
      <c r="ADF112" s="118"/>
      <c r="ADG112" s="118"/>
      <c r="ADH112" s="118"/>
      <c r="ADI112" s="118"/>
      <c r="ADJ112" s="118"/>
      <c r="ADK112" s="118"/>
      <c r="ADL112" s="118"/>
      <c r="ADM112" s="118"/>
      <c r="ADN112" s="118"/>
      <c r="ADO112" s="118"/>
      <c r="ADP112" s="118"/>
      <c r="ADQ112" s="118"/>
      <c r="ADR112" s="118"/>
      <c r="ADS112" s="118"/>
      <c r="ADT112" s="118"/>
      <c r="ADU112" s="118"/>
      <c r="ADV112" s="118"/>
      <c r="ADW112" s="118"/>
      <c r="ADX112" s="118"/>
      <c r="ADY112" s="118"/>
      <c r="ADZ112" s="118"/>
      <c r="AEA112" s="118"/>
      <c r="AEB112" s="118"/>
      <c r="AEC112" s="118"/>
      <c r="AED112" s="118"/>
      <c r="AEE112" s="118"/>
      <c r="AEF112" s="118"/>
      <c r="AEG112" s="118"/>
      <c r="AEH112" s="118"/>
      <c r="AEI112" s="118"/>
      <c r="AEJ112" s="118"/>
      <c r="AEK112" s="118"/>
      <c r="AEL112" s="118"/>
      <c r="AEM112" s="118"/>
      <c r="AEN112" s="118"/>
      <c r="AEO112" s="118"/>
      <c r="AEP112" s="118"/>
      <c r="AEQ112" s="118"/>
      <c r="AER112" s="118"/>
      <c r="AES112" s="118"/>
      <c r="AET112" s="118"/>
      <c r="AEU112" s="118"/>
      <c r="AEV112" s="118"/>
      <c r="AEW112" s="118"/>
      <c r="AEX112" s="118"/>
      <c r="AEY112" s="118"/>
      <c r="AEZ112" s="118"/>
      <c r="AFA112" s="118"/>
      <c r="AFB112" s="118"/>
      <c r="AFC112" s="118"/>
      <c r="AFD112" s="118"/>
      <c r="AFE112" s="118"/>
      <c r="AFF112" s="118"/>
      <c r="AFG112" s="118"/>
      <c r="AFH112" s="118"/>
      <c r="AFI112" s="118"/>
      <c r="AFJ112" s="118"/>
      <c r="AFK112" s="118"/>
      <c r="AFL112" s="118"/>
      <c r="AFM112" s="118"/>
      <c r="AFN112" s="118"/>
      <c r="AFO112" s="118"/>
      <c r="AFP112" s="118"/>
      <c r="AFQ112" s="118"/>
      <c r="AFR112" s="118"/>
      <c r="AFS112" s="118"/>
      <c r="AFT112" s="118"/>
      <c r="AFU112" s="118"/>
      <c r="AFV112" s="118"/>
      <c r="AFW112" s="118"/>
      <c r="AFX112" s="118"/>
      <c r="AFY112" s="118"/>
      <c r="AFZ112" s="118"/>
      <c r="AGA112" s="118"/>
      <c r="AGB112" s="118"/>
      <c r="AGC112" s="118"/>
      <c r="AGD112" s="118"/>
      <c r="AGE112" s="118"/>
      <c r="AGF112" s="118"/>
      <c r="AGG112" s="118"/>
      <c r="AGH112" s="118"/>
      <c r="AGI112" s="118"/>
      <c r="AGJ112" s="118"/>
      <c r="AGK112" s="118"/>
      <c r="AGL112" s="118"/>
      <c r="AGM112" s="118"/>
      <c r="AGN112" s="118"/>
      <c r="AGO112" s="118"/>
      <c r="AGP112" s="118"/>
      <c r="AGQ112" s="118"/>
      <c r="AGR112" s="118"/>
      <c r="AGS112" s="118"/>
      <c r="AGT112" s="118"/>
      <c r="AGU112" s="118"/>
      <c r="AGV112" s="118"/>
      <c r="AGW112" s="118"/>
      <c r="AGX112" s="118"/>
      <c r="AGY112" s="118"/>
      <c r="AGZ112" s="118"/>
      <c r="AHA112" s="118"/>
      <c r="AHB112" s="118"/>
      <c r="AHC112" s="118"/>
      <c r="AHD112" s="118"/>
      <c r="AHE112" s="118"/>
      <c r="AHF112" s="118"/>
      <c r="AHG112" s="118"/>
      <c r="AHH112" s="118"/>
      <c r="AHI112" s="118"/>
      <c r="AHJ112" s="118"/>
      <c r="AHK112" s="118"/>
      <c r="AHL112" s="118"/>
      <c r="AHM112" s="118"/>
      <c r="AHN112" s="118"/>
      <c r="AHO112" s="118"/>
      <c r="AHP112" s="118"/>
      <c r="AHQ112" s="118"/>
      <c r="AHR112" s="118"/>
      <c r="AHS112" s="118"/>
      <c r="AHT112" s="118"/>
      <c r="AHU112" s="118"/>
      <c r="AHV112" s="118"/>
      <c r="AHW112" s="118"/>
      <c r="AHX112" s="118"/>
      <c r="AHY112" s="118"/>
      <c r="AHZ112" s="118"/>
      <c r="AIA112" s="118"/>
      <c r="AIB112" s="118"/>
      <c r="AIC112" s="118"/>
      <c r="AID112" s="118"/>
      <c r="AIE112" s="118"/>
      <c r="AIF112" s="118"/>
      <c r="AIG112" s="118"/>
      <c r="AIH112" s="118"/>
      <c r="AII112" s="118"/>
      <c r="AIJ112" s="118"/>
      <c r="AIK112" s="118"/>
      <c r="AIL112" s="118"/>
      <c r="AIM112" s="118"/>
      <c r="AIN112" s="118"/>
      <c r="AIO112" s="118"/>
      <c r="AIP112" s="118"/>
      <c r="AIQ112" s="118"/>
      <c r="AIR112" s="118"/>
      <c r="AIS112" s="118"/>
      <c r="AIT112" s="118"/>
      <c r="AIU112" s="118"/>
      <c r="AIV112" s="118"/>
      <c r="AIW112" s="118"/>
      <c r="AIX112" s="118"/>
      <c r="AIY112" s="118"/>
      <c r="AIZ112" s="118"/>
      <c r="AJA112" s="118"/>
      <c r="AJB112" s="118"/>
      <c r="AJC112" s="118"/>
      <c r="AJD112" s="118"/>
      <c r="AJE112" s="118"/>
      <c r="AJF112" s="118"/>
      <c r="AJG112" s="118"/>
      <c r="AJH112" s="118"/>
      <c r="AJI112" s="118"/>
      <c r="AJJ112" s="118"/>
      <c r="AJK112" s="118"/>
      <c r="AJL112" s="118"/>
      <c r="AJM112" s="118"/>
      <c r="AJN112" s="118"/>
      <c r="AJO112" s="118"/>
      <c r="AJP112" s="118"/>
      <c r="AJQ112" s="118"/>
      <c r="AJR112" s="118"/>
      <c r="AJS112" s="118"/>
      <c r="AJT112" s="118"/>
      <c r="AJU112" s="118"/>
      <c r="AJV112" s="118"/>
      <c r="AJW112" s="118"/>
      <c r="AJX112" s="118"/>
      <c r="AJY112" s="118"/>
      <c r="AJZ112" s="118"/>
      <c r="AKA112" s="118"/>
      <c r="AKB112" s="118"/>
      <c r="AKC112" s="118"/>
      <c r="AKD112" s="118"/>
      <c r="AKE112" s="118"/>
      <c r="AKF112" s="118"/>
      <c r="AKG112" s="118"/>
      <c r="AKH112" s="118"/>
      <c r="AKI112" s="118"/>
      <c r="AKJ112" s="118"/>
      <c r="AKK112" s="118"/>
      <c r="AKL112" s="118"/>
      <c r="AKM112" s="118"/>
      <c r="AKN112" s="118"/>
      <c r="AKO112" s="118"/>
      <c r="AKP112" s="118"/>
      <c r="AKQ112" s="118"/>
      <c r="AKR112" s="118"/>
      <c r="AKS112" s="118"/>
      <c r="AKT112" s="118"/>
      <c r="AKU112" s="118"/>
      <c r="AKV112" s="118"/>
      <c r="AKW112" s="118"/>
      <c r="AKX112" s="118"/>
      <c r="AKY112" s="118"/>
      <c r="AKZ112" s="118"/>
      <c r="ALA112" s="118"/>
      <c r="ALB112" s="118"/>
      <c r="ALC112" s="118"/>
      <c r="ALD112" s="118"/>
      <c r="ALE112" s="118"/>
      <c r="ALF112" s="118"/>
      <c r="ALG112" s="118"/>
      <c r="ALH112" s="118"/>
      <c r="ALI112" s="118"/>
      <c r="ALJ112" s="118"/>
      <c r="ALK112" s="118"/>
      <c r="ALL112" s="118"/>
      <c r="ALM112" s="118"/>
      <c r="ALN112" s="118"/>
      <c r="ALO112" s="118"/>
      <c r="ALP112" s="118"/>
      <c r="ALQ112" s="118"/>
      <c r="ALR112" s="118"/>
      <c r="ALS112" s="118"/>
      <c r="ALT112" s="118"/>
      <c r="ALU112" s="118"/>
      <c r="ALV112" s="118"/>
      <c r="ALW112" s="118"/>
      <c r="ALX112" s="118"/>
      <c r="ALY112" s="118"/>
      <c r="ALZ112" s="118"/>
      <c r="AMA112" s="118"/>
      <c r="AMB112" s="118"/>
      <c r="AMC112" s="118"/>
      <c r="AMD112" s="118"/>
      <c r="AME112" s="118"/>
      <c r="AMF112" s="118"/>
      <c r="AMG112" s="118"/>
      <c r="AMH112" s="118"/>
      <c r="AMI112" s="118"/>
      <c r="AMJ112" s="118"/>
      <c r="AMK112" s="118"/>
      <c r="AML112" s="118"/>
      <c r="AMM112" s="118"/>
      <c r="AMN112" s="118"/>
      <c r="AMO112" s="118"/>
      <c r="AMP112" s="118"/>
      <c r="AMQ112" s="118"/>
      <c r="AMR112" s="118"/>
      <c r="AMS112" s="118"/>
      <c r="AMT112" s="118"/>
      <c r="AMU112" s="118"/>
      <c r="AMV112" s="118"/>
      <c r="AMW112" s="118"/>
      <c r="AMX112" s="118"/>
      <c r="AMY112" s="118"/>
      <c r="AMZ112" s="118"/>
      <c r="ANA112" s="118"/>
      <c r="ANB112" s="118"/>
      <c r="ANC112" s="118"/>
      <c r="AND112" s="118"/>
      <c r="ANE112" s="118"/>
      <c r="ANF112" s="118"/>
      <c r="ANG112" s="118"/>
      <c r="ANH112" s="118"/>
      <c r="ANI112" s="118"/>
      <c r="ANJ112" s="118"/>
      <c r="ANK112" s="118"/>
      <c r="ANL112" s="118"/>
      <c r="ANM112" s="118"/>
      <c r="ANN112" s="118"/>
      <c r="ANO112" s="118"/>
      <c r="ANP112" s="118"/>
      <c r="ANQ112" s="118"/>
      <c r="ANR112" s="118"/>
      <c r="ANS112" s="118"/>
      <c r="ANT112" s="118"/>
      <c r="ANU112" s="118"/>
      <c r="ANV112" s="118"/>
      <c r="ANW112" s="118"/>
      <c r="ANX112" s="118"/>
      <c r="ANY112" s="118"/>
      <c r="ANZ112" s="118"/>
      <c r="AOA112" s="118"/>
      <c r="AOB112" s="118"/>
      <c r="AOC112" s="118"/>
      <c r="AOD112" s="118"/>
      <c r="AOE112" s="118"/>
      <c r="AOF112" s="118"/>
      <c r="AOG112" s="118"/>
      <c r="AOH112" s="118"/>
      <c r="AOI112" s="118"/>
      <c r="AOJ112" s="118"/>
      <c r="AOK112" s="118"/>
      <c r="AOL112" s="118"/>
      <c r="AOM112" s="118"/>
      <c r="AON112" s="118"/>
      <c r="AOO112" s="118"/>
      <c r="AOP112" s="118"/>
      <c r="AOQ112" s="118"/>
      <c r="AOR112" s="118"/>
      <c r="AOS112" s="118"/>
      <c r="AOT112" s="118"/>
      <c r="AOU112" s="118"/>
      <c r="AOV112" s="118"/>
      <c r="AOW112" s="118"/>
      <c r="AOX112" s="118"/>
      <c r="AOY112" s="118"/>
      <c r="AOZ112" s="118"/>
      <c r="APA112" s="118"/>
      <c r="APB112" s="118"/>
      <c r="APC112" s="118"/>
      <c r="APD112" s="118"/>
      <c r="APE112" s="118"/>
      <c r="APF112" s="118"/>
      <c r="APG112" s="118"/>
      <c r="APH112" s="118"/>
      <c r="API112" s="118"/>
      <c r="APJ112" s="118"/>
      <c r="APK112" s="118"/>
      <c r="APL112" s="118"/>
      <c r="APM112" s="118"/>
      <c r="APN112" s="118"/>
      <c r="APO112" s="118"/>
      <c r="APP112" s="118"/>
      <c r="APQ112" s="118"/>
      <c r="APR112" s="118"/>
      <c r="APS112" s="118"/>
      <c r="APT112" s="118"/>
      <c r="APU112" s="118"/>
      <c r="APV112" s="118"/>
      <c r="APW112" s="118"/>
      <c r="APX112" s="118"/>
      <c r="APY112" s="118"/>
      <c r="APZ112" s="118"/>
      <c r="AQA112" s="118"/>
      <c r="AQB112" s="118"/>
      <c r="AQC112" s="118"/>
      <c r="AQD112" s="118"/>
      <c r="AQE112" s="118"/>
      <c r="AQF112" s="118"/>
      <c r="AQG112" s="118"/>
      <c r="AQH112" s="118"/>
      <c r="AQI112" s="118"/>
      <c r="AQJ112" s="118"/>
      <c r="AQK112" s="118"/>
      <c r="AQL112" s="118"/>
      <c r="AQM112" s="118"/>
      <c r="AQN112" s="118"/>
      <c r="AQO112" s="118"/>
      <c r="AQP112" s="118"/>
      <c r="AQQ112" s="118"/>
      <c r="AQR112" s="118"/>
      <c r="AQS112" s="118"/>
      <c r="AQT112" s="118"/>
      <c r="AQU112" s="118"/>
      <c r="AQV112" s="118"/>
      <c r="AQW112" s="118"/>
      <c r="AQX112" s="118"/>
      <c r="AQY112" s="118"/>
      <c r="AQZ112" s="118"/>
      <c r="ARA112" s="118"/>
      <c r="ARB112" s="118"/>
      <c r="ARC112" s="118"/>
      <c r="ARD112" s="118"/>
      <c r="ARE112" s="118"/>
      <c r="ARF112" s="118"/>
      <c r="ARG112" s="118"/>
      <c r="ARH112" s="118"/>
      <c r="ARI112" s="118"/>
      <c r="ARJ112" s="118"/>
      <c r="ARK112" s="118"/>
      <c r="ARL112" s="118"/>
      <c r="ARM112" s="118"/>
      <c r="ARN112" s="118"/>
      <c r="ARO112" s="118"/>
      <c r="ARP112" s="118"/>
      <c r="ARQ112" s="118"/>
      <c r="ARR112" s="118"/>
      <c r="ARS112" s="118"/>
      <c r="ART112" s="118"/>
      <c r="ARU112" s="118"/>
      <c r="ARV112" s="118"/>
      <c r="ARW112" s="118"/>
      <c r="ARX112" s="118"/>
      <c r="ARY112" s="118"/>
      <c r="ARZ112" s="118"/>
      <c r="ASA112" s="118"/>
      <c r="ASB112" s="118"/>
      <c r="ASC112" s="118"/>
      <c r="ASD112" s="118"/>
      <c r="ASE112" s="118"/>
      <c r="ASF112" s="118"/>
      <c r="ASG112" s="118"/>
      <c r="ASH112" s="118"/>
      <c r="ASI112" s="118"/>
      <c r="ASJ112" s="118"/>
      <c r="ASK112" s="118"/>
      <c r="ASL112" s="118"/>
      <c r="ASM112" s="118"/>
      <c r="ASN112" s="118"/>
      <c r="ASO112" s="118"/>
      <c r="ASP112" s="118"/>
      <c r="ASQ112" s="118"/>
      <c r="ASR112" s="118"/>
      <c r="ASS112" s="118"/>
      <c r="AST112" s="118"/>
      <c r="ASU112" s="118"/>
      <c r="ASV112" s="118"/>
      <c r="ASW112" s="118"/>
      <c r="ASX112" s="118"/>
      <c r="ASY112" s="118"/>
      <c r="ASZ112" s="118"/>
      <c r="ATA112" s="118"/>
      <c r="ATB112" s="118"/>
      <c r="ATC112" s="118"/>
      <c r="ATD112" s="118"/>
      <c r="ATE112" s="118"/>
      <c r="ATF112" s="118"/>
      <c r="ATG112" s="118"/>
      <c r="ATH112" s="118"/>
      <c r="ATI112" s="118"/>
      <c r="ATJ112" s="118"/>
      <c r="ATK112" s="118"/>
      <c r="ATL112" s="118"/>
      <c r="ATM112" s="118"/>
      <c r="ATN112" s="118"/>
      <c r="ATO112" s="118"/>
      <c r="ATP112" s="118"/>
      <c r="ATQ112" s="118"/>
      <c r="ATR112" s="118"/>
      <c r="ATS112" s="118"/>
      <c r="ATT112" s="118"/>
      <c r="ATU112" s="118"/>
      <c r="ATV112" s="118"/>
      <c r="ATW112" s="118"/>
      <c r="ATX112" s="118"/>
      <c r="ATY112" s="118"/>
      <c r="ATZ112" s="118"/>
      <c r="AUA112" s="118"/>
      <c r="AUB112" s="118"/>
      <c r="AUC112" s="118"/>
      <c r="AUD112" s="118"/>
      <c r="AUE112" s="118"/>
      <c r="AUF112" s="118"/>
      <c r="AUG112" s="118"/>
      <c r="AUH112" s="118"/>
      <c r="AUI112" s="118"/>
      <c r="AUJ112" s="118"/>
      <c r="AUK112" s="118"/>
      <c r="AUL112" s="118"/>
      <c r="AUM112" s="118"/>
      <c r="AUN112" s="118"/>
      <c r="AUO112" s="118"/>
      <c r="AUP112" s="118"/>
      <c r="AUQ112" s="118"/>
      <c r="AUR112" s="118"/>
      <c r="AUS112" s="118"/>
      <c r="AUT112" s="118"/>
      <c r="AUU112" s="118"/>
      <c r="AUV112" s="118"/>
      <c r="AUW112" s="118"/>
      <c r="AUX112" s="118"/>
      <c r="AUY112" s="118"/>
      <c r="AUZ112" s="118"/>
      <c r="AVA112" s="118"/>
      <c r="AVB112" s="118"/>
      <c r="AVC112" s="118"/>
      <c r="AVD112" s="118"/>
      <c r="AVE112" s="118"/>
      <c r="AVF112" s="118"/>
      <c r="AVG112" s="118"/>
      <c r="AVH112" s="118"/>
      <c r="AVI112" s="118"/>
      <c r="AVJ112" s="118"/>
      <c r="AVK112" s="118"/>
      <c r="AVL112" s="118"/>
      <c r="AVM112" s="118"/>
      <c r="AVN112" s="118"/>
      <c r="AVO112" s="118"/>
      <c r="AVP112" s="118"/>
      <c r="AVQ112" s="118"/>
      <c r="AVR112" s="118"/>
      <c r="AVS112" s="118"/>
      <c r="AVT112" s="118"/>
      <c r="AVU112" s="118"/>
      <c r="AVV112" s="118"/>
      <c r="AVW112" s="118"/>
      <c r="AVX112" s="118"/>
      <c r="AVY112" s="118"/>
      <c r="AVZ112" s="118"/>
      <c r="AWA112" s="118"/>
      <c r="AWB112" s="118"/>
      <c r="AWC112" s="118"/>
      <c r="AWD112" s="118"/>
      <c r="AWE112" s="118"/>
      <c r="AWF112" s="118"/>
      <c r="AWG112" s="118"/>
      <c r="AWH112" s="118"/>
      <c r="AWI112" s="118"/>
      <c r="AWJ112" s="118"/>
      <c r="AWK112" s="118"/>
      <c r="AWL112" s="118"/>
      <c r="AWM112" s="118"/>
      <c r="AWN112" s="118"/>
      <c r="AWO112" s="118"/>
      <c r="AWP112" s="118"/>
      <c r="AWQ112" s="118"/>
      <c r="AWR112" s="118"/>
      <c r="AWS112" s="118"/>
      <c r="AWT112" s="118"/>
      <c r="AWU112" s="118"/>
      <c r="AWV112" s="118"/>
      <c r="AWW112" s="118"/>
      <c r="AWX112" s="118"/>
      <c r="AWY112" s="118"/>
      <c r="AWZ112" s="118"/>
      <c r="AXA112" s="118"/>
      <c r="AXB112" s="118"/>
      <c r="AXC112" s="118"/>
      <c r="AXD112" s="118"/>
      <c r="AXE112" s="118"/>
      <c r="AXF112" s="118"/>
      <c r="AXG112" s="118"/>
      <c r="AXH112" s="118"/>
      <c r="AXI112" s="118"/>
      <c r="AXJ112" s="118"/>
      <c r="AXK112" s="118"/>
      <c r="AXL112" s="118"/>
      <c r="AXM112" s="118"/>
      <c r="AXN112" s="118"/>
      <c r="AXO112" s="118"/>
      <c r="AXP112" s="118"/>
      <c r="AXQ112" s="118"/>
      <c r="AXR112" s="118"/>
      <c r="AXS112" s="118"/>
      <c r="AXT112" s="118"/>
      <c r="AXU112" s="118"/>
      <c r="AXV112" s="118"/>
      <c r="AXW112" s="118"/>
      <c r="AXX112" s="118"/>
      <c r="AXY112" s="118"/>
      <c r="AXZ112" s="118"/>
      <c r="AYA112" s="118"/>
      <c r="AYB112" s="118"/>
      <c r="AYC112" s="118"/>
      <c r="AYD112" s="118"/>
      <c r="AYE112" s="118"/>
      <c r="AYF112" s="118"/>
      <c r="AYG112" s="118"/>
      <c r="AYH112" s="118"/>
      <c r="AYI112" s="118"/>
      <c r="AYJ112" s="118"/>
      <c r="AYK112" s="118"/>
      <c r="AYL112" s="118"/>
      <c r="AYM112" s="118"/>
      <c r="AYN112" s="118"/>
      <c r="AYO112" s="118"/>
      <c r="AYP112" s="118"/>
      <c r="AYQ112" s="118"/>
      <c r="AYR112" s="118"/>
      <c r="AYS112" s="118"/>
      <c r="AYT112" s="118"/>
      <c r="AYU112" s="118"/>
      <c r="AYV112" s="118"/>
      <c r="AYW112" s="118"/>
      <c r="AYX112" s="118"/>
      <c r="AYY112" s="118"/>
      <c r="AYZ112" s="118"/>
      <c r="AZA112" s="118"/>
      <c r="AZB112" s="118"/>
      <c r="AZC112" s="118"/>
      <c r="AZD112" s="118"/>
      <c r="AZE112" s="118"/>
      <c r="AZF112" s="118"/>
      <c r="AZG112" s="118"/>
      <c r="AZH112" s="118"/>
      <c r="AZI112" s="118"/>
      <c r="AZJ112" s="118"/>
      <c r="AZK112" s="118"/>
      <c r="AZL112" s="118"/>
      <c r="AZM112" s="118"/>
      <c r="AZN112" s="118"/>
      <c r="AZO112" s="118"/>
      <c r="AZP112" s="118"/>
      <c r="AZQ112" s="118"/>
      <c r="AZR112" s="118"/>
      <c r="AZS112" s="118"/>
      <c r="AZT112" s="118"/>
      <c r="AZU112" s="118"/>
      <c r="AZV112" s="118"/>
      <c r="AZW112" s="118"/>
      <c r="AZX112" s="118"/>
      <c r="AZY112" s="118"/>
      <c r="AZZ112" s="118"/>
      <c r="BAA112" s="118"/>
      <c r="BAB112" s="118"/>
      <c r="BAC112" s="118"/>
      <c r="BAD112" s="118"/>
      <c r="BAE112" s="118"/>
      <c r="BAF112" s="118"/>
      <c r="BAG112" s="118"/>
      <c r="BAH112" s="118"/>
      <c r="BAI112" s="118"/>
      <c r="BAJ112" s="118"/>
      <c r="BAK112" s="118"/>
      <c r="BAL112" s="118"/>
      <c r="BAM112" s="118"/>
      <c r="BAN112" s="118"/>
      <c r="BAO112" s="118"/>
      <c r="BAP112" s="118"/>
      <c r="BAQ112" s="118"/>
      <c r="BAR112" s="118"/>
      <c r="BAS112" s="118"/>
      <c r="BAT112" s="118"/>
      <c r="BAU112" s="118"/>
      <c r="BAV112" s="118"/>
      <c r="BAW112" s="118"/>
      <c r="BAX112" s="118"/>
      <c r="BAY112" s="118"/>
      <c r="BAZ112" s="118"/>
      <c r="BBA112" s="118"/>
      <c r="BBB112" s="118"/>
      <c r="BBC112" s="118"/>
      <c r="BBD112" s="118"/>
      <c r="BBE112" s="118"/>
      <c r="BBF112" s="118"/>
      <c r="BBG112" s="118"/>
      <c r="BBH112" s="118"/>
      <c r="BBI112" s="118"/>
      <c r="BBJ112" s="118"/>
      <c r="BBK112" s="118"/>
      <c r="BBL112" s="118"/>
      <c r="BBM112" s="118"/>
      <c r="BBN112" s="118"/>
      <c r="BBO112" s="118"/>
      <c r="BBP112" s="118"/>
      <c r="BBQ112" s="118"/>
      <c r="BBR112" s="118"/>
      <c r="BBS112" s="118"/>
      <c r="BBT112" s="118"/>
      <c r="BBU112" s="118"/>
      <c r="BBV112" s="118"/>
      <c r="BBW112" s="118"/>
      <c r="BBX112" s="118"/>
      <c r="BBY112" s="118"/>
      <c r="BBZ112" s="118"/>
      <c r="BCA112" s="118"/>
      <c r="BCB112" s="118"/>
      <c r="BCC112" s="118"/>
      <c r="BCD112" s="118"/>
      <c r="BCE112" s="118"/>
      <c r="BCF112" s="118"/>
      <c r="BCG112" s="118"/>
      <c r="BCH112" s="118"/>
      <c r="BCI112" s="118"/>
      <c r="BCJ112" s="118"/>
      <c r="BCK112" s="118"/>
      <c r="BCL112" s="118"/>
      <c r="BCM112" s="118"/>
      <c r="BCN112" s="118"/>
      <c r="BCO112" s="118"/>
      <c r="BCP112" s="118"/>
      <c r="BCQ112" s="118"/>
      <c r="BCR112" s="118"/>
      <c r="BCS112" s="118"/>
      <c r="BCT112" s="118"/>
      <c r="BCU112" s="118"/>
      <c r="BCV112" s="118"/>
      <c r="BCW112" s="118"/>
      <c r="BCX112" s="118"/>
      <c r="BCY112" s="118"/>
      <c r="BCZ112" s="118"/>
      <c r="BDA112" s="118"/>
      <c r="BDB112" s="118"/>
      <c r="BDC112" s="118"/>
      <c r="BDD112" s="118"/>
      <c r="BDE112" s="118"/>
      <c r="BDF112" s="118"/>
      <c r="BDG112" s="118"/>
      <c r="BDH112" s="118"/>
      <c r="BDI112" s="118"/>
      <c r="BDJ112" s="118"/>
      <c r="BDK112" s="118"/>
      <c r="BDL112" s="118"/>
      <c r="BDM112" s="118"/>
      <c r="BDN112" s="118"/>
      <c r="BDO112" s="118"/>
      <c r="BDP112" s="118"/>
      <c r="BDQ112" s="118"/>
      <c r="BDR112" s="118"/>
      <c r="BDS112" s="118"/>
      <c r="BDT112" s="118"/>
      <c r="BDU112" s="118"/>
    </row>
    <row r="113" spans="1:1477" s="118" customFormat="1" ht="24" customHeight="1" thickTop="1">
      <c r="B113" s="306" t="s">
        <v>37</v>
      </c>
      <c r="C113" s="307"/>
      <c r="D113" s="308"/>
      <c r="E113" s="119"/>
      <c r="F113" s="120"/>
      <c r="G113" s="121">
        <f t="shared" ref="G113:L113" si="87">SUM(G112,G100)</f>
        <v>19</v>
      </c>
      <c r="H113" s="121">
        <f t="shared" si="87"/>
        <v>34</v>
      </c>
      <c r="I113" s="121">
        <f t="shared" si="87"/>
        <v>21</v>
      </c>
      <c r="J113" s="121">
        <f t="shared" si="87"/>
        <v>4435</v>
      </c>
      <c r="K113" s="121">
        <f t="shared" si="87"/>
        <v>6151</v>
      </c>
      <c r="L113" s="121">
        <f t="shared" si="87"/>
        <v>6059</v>
      </c>
      <c r="M113" s="157">
        <f>IF(G113=0,0,N113/G113)</f>
        <v>1</v>
      </c>
      <c r="N113" s="121">
        <f t="shared" ref="N113:AC113" si="88">SUM(N112,N100)</f>
        <v>19</v>
      </c>
      <c r="O113" s="121">
        <f t="shared" si="88"/>
        <v>92</v>
      </c>
      <c r="P113" s="122">
        <f t="shared" si="88"/>
        <v>0</v>
      </c>
      <c r="Q113" s="122">
        <f t="shared" si="88"/>
        <v>0</v>
      </c>
      <c r="R113" s="121">
        <f t="shared" si="88"/>
        <v>1542</v>
      </c>
      <c r="S113" s="121">
        <f t="shared" si="88"/>
        <v>174</v>
      </c>
      <c r="T113" s="123">
        <f t="shared" si="88"/>
        <v>47473837</v>
      </c>
      <c r="U113" s="123">
        <f t="shared" si="88"/>
        <v>986107</v>
      </c>
      <c r="V113" s="123">
        <f t="shared" si="88"/>
        <v>46487730</v>
      </c>
      <c r="W113" s="123">
        <f t="shared" si="88"/>
        <v>48217477</v>
      </c>
      <c r="X113" s="123">
        <f t="shared" si="88"/>
        <v>48917536</v>
      </c>
      <c r="Y113" s="123">
        <f t="shared" si="88"/>
        <v>0</v>
      </c>
      <c r="Z113" s="123">
        <f t="shared" si="88"/>
        <v>0</v>
      </c>
      <c r="AA113" s="123">
        <f t="shared" si="88"/>
        <v>0</v>
      </c>
      <c r="AB113" s="123">
        <f t="shared" si="88"/>
        <v>48917536</v>
      </c>
      <c r="AC113" s="123">
        <f t="shared" si="88"/>
        <v>48282262</v>
      </c>
      <c r="AD113" s="157">
        <f>IF(G113=0,0,AE113/G113)</f>
        <v>0.89473684210526316</v>
      </c>
      <c r="AE113" s="159">
        <f t="shared" ref="AE113:CM113" si="89">SUM(AE112,AE100)</f>
        <v>17</v>
      </c>
      <c r="AF113" s="123">
        <f t="shared" si="89"/>
        <v>-635274</v>
      </c>
      <c r="AG113" s="123">
        <f t="shared" si="89"/>
        <v>743640</v>
      </c>
      <c r="AH113" s="124">
        <f t="shared" si="89"/>
        <v>1048</v>
      </c>
      <c r="AI113" s="124">
        <f t="shared" si="89"/>
        <v>302</v>
      </c>
      <c r="AJ113" s="124">
        <f t="shared" si="89"/>
        <v>34</v>
      </c>
      <c r="AK113" s="124">
        <f t="shared" si="89"/>
        <v>69</v>
      </c>
      <c r="AL113" s="123">
        <f t="shared" si="89"/>
        <v>1037057</v>
      </c>
      <c r="AM113" s="123">
        <f t="shared" si="89"/>
        <v>0</v>
      </c>
      <c r="AN113" s="124">
        <f t="shared" si="89"/>
        <v>130</v>
      </c>
      <c r="AO113" s="124">
        <f t="shared" si="89"/>
        <v>45</v>
      </c>
      <c r="AP113" s="123">
        <f t="shared" si="89"/>
        <v>921315</v>
      </c>
      <c r="AQ113" s="123">
        <f t="shared" si="89"/>
        <v>89925</v>
      </c>
      <c r="AR113" s="124">
        <f t="shared" si="89"/>
        <v>0</v>
      </c>
      <c r="AS113" s="124">
        <f t="shared" si="89"/>
        <v>0</v>
      </c>
      <c r="AT113" s="123">
        <f t="shared" si="89"/>
        <v>0</v>
      </c>
      <c r="AU113" s="123">
        <f t="shared" si="89"/>
        <v>0</v>
      </c>
      <c r="AV113" s="124">
        <f t="shared" si="89"/>
        <v>0</v>
      </c>
      <c r="AW113" s="124">
        <f t="shared" si="89"/>
        <v>0</v>
      </c>
      <c r="AX113" s="123">
        <f t="shared" si="89"/>
        <v>0</v>
      </c>
      <c r="AY113" s="123">
        <f t="shared" si="89"/>
        <v>0</v>
      </c>
      <c r="AZ113" s="124">
        <f t="shared" si="89"/>
        <v>0</v>
      </c>
      <c r="BA113" s="124">
        <f t="shared" si="89"/>
        <v>0</v>
      </c>
      <c r="BB113" s="123">
        <f t="shared" si="89"/>
        <v>8000</v>
      </c>
      <c r="BC113" s="123">
        <f t="shared" si="89"/>
        <v>0</v>
      </c>
      <c r="BD113" s="124">
        <f t="shared" si="89"/>
        <v>0</v>
      </c>
      <c r="BE113" s="124">
        <f t="shared" si="89"/>
        <v>0</v>
      </c>
      <c r="BF113" s="123">
        <f t="shared" si="89"/>
        <v>289235</v>
      </c>
      <c r="BG113" s="123">
        <f t="shared" si="89"/>
        <v>6413</v>
      </c>
      <c r="BH113" s="124">
        <f t="shared" si="89"/>
        <v>0</v>
      </c>
      <c r="BI113" s="124">
        <f t="shared" si="89"/>
        <v>5</v>
      </c>
      <c r="BJ113" s="123">
        <f t="shared" si="89"/>
        <v>985</v>
      </c>
      <c r="BK113" s="123">
        <f t="shared" si="89"/>
        <v>0</v>
      </c>
      <c r="BL113" s="124">
        <f t="shared" si="89"/>
        <v>0</v>
      </c>
      <c r="BM113" s="124">
        <f t="shared" si="89"/>
        <v>0</v>
      </c>
      <c r="BN113" s="123">
        <f t="shared" si="89"/>
        <v>0</v>
      </c>
      <c r="BO113" s="123">
        <f t="shared" si="89"/>
        <v>0</v>
      </c>
      <c r="BP113" s="124">
        <f t="shared" si="89"/>
        <v>28</v>
      </c>
      <c r="BQ113" s="124">
        <f t="shared" si="89"/>
        <v>0</v>
      </c>
      <c r="BR113" s="123">
        <f t="shared" si="89"/>
        <v>0</v>
      </c>
      <c r="BS113" s="123">
        <f t="shared" si="89"/>
        <v>0</v>
      </c>
      <c r="BT113" s="124">
        <f t="shared" si="89"/>
        <v>0</v>
      </c>
      <c r="BU113" s="124">
        <f t="shared" si="89"/>
        <v>0</v>
      </c>
      <c r="BV113" s="123">
        <f t="shared" si="89"/>
        <v>0</v>
      </c>
      <c r="BW113" s="123">
        <f t="shared" si="89"/>
        <v>0</v>
      </c>
      <c r="BX113" s="124">
        <f t="shared" si="89"/>
        <v>0</v>
      </c>
      <c r="BY113" s="124">
        <f t="shared" si="89"/>
        <v>0</v>
      </c>
      <c r="BZ113" s="123">
        <f t="shared" si="89"/>
        <v>0</v>
      </c>
      <c r="CA113" s="123">
        <f t="shared" si="89"/>
        <v>0</v>
      </c>
      <c r="CB113" s="124">
        <f t="shared" si="89"/>
        <v>0</v>
      </c>
      <c r="CC113" s="124">
        <f t="shared" si="89"/>
        <v>0</v>
      </c>
      <c r="CD113" s="123">
        <f t="shared" si="89"/>
        <v>0</v>
      </c>
      <c r="CE113" s="123">
        <f t="shared" si="89"/>
        <v>0</v>
      </c>
      <c r="CF113" s="124">
        <f t="shared" si="89"/>
        <v>0</v>
      </c>
      <c r="CG113" s="124">
        <f t="shared" si="89"/>
        <v>55</v>
      </c>
      <c r="CH113" s="123">
        <f t="shared" si="89"/>
        <v>-1226116</v>
      </c>
      <c r="CI113" s="123">
        <f t="shared" si="89"/>
        <v>0</v>
      </c>
      <c r="CJ113" s="124">
        <f t="shared" si="89"/>
        <v>192</v>
      </c>
      <c r="CK113" s="124">
        <f t="shared" si="89"/>
        <v>174</v>
      </c>
      <c r="CL113" s="123">
        <f t="shared" si="89"/>
        <v>1030476</v>
      </c>
      <c r="CM113" s="123">
        <f t="shared" si="89"/>
        <v>96338</v>
      </c>
      <c r="CN113" s="125"/>
      <c r="CO113" s="125"/>
      <c r="CP113" s="125"/>
      <c r="CQ113" s="125"/>
      <c r="CR113" s="125"/>
      <c r="CS113" s="125"/>
      <c r="CT113" s="119"/>
      <c r="CU113" s="120"/>
      <c r="CV113" s="120"/>
      <c r="CW113" s="119"/>
      <c r="CX113" s="119"/>
      <c r="CY113" s="120"/>
      <c r="CZ113" s="120"/>
      <c r="DA113" s="120"/>
      <c r="DB113" s="123"/>
      <c r="DC113" s="125"/>
      <c r="DD113" s="125"/>
    </row>
    <row r="114" spans="1:1477" s="73" customFormat="1">
      <c r="B114" s="71" t="s">
        <v>6</v>
      </c>
      <c r="C114" s="71" t="s">
        <v>245</v>
      </c>
      <c r="D114" s="71" t="s">
        <v>246</v>
      </c>
      <c r="E114" s="72">
        <v>41444</v>
      </c>
      <c r="F114" s="71" t="s">
        <v>475</v>
      </c>
      <c r="G114" s="71" t="s">
        <v>476</v>
      </c>
      <c r="H114" s="208">
        <v>1</v>
      </c>
      <c r="I114" s="73">
        <v>8</v>
      </c>
      <c r="J114" s="73">
        <v>350</v>
      </c>
      <c r="K114" s="73">
        <v>453</v>
      </c>
      <c r="L114" s="73">
        <v>453</v>
      </c>
      <c r="M114" s="206">
        <f>IF(J114 = 0,0,(L114-AH114-AI114)/J114)</f>
        <v>1.0571428571428572</v>
      </c>
      <c r="N114" s="73">
        <f>IF(G114&lt;&gt;"",IF(M114&lt;=1.2,1,0),0)</f>
        <v>1</v>
      </c>
      <c r="O114" s="73">
        <v>0</v>
      </c>
      <c r="P114" s="73">
        <v>0</v>
      </c>
      <c r="Q114" s="73">
        <v>0</v>
      </c>
      <c r="R114" s="73">
        <v>83</v>
      </c>
      <c r="S114" s="73">
        <v>20</v>
      </c>
      <c r="T114" s="212">
        <v>15491284</v>
      </c>
      <c r="U114" s="212">
        <v>120000</v>
      </c>
      <c r="V114" s="212">
        <v>15371284</v>
      </c>
      <c r="W114" s="212">
        <v>16150823</v>
      </c>
      <c r="X114" s="212">
        <v>16100076</v>
      </c>
      <c r="Y114" s="212">
        <v>0</v>
      </c>
      <c r="Z114" s="212">
        <v>0</v>
      </c>
      <c r="AA114" s="212">
        <v>0</v>
      </c>
      <c r="AB114" s="212">
        <v>16100076</v>
      </c>
      <c r="AC114" s="212">
        <v>16143898</v>
      </c>
      <c r="AD114" s="206">
        <f>IF(V114=0,0,AC114/V114)</f>
        <v>1.0502634653032239</v>
      </c>
      <c r="AE114" s="73">
        <f>IF(AD114 &lt;=1.1,1,0)</f>
        <v>1</v>
      </c>
      <c r="AF114" s="212">
        <v>43822</v>
      </c>
      <c r="AG114" s="212">
        <v>659540</v>
      </c>
      <c r="AH114" s="73">
        <v>60</v>
      </c>
      <c r="AI114" s="73">
        <v>23</v>
      </c>
      <c r="AJ114" s="73">
        <v>0</v>
      </c>
      <c r="AK114" s="73">
        <v>1</v>
      </c>
      <c r="AL114" s="85">
        <v>10092</v>
      </c>
      <c r="AM114" s="85">
        <v>0</v>
      </c>
      <c r="AN114" s="73">
        <v>0</v>
      </c>
      <c r="AO114" s="73">
        <v>19</v>
      </c>
      <c r="AP114" s="85">
        <v>662533</v>
      </c>
      <c r="AQ114" s="85">
        <v>0</v>
      </c>
      <c r="AR114" s="73">
        <v>0</v>
      </c>
      <c r="AS114" s="73">
        <v>0</v>
      </c>
      <c r="AT114" s="85">
        <v>0</v>
      </c>
      <c r="AU114" s="85">
        <v>0</v>
      </c>
      <c r="AV114" s="73">
        <v>0</v>
      </c>
      <c r="AW114" s="73">
        <v>0</v>
      </c>
      <c r="AX114" s="85">
        <v>0</v>
      </c>
      <c r="AY114" s="85">
        <v>0</v>
      </c>
      <c r="AZ114" s="73">
        <v>0</v>
      </c>
      <c r="BA114" s="73">
        <v>0</v>
      </c>
      <c r="BB114" s="85">
        <v>0</v>
      </c>
      <c r="BC114" s="85">
        <v>0</v>
      </c>
      <c r="BD114" s="73">
        <v>0</v>
      </c>
      <c r="BE114" s="73">
        <v>0</v>
      </c>
      <c r="BF114" s="85">
        <v>10852</v>
      </c>
      <c r="BG114" s="85">
        <v>0</v>
      </c>
      <c r="BH114" s="73">
        <v>0</v>
      </c>
      <c r="BI114" s="73">
        <v>0</v>
      </c>
      <c r="BJ114" s="85">
        <v>0</v>
      </c>
      <c r="BK114" s="85">
        <v>0</v>
      </c>
      <c r="BL114" s="73">
        <v>0</v>
      </c>
      <c r="BM114" s="73">
        <v>0</v>
      </c>
      <c r="BN114" s="85">
        <v>0</v>
      </c>
      <c r="BO114" s="85">
        <v>0</v>
      </c>
      <c r="BP114" s="73">
        <v>0</v>
      </c>
      <c r="BQ114" s="73">
        <v>0</v>
      </c>
      <c r="BR114" s="85">
        <v>0</v>
      </c>
      <c r="BS114" s="85">
        <v>0</v>
      </c>
      <c r="BT114" s="73">
        <v>0</v>
      </c>
      <c r="BU114" s="73">
        <v>0</v>
      </c>
      <c r="BV114" s="85">
        <v>0</v>
      </c>
      <c r="BW114" s="85">
        <v>0</v>
      </c>
      <c r="BX114" s="73">
        <v>0</v>
      </c>
      <c r="BY114" s="73">
        <v>0</v>
      </c>
      <c r="BZ114" s="85">
        <v>0</v>
      </c>
      <c r="CA114" s="85">
        <v>0</v>
      </c>
      <c r="CB114" s="73">
        <v>0</v>
      </c>
      <c r="CC114" s="73">
        <v>0</v>
      </c>
      <c r="CD114" s="85">
        <v>0</v>
      </c>
      <c r="CE114" s="85">
        <v>0</v>
      </c>
      <c r="CF114" s="73">
        <v>0</v>
      </c>
      <c r="CG114" s="73">
        <v>0</v>
      </c>
      <c r="CH114" s="85">
        <v>0</v>
      </c>
      <c r="CI114" s="85">
        <v>0</v>
      </c>
      <c r="CJ114" s="73">
        <v>0</v>
      </c>
      <c r="CK114" s="73">
        <v>20</v>
      </c>
      <c r="CL114" s="85">
        <v>683477</v>
      </c>
      <c r="CM114" s="85">
        <v>0</v>
      </c>
      <c r="CN114" s="71" t="s">
        <v>465</v>
      </c>
      <c r="CO114" s="71" t="s">
        <v>466</v>
      </c>
      <c r="CP114" s="71" t="s">
        <v>321</v>
      </c>
      <c r="CQ114" s="71" t="s">
        <v>321</v>
      </c>
      <c r="CR114" s="71" t="s">
        <v>321</v>
      </c>
      <c r="CS114" s="71" t="s">
        <v>321</v>
      </c>
      <c r="CT114" s="72">
        <v>42237</v>
      </c>
      <c r="CU114" s="71" t="s">
        <v>473</v>
      </c>
      <c r="CV114" s="71" t="s">
        <v>474</v>
      </c>
      <c r="CW114" s="72" t="s">
        <v>168</v>
      </c>
      <c r="CX114" s="72">
        <v>41964</v>
      </c>
      <c r="CY114" s="71" t="s">
        <v>477</v>
      </c>
      <c r="CZ114" s="71" t="s">
        <v>478</v>
      </c>
      <c r="DA114" s="71" t="s">
        <v>515</v>
      </c>
      <c r="DB114" s="86">
        <v>16955600</v>
      </c>
      <c r="DD114" s="71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IZ114" s="205"/>
      <c r="JA114" s="205"/>
      <c r="JB114" s="205"/>
      <c r="JC114" s="205"/>
      <c r="JD114" s="205"/>
      <c r="JE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SV114" s="205"/>
      <c r="SW114" s="205"/>
      <c r="SX114" s="205"/>
      <c r="SY114" s="205"/>
      <c r="SZ114" s="205"/>
      <c r="TA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R114" s="205"/>
      <c r="ACS114" s="205"/>
      <c r="ACT114" s="205"/>
      <c r="ACU114" s="205"/>
      <c r="ACV114" s="205"/>
      <c r="ACW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N114" s="205"/>
      <c r="AMO114" s="205"/>
      <c r="AMP114" s="205"/>
      <c r="AMQ114" s="205"/>
      <c r="AMR114" s="205"/>
      <c r="AMS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J114" s="205"/>
      <c r="AWK114" s="205"/>
      <c r="AWL114" s="205"/>
      <c r="AWM114" s="205"/>
      <c r="AWN114" s="205"/>
      <c r="AWO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</row>
    <row r="115" spans="1:1477" s="73" customFormat="1">
      <c r="B115" s="71" t="s">
        <v>6</v>
      </c>
      <c r="C115" s="71" t="s">
        <v>309</v>
      </c>
      <c r="D115" s="71" t="s">
        <v>310</v>
      </c>
      <c r="E115" s="72">
        <v>41577</v>
      </c>
      <c r="F115" s="71" t="s">
        <v>477</v>
      </c>
      <c r="G115" s="71" t="s">
        <v>479</v>
      </c>
      <c r="H115" s="208">
        <v>1</v>
      </c>
      <c r="I115" s="73">
        <v>0</v>
      </c>
      <c r="J115" s="73">
        <v>270</v>
      </c>
      <c r="K115" s="73">
        <v>369</v>
      </c>
      <c r="L115" s="73">
        <v>369</v>
      </c>
      <c r="M115" s="206">
        <f t="shared" ref="M115:M117" si="90">IF(J115 = 0,0,(L115-AH115-AI115)/J115)</f>
        <v>1</v>
      </c>
      <c r="N115" s="73">
        <f t="shared" ref="N115:N117" si="91">IF(G115&lt;&gt;"",IF(M115&lt;=1.2,1,0),0)</f>
        <v>1</v>
      </c>
      <c r="O115" s="73">
        <v>0</v>
      </c>
      <c r="P115" s="73">
        <v>0</v>
      </c>
      <c r="Q115" s="73">
        <v>0</v>
      </c>
      <c r="R115" s="73">
        <v>99</v>
      </c>
      <c r="S115" s="73">
        <v>0</v>
      </c>
      <c r="T115" s="212">
        <v>5019226</v>
      </c>
      <c r="U115" s="212">
        <v>50000</v>
      </c>
      <c r="V115" s="212">
        <v>4969226</v>
      </c>
      <c r="W115" s="212">
        <v>5019226</v>
      </c>
      <c r="X115" s="212">
        <v>4985077</v>
      </c>
      <c r="Y115" s="212">
        <v>0</v>
      </c>
      <c r="Z115" s="212">
        <v>0</v>
      </c>
      <c r="AA115" s="212">
        <v>0</v>
      </c>
      <c r="AB115" s="212">
        <v>4985077</v>
      </c>
      <c r="AC115" s="212">
        <v>4951447</v>
      </c>
      <c r="AD115" s="206">
        <f t="shared" ref="AD115:AD117" si="92">IF(V115=0,0,AC115/V115)</f>
        <v>0.9964221792287169</v>
      </c>
      <c r="AE115" s="73">
        <f t="shared" ref="AE115:AE117" si="93">IF(AD115 &lt;=1.1,1,0)</f>
        <v>1</v>
      </c>
      <c r="AF115" s="212">
        <v>-33631</v>
      </c>
      <c r="AG115" s="212">
        <v>0</v>
      </c>
      <c r="AH115" s="73">
        <v>82</v>
      </c>
      <c r="AI115" s="73">
        <v>17</v>
      </c>
      <c r="AJ115" s="73">
        <v>0</v>
      </c>
      <c r="AK115" s="73">
        <v>0</v>
      </c>
      <c r="AL115" s="85">
        <v>0</v>
      </c>
      <c r="AM115" s="85">
        <v>0</v>
      </c>
      <c r="AN115" s="73">
        <v>0</v>
      </c>
      <c r="AO115" s="73">
        <v>0</v>
      </c>
      <c r="AP115" s="85">
        <v>18054</v>
      </c>
      <c r="AQ115" s="85">
        <v>0</v>
      </c>
      <c r="AR115" s="73">
        <v>0</v>
      </c>
      <c r="AS115" s="73">
        <v>0</v>
      </c>
      <c r="AT115" s="85">
        <v>0</v>
      </c>
      <c r="AU115" s="85">
        <v>0</v>
      </c>
      <c r="AV115" s="73">
        <v>0</v>
      </c>
      <c r="AW115" s="73">
        <v>0</v>
      </c>
      <c r="AX115" s="85">
        <v>0</v>
      </c>
      <c r="AY115" s="85">
        <v>0</v>
      </c>
      <c r="AZ115" s="73">
        <v>0</v>
      </c>
      <c r="BA115" s="73">
        <v>0</v>
      </c>
      <c r="BB115" s="85">
        <v>0</v>
      </c>
      <c r="BC115" s="85">
        <v>0</v>
      </c>
      <c r="BD115" s="73">
        <v>0</v>
      </c>
      <c r="BE115" s="73">
        <v>0</v>
      </c>
      <c r="BF115" s="85">
        <v>0</v>
      </c>
      <c r="BG115" s="85">
        <v>0</v>
      </c>
      <c r="BH115" s="73">
        <v>0</v>
      </c>
      <c r="BI115" s="73">
        <v>0</v>
      </c>
      <c r="BJ115" s="85">
        <v>0</v>
      </c>
      <c r="BK115" s="85">
        <v>0</v>
      </c>
      <c r="BL115" s="73">
        <v>0</v>
      </c>
      <c r="BM115" s="73">
        <v>0</v>
      </c>
      <c r="BN115" s="85">
        <v>0</v>
      </c>
      <c r="BO115" s="85">
        <v>0</v>
      </c>
      <c r="BP115" s="73">
        <v>0</v>
      </c>
      <c r="BQ115" s="73">
        <v>0</v>
      </c>
      <c r="BR115" s="85">
        <v>0</v>
      </c>
      <c r="BS115" s="85">
        <v>0</v>
      </c>
      <c r="BT115" s="73">
        <v>0</v>
      </c>
      <c r="BU115" s="73">
        <v>0</v>
      </c>
      <c r="BV115" s="85">
        <v>0</v>
      </c>
      <c r="BW115" s="85">
        <v>0</v>
      </c>
      <c r="BX115" s="73">
        <v>0</v>
      </c>
      <c r="BY115" s="73">
        <v>0</v>
      </c>
      <c r="BZ115" s="85">
        <v>0</v>
      </c>
      <c r="CA115" s="85">
        <v>0</v>
      </c>
      <c r="CB115" s="73">
        <v>0</v>
      </c>
      <c r="CC115" s="73">
        <v>0</v>
      </c>
      <c r="CD115" s="85">
        <v>0</v>
      </c>
      <c r="CE115" s="85">
        <v>0</v>
      </c>
      <c r="CF115" s="73">
        <v>0</v>
      </c>
      <c r="CG115" s="73">
        <v>0</v>
      </c>
      <c r="CH115" s="85">
        <v>0</v>
      </c>
      <c r="CI115" s="85">
        <v>0</v>
      </c>
      <c r="CJ115" s="73">
        <v>0</v>
      </c>
      <c r="CK115" s="73">
        <v>0</v>
      </c>
      <c r="CL115" s="85">
        <v>18054</v>
      </c>
      <c r="CM115" s="85">
        <v>0</v>
      </c>
      <c r="CN115" s="71" t="s">
        <v>365</v>
      </c>
      <c r="CO115" s="71" t="s">
        <v>366</v>
      </c>
      <c r="CP115" s="71" t="s">
        <v>321</v>
      </c>
      <c r="CQ115" s="71" t="s">
        <v>321</v>
      </c>
      <c r="CR115" s="71" t="s">
        <v>321</v>
      </c>
      <c r="CS115" s="71" t="s">
        <v>321</v>
      </c>
      <c r="CT115" s="72">
        <v>42208</v>
      </c>
      <c r="CU115" s="71" t="s">
        <v>473</v>
      </c>
      <c r="CV115" s="71" t="s">
        <v>474</v>
      </c>
      <c r="CW115" s="72" t="s">
        <v>168</v>
      </c>
      <c r="CX115" s="72">
        <v>42095</v>
      </c>
      <c r="CY115" s="71" t="s">
        <v>475</v>
      </c>
      <c r="CZ115" s="71" t="s">
        <v>478</v>
      </c>
      <c r="DA115" s="71" t="s">
        <v>516</v>
      </c>
      <c r="DB115" s="86">
        <v>4751500</v>
      </c>
      <c r="DC115" s="73" t="s">
        <v>326</v>
      </c>
      <c r="DD115" s="71" t="s">
        <v>327</v>
      </c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205"/>
      <c r="IJ115" s="205"/>
      <c r="IK115" s="205"/>
      <c r="IL115" s="205"/>
      <c r="IM115" s="205"/>
      <c r="IN115" s="205"/>
      <c r="IO115" s="205"/>
      <c r="IP115" s="205"/>
      <c r="IQ115" s="205"/>
      <c r="IR115" s="205"/>
      <c r="IS115" s="205"/>
      <c r="IT115" s="205"/>
      <c r="IU115" s="205"/>
      <c r="IV115" s="205"/>
      <c r="IW115" s="205"/>
      <c r="IX115" s="205"/>
      <c r="IY115" s="205"/>
      <c r="IZ115" s="205"/>
      <c r="JA115" s="205"/>
      <c r="JB115" s="205"/>
      <c r="JC115" s="205"/>
      <c r="JD115" s="205"/>
      <c r="JE115" s="205"/>
      <c r="JF115" s="205"/>
      <c r="JG115" s="205"/>
      <c r="JH115" s="205"/>
      <c r="JI115" s="205"/>
      <c r="JJ115" s="205"/>
      <c r="JK115" s="205"/>
      <c r="JL115" s="205"/>
      <c r="JM115" s="205"/>
      <c r="JN115" s="205"/>
      <c r="JO115" s="205"/>
      <c r="JP115" s="205"/>
      <c r="JQ115" s="205"/>
      <c r="JR115" s="205"/>
      <c r="JS115" s="205"/>
      <c r="JT115" s="205"/>
      <c r="JU115" s="205"/>
      <c r="JV115" s="205"/>
      <c r="JW115" s="205"/>
      <c r="JX115" s="205"/>
      <c r="JY115" s="205"/>
      <c r="JZ115" s="205"/>
      <c r="KA115" s="205"/>
      <c r="KB115" s="205"/>
      <c r="KC115" s="205"/>
      <c r="KD115" s="205"/>
      <c r="KE115" s="205"/>
      <c r="KF115" s="205"/>
      <c r="KG115" s="205"/>
      <c r="KH115" s="205"/>
      <c r="KI115" s="205"/>
      <c r="KJ115" s="205"/>
      <c r="KK115" s="205"/>
      <c r="KL115" s="205"/>
      <c r="KM115" s="205"/>
      <c r="KN115" s="205"/>
      <c r="KO115" s="205"/>
      <c r="KP115" s="205"/>
      <c r="KQ115" s="205"/>
      <c r="KR115" s="205"/>
      <c r="KS115" s="205"/>
      <c r="KT115" s="205"/>
      <c r="KU115" s="205"/>
      <c r="KV115" s="205"/>
      <c r="KW115" s="205"/>
      <c r="KX115" s="205"/>
      <c r="KY115" s="205"/>
      <c r="KZ115" s="205"/>
      <c r="LA115" s="205"/>
      <c r="LB115" s="205"/>
      <c r="LC115" s="205"/>
      <c r="LD115" s="205"/>
      <c r="LE115" s="205"/>
      <c r="LF115" s="205"/>
      <c r="LG115" s="205"/>
      <c r="LH115" s="205"/>
      <c r="LI115" s="205"/>
      <c r="LJ115" s="205"/>
      <c r="LK115" s="205"/>
      <c r="LL115" s="205"/>
      <c r="LM115" s="205"/>
      <c r="LN115" s="205"/>
      <c r="LO115" s="205"/>
      <c r="LP115" s="205"/>
      <c r="LQ115" s="205"/>
      <c r="LR115" s="205"/>
      <c r="LS115" s="205"/>
      <c r="LT115" s="205"/>
      <c r="LU115" s="205"/>
      <c r="LV115" s="205"/>
      <c r="LW115" s="205"/>
      <c r="LX115" s="205"/>
      <c r="LY115" s="205"/>
      <c r="LZ115" s="205"/>
      <c r="MA115" s="205"/>
      <c r="MB115" s="205"/>
      <c r="MC115" s="205"/>
      <c r="MD115" s="205"/>
      <c r="ME115" s="205"/>
      <c r="MF115" s="205"/>
      <c r="MG115" s="205"/>
      <c r="MH115" s="205"/>
      <c r="MI115" s="205"/>
      <c r="MJ115" s="205"/>
      <c r="MK115" s="205"/>
      <c r="ML115" s="205"/>
      <c r="MM115" s="205"/>
      <c r="MN115" s="205"/>
      <c r="MO115" s="205"/>
      <c r="MP115" s="205"/>
      <c r="MQ115" s="205"/>
      <c r="MR115" s="205"/>
      <c r="MS115" s="205"/>
      <c r="MT115" s="205"/>
      <c r="MU115" s="205"/>
      <c r="MV115" s="205"/>
      <c r="MW115" s="205"/>
      <c r="MX115" s="205"/>
      <c r="MY115" s="205"/>
      <c r="MZ115" s="205"/>
      <c r="NA115" s="205"/>
      <c r="NB115" s="205"/>
      <c r="NC115" s="205"/>
      <c r="ND115" s="205"/>
      <c r="NE115" s="205"/>
      <c r="NF115" s="205"/>
      <c r="NG115" s="205"/>
      <c r="NH115" s="205"/>
      <c r="NI115" s="205"/>
      <c r="NJ115" s="205"/>
      <c r="NK115" s="205"/>
      <c r="NL115" s="205"/>
      <c r="NM115" s="205"/>
      <c r="NN115" s="205"/>
      <c r="NO115" s="205"/>
      <c r="NP115" s="205"/>
      <c r="NQ115" s="205"/>
      <c r="NR115" s="205"/>
      <c r="NS115" s="205"/>
      <c r="NT115" s="205"/>
      <c r="NU115" s="205"/>
      <c r="NV115" s="205"/>
      <c r="NW115" s="205"/>
      <c r="NX115" s="205"/>
      <c r="NY115" s="205"/>
      <c r="NZ115" s="205"/>
      <c r="OA115" s="205"/>
      <c r="OB115" s="205"/>
      <c r="OC115" s="205"/>
      <c r="OD115" s="205"/>
      <c r="OE115" s="205"/>
      <c r="OF115" s="205"/>
      <c r="OG115" s="205"/>
      <c r="OH115" s="205"/>
      <c r="OI115" s="205"/>
      <c r="OJ115" s="205"/>
      <c r="OK115" s="205"/>
      <c r="OL115" s="205"/>
      <c r="OM115" s="205"/>
      <c r="ON115" s="205"/>
      <c r="OO115" s="205"/>
      <c r="OP115" s="205"/>
      <c r="OQ115" s="205"/>
      <c r="OR115" s="205"/>
      <c r="OS115" s="205"/>
      <c r="OT115" s="205"/>
      <c r="OU115" s="205"/>
      <c r="OV115" s="205"/>
      <c r="OW115" s="205"/>
      <c r="OX115" s="205"/>
      <c r="OY115" s="205"/>
      <c r="OZ115" s="205"/>
      <c r="PA115" s="205"/>
      <c r="PB115" s="205"/>
      <c r="PC115" s="205"/>
      <c r="PD115" s="205"/>
      <c r="PE115" s="205"/>
      <c r="PF115" s="205"/>
      <c r="PG115" s="205"/>
      <c r="PH115" s="205"/>
      <c r="PI115" s="205"/>
      <c r="PJ115" s="205"/>
      <c r="PK115" s="205"/>
      <c r="PL115" s="205"/>
      <c r="PM115" s="205"/>
      <c r="PN115" s="205"/>
      <c r="PO115" s="205"/>
      <c r="PP115" s="205"/>
      <c r="PQ115" s="205"/>
      <c r="PR115" s="205"/>
      <c r="PS115" s="205"/>
      <c r="PT115" s="205"/>
      <c r="PU115" s="205"/>
      <c r="PV115" s="205"/>
      <c r="PW115" s="205"/>
      <c r="PX115" s="205"/>
      <c r="PY115" s="205"/>
      <c r="PZ115" s="205"/>
      <c r="QA115" s="205"/>
      <c r="QB115" s="205"/>
      <c r="QC115" s="205"/>
      <c r="QD115" s="205"/>
      <c r="QE115" s="205"/>
      <c r="QF115" s="205"/>
      <c r="QG115" s="205"/>
      <c r="QH115" s="205"/>
      <c r="QI115" s="205"/>
      <c r="QJ115" s="205"/>
      <c r="QK115" s="205"/>
      <c r="QL115" s="205"/>
      <c r="QM115" s="205"/>
      <c r="QN115" s="205"/>
      <c r="QO115" s="205"/>
      <c r="QP115" s="205"/>
      <c r="QQ115" s="205"/>
      <c r="QR115" s="205"/>
      <c r="QS115" s="205"/>
      <c r="QT115" s="205"/>
      <c r="QU115" s="205"/>
      <c r="QV115" s="205"/>
      <c r="QW115" s="205"/>
      <c r="QX115" s="205"/>
      <c r="QY115" s="205"/>
      <c r="QZ115" s="205"/>
      <c r="RA115" s="205"/>
      <c r="RB115" s="205"/>
      <c r="RC115" s="205"/>
      <c r="RD115" s="205"/>
      <c r="RE115" s="205"/>
      <c r="RF115" s="205"/>
      <c r="RG115" s="205"/>
      <c r="RH115" s="205"/>
      <c r="RI115" s="205"/>
      <c r="RJ115" s="205"/>
      <c r="RK115" s="205"/>
      <c r="RL115" s="205"/>
      <c r="RM115" s="205"/>
      <c r="RN115" s="205"/>
      <c r="RO115" s="205"/>
      <c r="RP115" s="205"/>
      <c r="RQ115" s="205"/>
      <c r="RR115" s="205"/>
      <c r="RS115" s="205"/>
      <c r="RT115" s="205"/>
      <c r="RU115" s="205"/>
      <c r="RV115" s="205"/>
      <c r="RW115" s="205"/>
      <c r="RX115" s="205"/>
      <c r="RY115" s="205"/>
      <c r="RZ115" s="205"/>
      <c r="SA115" s="205"/>
      <c r="SB115" s="205"/>
      <c r="SC115" s="205"/>
      <c r="SD115" s="205"/>
      <c r="SE115" s="205"/>
      <c r="SF115" s="205"/>
      <c r="SG115" s="205"/>
      <c r="SH115" s="205"/>
      <c r="SI115" s="205"/>
      <c r="SJ115" s="205"/>
      <c r="SK115" s="205"/>
      <c r="SL115" s="205"/>
      <c r="SM115" s="205"/>
      <c r="SN115" s="205"/>
      <c r="SO115" s="205"/>
      <c r="SP115" s="205"/>
      <c r="SQ115" s="205"/>
      <c r="SR115" s="205"/>
      <c r="SS115" s="205"/>
      <c r="ST115" s="205"/>
      <c r="SU115" s="205"/>
      <c r="SV115" s="205"/>
      <c r="SW115" s="205"/>
      <c r="SX115" s="205"/>
      <c r="SY115" s="205"/>
      <c r="SZ115" s="205"/>
      <c r="TA115" s="205"/>
      <c r="TB115" s="205"/>
      <c r="TC115" s="205"/>
      <c r="TD115" s="205"/>
      <c r="TE115" s="205"/>
      <c r="TF115" s="205"/>
      <c r="TG115" s="205"/>
      <c r="TH115" s="205"/>
      <c r="TI115" s="205"/>
      <c r="TJ115" s="205"/>
      <c r="TK115" s="205"/>
      <c r="TL115" s="205"/>
      <c r="TM115" s="205"/>
      <c r="TN115" s="205"/>
      <c r="TO115" s="205"/>
      <c r="TP115" s="205"/>
      <c r="TQ115" s="205"/>
      <c r="TR115" s="205"/>
      <c r="TS115" s="205"/>
      <c r="TT115" s="205"/>
      <c r="TU115" s="205"/>
      <c r="TV115" s="205"/>
      <c r="TW115" s="205"/>
      <c r="TX115" s="205"/>
      <c r="TY115" s="205"/>
      <c r="TZ115" s="205"/>
      <c r="UA115" s="205"/>
      <c r="UB115" s="205"/>
      <c r="UC115" s="205"/>
      <c r="UD115" s="205"/>
      <c r="UE115" s="205"/>
      <c r="UF115" s="205"/>
      <c r="UG115" s="205"/>
      <c r="UH115" s="205"/>
      <c r="UI115" s="205"/>
      <c r="UJ115" s="205"/>
      <c r="UK115" s="205"/>
      <c r="UL115" s="205"/>
      <c r="UM115" s="205"/>
      <c r="UN115" s="205"/>
      <c r="UO115" s="205"/>
      <c r="UP115" s="205"/>
      <c r="UQ115" s="205"/>
      <c r="UR115" s="205"/>
      <c r="US115" s="205"/>
      <c r="UT115" s="205"/>
      <c r="UU115" s="205"/>
      <c r="UV115" s="205"/>
      <c r="UW115" s="205"/>
      <c r="UX115" s="205"/>
      <c r="UY115" s="205"/>
      <c r="UZ115" s="205"/>
      <c r="VA115" s="205"/>
      <c r="VB115" s="205"/>
      <c r="VC115" s="205"/>
      <c r="VD115" s="205"/>
      <c r="VE115" s="205"/>
      <c r="VF115" s="205"/>
      <c r="VG115" s="205"/>
      <c r="VH115" s="205"/>
      <c r="VI115" s="205"/>
      <c r="VJ115" s="205"/>
      <c r="VK115" s="205"/>
      <c r="VL115" s="205"/>
      <c r="VM115" s="205"/>
      <c r="VN115" s="205"/>
      <c r="VO115" s="205"/>
      <c r="VP115" s="205"/>
      <c r="VQ115" s="205"/>
      <c r="VR115" s="205"/>
      <c r="VS115" s="205"/>
      <c r="VT115" s="205"/>
      <c r="VU115" s="205"/>
      <c r="VV115" s="205"/>
      <c r="VW115" s="205"/>
      <c r="VX115" s="205"/>
      <c r="VY115" s="205"/>
      <c r="VZ115" s="205"/>
      <c r="WA115" s="205"/>
      <c r="WB115" s="205"/>
      <c r="WC115" s="205"/>
      <c r="WD115" s="205"/>
      <c r="WE115" s="205"/>
      <c r="WF115" s="205"/>
      <c r="WG115" s="205"/>
      <c r="WH115" s="205"/>
      <c r="WI115" s="205"/>
      <c r="WJ115" s="205"/>
      <c r="WK115" s="205"/>
      <c r="WL115" s="205"/>
      <c r="WM115" s="205"/>
      <c r="WN115" s="205"/>
      <c r="WO115" s="205"/>
      <c r="WP115" s="205"/>
      <c r="WQ115" s="205"/>
      <c r="WR115" s="205"/>
      <c r="WS115" s="205"/>
      <c r="WT115" s="205"/>
      <c r="WU115" s="205"/>
      <c r="WV115" s="205"/>
      <c r="WW115" s="205"/>
      <c r="WX115" s="205"/>
      <c r="WY115" s="205"/>
      <c r="WZ115" s="205"/>
      <c r="XA115" s="205"/>
      <c r="XB115" s="205"/>
      <c r="XC115" s="205"/>
      <c r="XD115" s="205"/>
      <c r="XE115" s="205"/>
      <c r="XF115" s="205"/>
      <c r="XG115" s="205"/>
      <c r="XH115" s="205"/>
      <c r="XI115" s="205"/>
      <c r="XJ115" s="205"/>
      <c r="XK115" s="205"/>
      <c r="XL115" s="205"/>
      <c r="XM115" s="205"/>
      <c r="XN115" s="205"/>
      <c r="XO115" s="205"/>
      <c r="XP115" s="205"/>
      <c r="XQ115" s="205"/>
      <c r="XR115" s="205"/>
      <c r="XS115" s="205"/>
      <c r="XT115" s="205"/>
      <c r="XU115" s="205"/>
      <c r="XV115" s="205"/>
      <c r="XW115" s="205"/>
      <c r="XX115" s="205"/>
      <c r="XY115" s="205"/>
      <c r="XZ115" s="205"/>
      <c r="YA115" s="205"/>
      <c r="YB115" s="205"/>
      <c r="YC115" s="205"/>
      <c r="YD115" s="205"/>
      <c r="YE115" s="205"/>
      <c r="YF115" s="205"/>
      <c r="YG115" s="205"/>
      <c r="YH115" s="205"/>
      <c r="YI115" s="205"/>
      <c r="YJ115" s="205"/>
      <c r="YK115" s="205"/>
      <c r="YL115" s="205"/>
      <c r="YM115" s="205"/>
      <c r="YN115" s="205"/>
      <c r="YO115" s="205"/>
      <c r="YP115" s="205"/>
      <c r="YQ115" s="205"/>
      <c r="YR115" s="205"/>
      <c r="YS115" s="205"/>
      <c r="YT115" s="205"/>
      <c r="YU115" s="205"/>
      <c r="YV115" s="205"/>
      <c r="YW115" s="205"/>
      <c r="YX115" s="205"/>
      <c r="YY115" s="205"/>
      <c r="YZ115" s="205"/>
      <c r="ZA115" s="205"/>
      <c r="ZB115" s="205"/>
      <c r="ZC115" s="205"/>
      <c r="ZD115" s="205"/>
      <c r="ZE115" s="205"/>
      <c r="ZF115" s="205"/>
      <c r="ZG115" s="205"/>
      <c r="ZH115" s="205"/>
      <c r="ZI115" s="205"/>
      <c r="ZJ115" s="205"/>
      <c r="ZK115" s="205"/>
      <c r="ZL115" s="205"/>
      <c r="ZM115" s="205"/>
      <c r="ZN115" s="205"/>
      <c r="ZO115" s="205"/>
      <c r="ZP115" s="205"/>
      <c r="ZQ115" s="205"/>
      <c r="ZR115" s="205"/>
      <c r="ZS115" s="205"/>
      <c r="ZT115" s="205"/>
      <c r="ZU115" s="205"/>
      <c r="ZV115" s="205"/>
      <c r="ZW115" s="205"/>
      <c r="ZX115" s="205"/>
      <c r="ZY115" s="205"/>
      <c r="ZZ115" s="205"/>
      <c r="AAA115" s="205"/>
      <c r="AAB115" s="205"/>
      <c r="AAC115" s="205"/>
      <c r="AAD115" s="205"/>
      <c r="AAE115" s="205"/>
      <c r="AAF115" s="205"/>
      <c r="AAG115" s="205"/>
      <c r="AAH115" s="205"/>
      <c r="AAI115" s="205"/>
      <c r="AAJ115" s="205"/>
      <c r="AAK115" s="205"/>
      <c r="AAL115" s="205"/>
      <c r="AAM115" s="205"/>
      <c r="AAN115" s="205"/>
      <c r="AAO115" s="205"/>
      <c r="AAP115" s="205"/>
      <c r="AAQ115" s="205"/>
      <c r="AAR115" s="205"/>
      <c r="AAS115" s="205"/>
      <c r="AAT115" s="205"/>
      <c r="AAU115" s="205"/>
      <c r="AAV115" s="205"/>
      <c r="AAW115" s="205"/>
      <c r="AAX115" s="205"/>
      <c r="AAY115" s="205"/>
      <c r="AAZ115" s="205"/>
      <c r="ABA115" s="205"/>
      <c r="ABB115" s="205"/>
      <c r="ABC115" s="205"/>
      <c r="ABD115" s="205"/>
      <c r="ABE115" s="205"/>
      <c r="ABF115" s="205"/>
      <c r="ABG115" s="205"/>
      <c r="ABH115" s="205"/>
      <c r="ABI115" s="205"/>
      <c r="ABJ115" s="205"/>
      <c r="ABK115" s="205"/>
      <c r="ABL115" s="205"/>
      <c r="ABM115" s="205"/>
      <c r="ABN115" s="205"/>
      <c r="ABO115" s="205"/>
      <c r="ABP115" s="205"/>
      <c r="ABQ115" s="205"/>
      <c r="ABR115" s="205"/>
      <c r="ABS115" s="205"/>
      <c r="ABT115" s="205"/>
      <c r="ABU115" s="205"/>
      <c r="ABV115" s="205"/>
      <c r="ABW115" s="205"/>
      <c r="ABX115" s="205"/>
      <c r="ABY115" s="205"/>
      <c r="ABZ115" s="205"/>
      <c r="ACA115" s="205"/>
      <c r="ACB115" s="205"/>
      <c r="ACC115" s="205"/>
      <c r="ACD115" s="205"/>
      <c r="ACE115" s="205"/>
      <c r="ACF115" s="205"/>
      <c r="ACG115" s="205"/>
      <c r="ACH115" s="205"/>
      <c r="ACI115" s="205"/>
      <c r="ACJ115" s="205"/>
      <c r="ACK115" s="205"/>
      <c r="ACL115" s="205"/>
      <c r="ACM115" s="205"/>
      <c r="ACN115" s="205"/>
      <c r="ACO115" s="205"/>
      <c r="ACP115" s="205"/>
      <c r="ACQ115" s="205"/>
      <c r="ACR115" s="205"/>
      <c r="ACS115" s="205"/>
      <c r="ACT115" s="205"/>
      <c r="ACU115" s="205"/>
      <c r="ACV115" s="205"/>
      <c r="ACW115" s="205"/>
      <c r="ACX115" s="205"/>
      <c r="ACY115" s="205"/>
      <c r="ACZ115" s="205"/>
      <c r="ADA115" s="205"/>
      <c r="ADB115" s="205"/>
      <c r="ADC115" s="205"/>
      <c r="ADD115" s="205"/>
      <c r="ADE115" s="205"/>
      <c r="ADF115" s="205"/>
      <c r="ADG115" s="205"/>
      <c r="ADH115" s="205"/>
      <c r="ADI115" s="205"/>
      <c r="ADJ115" s="205"/>
      <c r="ADK115" s="205"/>
      <c r="ADL115" s="205"/>
      <c r="ADM115" s="205"/>
      <c r="ADN115" s="205"/>
      <c r="ADO115" s="205"/>
      <c r="ADP115" s="205"/>
      <c r="ADQ115" s="205"/>
      <c r="ADR115" s="205"/>
      <c r="ADS115" s="205"/>
      <c r="ADT115" s="205"/>
      <c r="ADU115" s="205"/>
      <c r="ADV115" s="205"/>
      <c r="ADW115" s="205"/>
      <c r="ADX115" s="205"/>
      <c r="ADY115" s="205"/>
      <c r="ADZ115" s="205"/>
      <c r="AEA115" s="205"/>
      <c r="AEB115" s="205"/>
      <c r="AEC115" s="205"/>
      <c r="AED115" s="205"/>
      <c r="AEE115" s="205"/>
      <c r="AEF115" s="205"/>
      <c r="AEG115" s="205"/>
      <c r="AEH115" s="205"/>
      <c r="AEI115" s="205"/>
      <c r="AEJ115" s="205"/>
      <c r="AEK115" s="205"/>
      <c r="AEL115" s="205"/>
      <c r="AEM115" s="205"/>
      <c r="AEN115" s="205"/>
      <c r="AEO115" s="205"/>
      <c r="AEP115" s="205"/>
      <c r="AEQ115" s="205"/>
      <c r="AER115" s="205"/>
      <c r="AES115" s="205"/>
      <c r="AET115" s="205"/>
      <c r="AEU115" s="205"/>
      <c r="AEV115" s="205"/>
      <c r="AEW115" s="205"/>
      <c r="AEX115" s="205"/>
      <c r="AEY115" s="205"/>
      <c r="AEZ115" s="205"/>
      <c r="AFA115" s="205"/>
      <c r="AFB115" s="205"/>
      <c r="AFC115" s="205"/>
      <c r="AFD115" s="205"/>
      <c r="AFE115" s="205"/>
      <c r="AFF115" s="205"/>
      <c r="AFG115" s="205"/>
      <c r="AFH115" s="205"/>
      <c r="AFI115" s="205"/>
      <c r="AFJ115" s="205"/>
      <c r="AFK115" s="205"/>
      <c r="AFL115" s="205"/>
      <c r="AFM115" s="205"/>
      <c r="AFN115" s="205"/>
      <c r="AFO115" s="205"/>
      <c r="AFP115" s="205"/>
      <c r="AFQ115" s="205"/>
      <c r="AFR115" s="205"/>
      <c r="AFS115" s="205"/>
      <c r="AFT115" s="205"/>
      <c r="AFU115" s="205"/>
      <c r="AFV115" s="205"/>
      <c r="AFW115" s="205"/>
      <c r="AFX115" s="205"/>
      <c r="AFY115" s="205"/>
      <c r="AFZ115" s="205"/>
      <c r="AGA115" s="205"/>
      <c r="AGB115" s="205"/>
      <c r="AGC115" s="205"/>
      <c r="AGD115" s="205"/>
      <c r="AGE115" s="205"/>
      <c r="AGF115" s="205"/>
      <c r="AGG115" s="205"/>
      <c r="AGH115" s="205"/>
      <c r="AGI115" s="205"/>
      <c r="AGJ115" s="205"/>
      <c r="AGK115" s="205"/>
      <c r="AGL115" s="205"/>
      <c r="AGM115" s="205"/>
      <c r="AGN115" s="205"/>
      <c r="AGO115" s="205"/>
      <c r="AGP115" s="205"/>
      <c r="AGQ115" s="205"/>
      <c r="AGR115" s="205"/>
      <c r="AGS115" s="205"/>
      <c r="AGT115" s="205"/>
      <c r="AGU115" s="205"/>
      <c r="AGV115" s="205"/>
      <c r="AGW115" s="205"/>
      <c r="AGX115" s="205"/>
      <c r="AGY115" s="205"/>
      <c r="AGZ115" s="205"/>
      <c r="AHA115" s="205"/>
      <c r="AHB115" s="205"/>
      <c r="AHC115" s="205"/>
      <c r="AHD115" s="205"/>
      <c r="AHE115" s="205"/>
      <c r="AHF115" s="205"/>
      <c r="AHG115" s="205"/>
      <c r="AHH115" s="205"/>
      <c r="AHI115" s="205"/>
      <c r="AHJ115" s="205"/>
      <c r="AHK115" s="205"/>
      <c r="AHL115" s="205"/>
      <c r="AHM115" s="205"/>
      <c r="AHN115" s="205"/>
      <c r="AHO115" s="205"/>
      <c r="AHP115" s="205"/>
      <c r="AHQ115" s="205"/>
      <c r="AHR115" s="205"/>
      <c r="AHS115" s="205"/>
      <c r="AHT115" s="205"/>
      <c r="AHU115" s="205"/>
      <c r="AHV115" s="205"/>
      <c r="AHW115" s="205"/>
      <c r="AHX115" s="205"/>
      <c r="AHY115" s="205"/>
      <c r="AHZ115" s="205"/>
      <c r="AIA115" s="205"/>
      <c r="AIB115" s="205"/>
      <c r="AIC115" s="205"/>
      <c r="AID115" s="205"/>
      <c r="AIE115" s="205"/>
      <c r="AIF115" s="205"/>
      <c r="AIG115" s="205"/>
      <c r="AIH115" s="205"/>
      <c r="AII115" s="205"/>
      <c r="AIJ115" s="205"/>
      <c r="AIK115" s="205"/>
      <c r="AIL115" s="205"/>
      <c r="AIM115" s="205"/>
      <c r="AIN115" s="205"/>
      <c r="AIO115" s="205"/>
      <c r="AIP115" s="205"/>
      <c r="AIQ115" s="205"/>
      <c r="AIR115" s="205"/>
      <c r="AIS115" s="205"/>
      <c r="AIT115" s="205"/>
      <c r="AIU115" s="205"/>
      <c r="AIV115" s="205"/>
      <c r="AIW115" s="205"/>
      <c r="AIX115" s="205"/>
      <c r="AIY115" s="205"/>
      <c r="AIZ115" s="205"/>
      <c r="AJA115" s="205"/>
      <c r="AJB115" s="205"/>
      <c r="AJC115" s="205"/>
      <c r="AJD115" s="205"/>
      <c r="AJE115" s="205"/>
      <c r="AJF115" s="205"/>
      <c r="AJG115" s="205"/>
      <c r="AJH115" s="205"/>
      <c r="AJI115" s="205"/>
      <c r="AJJ115" s="205"/>
      <c r="AJK115" s="205"/>
      <c r="AJL115" s="205"/>
      <c r="AJM115" s="205"/>
      <c r="AJN115" s="205"/>
      <c r="AJO115" s="205"/>
      <c r="AJP115" s="205"/>
      <c r="AJQ115" s="205"/>
      <c r="AJR115" s="205"/>
      <c r="AJS115" s="205"/>
      <c r="AJT115" s="205"/>
      <c r="AJU115" s="205"/>
      <c r="AJV115" s="205"/>
      <c r="AJW115" s="205"/>
      <c r="AJX115" s="205"/>
      <c r="AJY115" s="205"/>
      <c r="AJZ115" s="205"/>
      <c r="AKA115" s="205"/>
      <c r="AKB115" s="205"/>
      <c r="AKC115" s="205"/>
      <c r="AKD115" s="205"/>
      <c r="AKE115" s="205"/>
      <c r="AKF115" s="205"/>
      <c r="AKG115" s="205"/>
      <c r="AKH115" s="205"/>
      <c r="AKI115" s="205"/>
      <c r="AKJ115" s="205"/>
      <c r="AKK115" s="205"/>
      <c r="AKL115" s="205"/>
      <c r="AKM115" s="205"/>
      <c r="AKN115" s="205"/>
      <c r="AKO115" s="205"/>
      <c r="AKP115" s="205"/>
      <c r="AKQ115" s="205"/>
      <c r="AKR115" s="205"/>
      <c r="AKS115" s="205"/>
      <c r="AKT115" s="205"/>
      <c r="AKU115" s="205"/>
      <c r="AKV115" s="205"/>
      <c r="AKW115" s="205"/>
      <c r="AKX115" s="205"/>
      <c r="AKY115" s="205"/>
      <c r="AKZ115" s="205"/>
      <c r="ALA115" s="205"/>
      <c r="ALB115" s="205"/>
      <c r="ALC115" s="205"/>
      <c r="ALD115" s="205"/>
      <c r="ALE115" s="205"/>
      <c r="ALF115" s="205"/>
      <c r="ALG115" s="205"/>
      <c r="ALH115" s="205"/>
      <c r="ALI115" s="205"/>
      <c r="ALJ115" s="205"/>
      <c r="ALK115" s="205"/>
      <c r="ALL115" s="205"/>
      <c r="ALM115" s="205"/>
      <c r="ALN115" s="205"/>
      <c r="ALO115" s="205"/>
      <c r="ALP115" s="205"/>
      <c r="ALQ115" s="205"/>
      <c r="ALR115" s="205"/>
      <c r="ALS115" s="205"/>
      <c r="ALT115" s="205"/>
      <c r="ALU115" s="205"/>
      <c r="ALV115" s="205"/>
      <c r="ALW115" s="205"/>
      <c r="ALX115" s="205"/>
      <c r="ALY115" s="205"/>
      <c r="ALZ115" s="205"/>
      <c r="AMA115" s="205"/>
      <c r="AMB115" s="205"/>
      <c r="AMC115" s="205"/>
      <c r="AMD115" s="205"/>
      <c r="AME115" s="205"/>
      <c r="AMF115" s="205"/>
      <c r="AMG115" s="205"/>
      <c r="AMH115" s="205"/>
      <c r="AMI115" s="205"/>
      <c r="AMJ115" s="205"/>
      <c r="AMK115" s="205"/>
      <c r="AML115" s="205"/>
      <c r="AMM115" s="205"/>
      <c r="AMN115" s="205"/>
      <c r="AMO115" s="205"/>
      <c r="AMP115" s="205"/>
      <c r="AMQ115" s="205"/>
      <c r="AMR115" s="205"/>
      <c r="AMS115" s="205"/>
      <c r="AMT115" s="205"/>
      <c r="AMU115" s="205"/>
      <c r="AMV115" s="205"/>
      <c r="AMW115" s="205"/>
      <c r="AMX115" s="205"/>
      <c r="AMY115" s="205"/>
      <c r="AMZ115" s="205"/>
      <c r="ANA115" s="205"/>
      <c r="ANB115" s="205"/>
      <c r="ANC115" s="205"/>
      <c r="AND115" s="205"/>
      <c r="ANE115" s="205"/>
      <c r="ANF115" s="205"/>
      <c r="ANG115" s="205"/>
      <c r="ANH115" s="205"/>
      <c r="ANI115" s="205"/>
      <c r="ANJ115" s="205"/>
      <c r="ANK115" s="205"/>
      <c r="ANL115" s="205"/>
      <c r="ANM115" s="205"/>
      <c r="ANN115" s="205"/>
      <c r="ANO115" s="205"/>
      <c r="ANP115" s="205"/>
      <c r="ANQ115" s="205"/>
      <c r="ANR115" s="205"/>
      <c r="ANS115" s="205"/>
      <c r="ANT115" s="205"/>
      <c r="ANU115" s="205"/>
      <c r="ANV115" s="205"/>
      <c r="ANW115" s="205"/>
      <c r="ANX115" s="205"/>
      <c r="ANY115" s="205"/>
      <c r="ANZ115" s="205"/>
      <c r="AOA115" s="205"/>
      <c r="AOB115" s="205"/>
      <c r="AOC115" s="205"/>
      <c r="AOD115" s="205"/>
      <c r="AOE115" s="205"/>
      <c r="AOF115" s="205"/>
      <c r="AOG115" s="205"/>
      <c r="AOH115" s="205"/>
      <c r="AOI115" s="205"/>
      <c r="AOJ115" s="205"/>
      <c r="AOK115" s="205"/>
      <c r="AOL115" s="205"/>
      <c r="AOM115" s="205"/>
      <c r="AON115" s="205"/>
      <c r="AOO115" s="205"/>
      <c r="AOP115" s="205"/>
      <c r="AOQ115" s="205"/>
      <c r="AOR115" s="205"/>
      <c r="AOS115" s="205"/>
      <c r="AOT115" s="205"/>
      <c r="AOU115" s="205"/>
      <c r="AOV115" s="205"/>
      <c r="AOW115" s="205"/>
      <c r="AOX115" s="205"/>
      <c r="AOY115" s="205"/>
      <c r="AOZ115" s="205"/>
      <c r="APA115" s="205"/>
      <c r="APB115" s="205"/>
      <c r="APC115" s="205"/>
      <c r="APD115" s="205"/>
      <c r="APE115" s="205"/>
      <c r="APF115" s="205"/>
      <c r="APG115" s="205"/>
      <c r="APH115" s="205"/>
      <c r="API115" s="205"/>
      <c r="APJ115" s="205"/>
      <c r="APK115" s="205"/>
      <c r="APL115" s="205"/>
      <c r="APM115" s="205"/>
      <c r="APN115" s="205"/>
      <c r="APO115" s="205"/>
      <c r="APP115" s="205"/>
      <c r="APQ115" s="205"/>
      <c r="APR115" s="205"/>
      <c r="APS115" s="205"/>
      <c r="APT115" s="205"/>
      <c r="APU115" s="205"/>
      <c r="APV115" s="205"/>
      <c r="APW115" s="205"/>
      <c r="APX115" s="205"/>
      <c r="APY115" s="205"/>
      <c r="APZ115" s="205"/>
      <c r="AQA115" s="205"/>
      <c r="AQB115" s="205"/>
      <c r="AQC115" s="205"/>
      <c r="AQD115" s="205"/>
      <c r="AQE115" s="205"/>
      <c r="AQF115" s="205"/>
      <c r="AQG115" s="205"/>
      <c r="AQH115" s="205"/>
      <c r="AQI115" s="205"/>
      <c r="AQJ115" s="205"/>
      <c r="AQK115" s="205"/>
      <c r="AQL115" s="205"/>
      <c r="AQM115" s="205"/>
      <c r="AQN115" s="205"/>
      <c r="AQO115" s="205"/>
      <c r="AQP115" s="205"/>
      <c r="AQQ115" s="205"/>
      <c r="AQR115" s="205"/>
      <c r="AQS115" s="205"/>
      <c r="AQT115" s="205"/>
      <c r="AQU115" s="205"/>
      <c r="AQV115" s="205"/>
      <c r="AQW115" s="205"/>
      <c r="AQX115" s="205"/>
      <c r="AQY115" s="205"/>
      <c r="AQZ115" s="205"/>
      <c r="ARA115" s="205"/>
      <c r="ARB115" s="205"/>
      <c r="ARC115" s="205"/>
      <c r="ARD115" s="205"/>
      <c r="ARE115" s="205"/>
      <c r="ARF115" s="205"/>
      <c r="ARG115" s="205"/>
      <c r="ARH115" s="205"/>
      <c r="ARI115" s="205"/>
      <c r="ARJ115" s="205"/>
      <c r="ARK115" s="205"/>
      <c r="ARL115" s="205"/>
      <c r="ARM115" s="205"/>
      <c r="ARN115" s="205"/>
      <c r="ARO115" s="205"/>
      <c r="ARP115" s="205"/>
      <c r="ARQ115" s="205"/>
      <c r="ARR115" s="205"/>
      <c r="ARS115" s="205"/>
      <c r="ART115" s="205"/>
      <c r="ARU115" s="205"/>
      <c r="ARV115" s="205"/>
      <c r="ARW115" s="205"/>
      <c r="ARX115" s="205"/>
      <c r="ARY115" s="205"/>
      <c r="ARZ115" s="205"/>
      <c r="ASA115" s="205"/>
      <c r="ASB115" s="205"/>
      <c r="ASC115" s="205"/>
      <c r="ASD115" s="205"/>
      <c r="ASE115" s="205"/>
      <c r="ASF115" s="205"/>
      <c r="ASG115" s="205"/>
      <c r="ASH115" s="205"/>
      <c r="ASI115" s="205"/>
      <c r="ASJ115" s="205"/>
      <c r="ASK115" s="205"/>
      <c r="ASL115" s="205"/>
      <c r="ASM115" s="205"/>
      <c r="ASN115" s="205"/>
      <c r="ASO115" s="205"/>
      <c r="ASP115" s="205"/>
      <c r="ASQ115" s="205"/>
      <c r="ASR115" s="205"/>
      <c r="ASS115" s="205"/>
      <c r="AST115" s="205"/>
      <c r="ASU115" s="205"/>
      <c r="ASV115" s="205"/>
      <c r="ASW115" s="205"/>
      <c r="ASX115" s="205"/>
      <c r="ASY115" s="205"/>
      <c r="ASZ115" s="205"/>
      <c r="ATA115" s="205"/>
      <c r="ATB115" s="205"/>
      <c r="ATC115" s="205"/>
      <c r="ATD115" s="205"/>
      <c r="ATE115" s="205"/>
      <c r="ATF115" s="205"/>
      <c r="ATG115" s="205"/>
      <c r="ATH115" s="205"/>
      <c r="ATI115" s="205"/>
      <c r="ATJ115" s="205"/>
      <c r="ATK115" s="205"/>
      <c r="ATL115" s="205"/>
      <c r="ATM115" s="205"/>
      <c r="ATN115" s="205"/>
      <c r="ATO115" s="205"/>
      <c r="ATP115" s="205"/>
      <c r="ATQ115" s="205"/>
      <c r="ATR115" s="205"/>
      <c r="ATS115" s="205"/>
      <c r="ATT115" s="205"/>
      <c r="ATU115" s="205"/>
      <c r="ATV115" s="205"/>
      <c r="ATW115" s="205"/>
      <c r="ATX115" s="205"/>
      <c r="ATY115" s="205"/>
      <c r="ATZ115" s="205"/>
      <c r="AUA115" s="205"/>
      <c r="AUB115" s="205"/>
      <c r="AUC115" s="205"/>
      <c r="AUD115" s="205"/>
      <c r="AUE115" s="205"/>
      <c r="AUF115" s="205"/>
      <c r="AUG115" s="205"/>
      <c r="AUH115" s="205"/>
      <c r="AUI115" s="205"/>
      <c r="AUJ115" s="205"/>
      <c r="AUK115" s="205"/>
      <c r="AUL115" s="205"/>
      <c r="AUM115" s="205"/>
      <c r="AUN115" s="205"/>
      <c r="AUO115" s="205"/>
      <c r="AUP115" s="205"/>
      <c r="AUQ115" s="205"/>
      <c r="AUR115" s="205"/>
      <c r="AUS115" s="205"/>
      <c r="AUT115" s="205"/>
      <c r="AUU115" s="205"/>
      <c r="AUV115" s="205"/>
      <c r="AUW115" s="205"/>
      <c r="AUX115" s="205"/>
      <c r="AUY115" s="205"/>
      <c r="AUZ115" s="205"/>
      <c r="AVA115" s="205"/>
      <c r="AVB115" s="205"/>
      <c r="AVC115" s="205"/>
      <c r="AVD115" s="205"/>
      <c r="AVE115" s="205"/>
      <c r="AVF115" s="205"/>
      <c r="AVG115" s="205"/>
      <c r="AVH115" s="205"/>
      <c r="AVI115" s="205"/>
      <c r="AVJ115" s="205"/>
      <c r="AVK115" s="205"/>
      <c r="AVL115" s="205"/>
      <c r="AVM115" s="205"/>
      <c r="AVN115" s="205"/>
      <c r="AVO115" s="205"/>
      <c r="AVP115" s="205"/>
      <c r="AVQ115" s="205"/>
      <c r="AVR115" s="205"/>
      <c r="AVS115" s="205"/>
      <c r="AVT115" s="205"/>
      <c r="AVU115" s="205"/>
      <c r="AVV115" s="205"/>
      <c r="AVW115" s="205"/>
      <c r="AVX115" s="205"/>
      <c r="AVY115" s="205"/>
      <c r="AVZ115" s="205"/>
      <c r="AWA115" s="205"/>
      <c r="AWB115" s="205"/>
      <c r="AWC115" s="205"/>
      <c r="AWD115" s="205"/>
      <c r="AWE115" s="205"/>
      <c r="AWF115" s="205"/>
      <c r="AWG115" s="205"/>
      <c r="AWH115" s="205"/>
      <c r="AWI115" s="205"/>
      <c r="AWJ115" s="205"/>
      <c r="AWK115" s="205"/>
      <c r="AWL115" s="205"/>
      <c r="AWM115" s="205"/>
      <c r="AWN115" s="205"/>
      <c r="AWO115" s="205"/>
      <c r="AWP115" s="205"/>
      <c r="AWQ115" s="205"/>
      <c r="AWR115" s="205"/>
      <c r="AWS115" s="205"/>
      <c r="AWT115" s="205"/>
      <c r="AWU115" s="205"/>
      <c r="AWV115" s="205"/>
      <c r="AWW115" s="205"/>
      <c r="AWX115" s="205"/>
      <c r="AWY115" s="205"/>
      <c r="AWZ115" s="205"/>
      <c r="AXA115" s="205"/>
      <c r="AXB115" s="205"/>
      <c r="AXC115" s="205"/>
      <c r="AXD115" s="205"/>
      <c r="AXE115" s="205"/>
      <c r="AXF115" s="205"/>
      <c r="AXG115" s="205"/>
      <c r="AXH115" s="205"/>
      <c r="AXI115" s="205"/>
      <c r="AXJ115" s="205"/>
      <c r="AXK115" s="205"/>
      <c r="AXL115" s="205"/>
      <c r="AXM115" s="205"/>
      <c r="AXN115" s="205"/>
      <c r="AXO115" s="205"/>
      <c r="AXP115" s="205"/>
      <c r="AXQ115" s="205"/>
      <c r="AXR115" s="205"/>
      <c r="AXS115" s="205"/>
      <c r="AXT115" s="205"/>
      <c r="AXU115" s="205"/>
      <c r="AXV115" s="205"/>
      <c r="AXW115" s="205"/>
      <c r="AXX115" s="205"/>
      <c r="AXY115" s="205"/>
      <c r="AXZ115" s="205"/>
      <c r="AYA115" s="205"/>
      <c r="AYB115" s="205"/>
      <c r="AYC115" s="205"/>
      <c r="AYD115" s="205"/>
      <c r="AYE115" s="205"/>
      <c r="AYF115" s="205"/>
      <c r="AYG115" s="205"/>
      <c r="AYH115" s="205"/>
      <c r="AYI115" s="205"/>
      <c r="AYJ115" s="205"/>
      <c r="AYK115" s="205"/>
      <c r="AYL115" s="205"/>
      <c r="AYM115" s="205"/>
      <c r="AYN115" s="205"/>
      <c r="AYO115" s="205"/>
      <c r="AYP115" s="205"/>
      <c r="AYQ115" s="205"/>
      <c r="AYR115" s="205"/>
      <c r="AYS115" s="205"/>
      <c r="AYT115" s="205"/>
      <c r="AYU115" s="205"/>
      <c r="AYV115" s="205"/>
      <c r="AYW115" s="205"/>
      <c r="AYX115" s="205"/>
      <c r="AYY115" s="205"/>
      <c r="AYZ115" s="205"/>
      <c r="AZA115" s="205"/>
      <c r="AZB115" s="205"/>
      <c r="AZC115" s="205"/>
      <c r="AZD115" s="205"/>
      <c r="AZE115" s="205"/>
      <c r="AZF115" s="205"/>
      <c r="AZG115" s="205"/>
      <c r="AZH115" s="205"/>
      <c r="AZI115" s="205"/>
      <c r="AZJ115" s="205"/>
      <c r="AZK115" s="205"/>
      <c r="AZL115" s="205"/>
      <c r="AZM115" s="205"/>
      <c r="AZN115" s="205"/>
      <c r="AZO115" s="205"/>
      <c r="AZP115" s="205"/>
      <c r="AZQ115" s="205"/>
      <c r="AZR115" s="205"/>
      <c r="AZS115" s="205"/>
      <c r="AZT115" s="205"/>
      <c r="AZU115" s="205"/>
      <c r="AZV115" s="205"/>
      <c r="AZW115" s="205"/>
      <c r="AZX115" s="205"/>
      <c r="AZY115" s="205"/>
      <c r="AZZ115" s="205"/>
      <c r="BAA115" s="205"/>
      <c r="BAB115" s="205"/>
      <c r="BAC115" s="205"/>
      <c r="BAD115" s="205"/>
      <c r="BAE115" s="205"/>
      <c r="BAF115" s="205"/>
      <c r="BAG115" s="205"/>
      <c r="BAH115" s="205"/>
      <c r="BAI115" s="205"/>
      <c r="BAJ115" s="205"/>
      <c r="BAK115" s="205"/>
      <c r="BAL115" s="205"/>
      <c r="BAM115" s="205"/>
      <c r="BAN115" s="205"/>
      <c r="BAO115" s="205"/>
      <c r="BAP115" s="205"/>
      <c r="BAQ115" s="205"/>
      <c r="BAR115" s="205"/>
      <c r="BAS115" s="205"/>
      <c r="BAT115" s="205"/>
      <c r="BAU115" s="205"/>
      <c r="BAV115" s="205"/>
      <c r="BAW115" s="205"/>
      <c r="BAX115" s="205"/>
      <c r="BAY115" s="205"/>
      <c r="BAZ115" s="205"/>
      <c r="BBA115" s="205"/>
      <c r="BBB115" s="205"/>
      <c r="BBC115" s="205"/>
      <c r="BBD115" s="205"/>
      <c r="BBE115" s="205"/>
      <c r="BBF115" s="205"/>
      <c r="BBG115" s="205"/>
      <c r="BBH115" s="205"/>
      <c r="BBI115" s="205"/>
      <c r="BBJ115" s="205"/>
      <c r="BBK115" s="205"/>
      <c r="BBL115" s="205"/>
      <c r="BBM115" s="205"/>
      <c r="BBN115" s="205"/>
      <c r="BBO115" s="205"/>
      <c r="BBP115" s="205"/>
      <c r="BBQ115" s="205"/>
      <c r="BBR115" s="205"/>
      <c r="BBS115" s="205"/>
      <c r="BBT115" s="205"/>
      <c r="BBU115" s="205"/>
      <c r="BBV115" s="205"/>
      <c r="BBW115" s="205"/>
      <c r="BBX115" s="205"/>
      <c r="BBY115" s="205"/>
      <c r="BBZ115" s="205"/>
      <c r="BCA115" s="205"/>
      <c r="BCB115" s="205"/>
      <c r="BCC115" s="205"/>
      <c r="BCD115" s="205"/>
      <c r="BCE115" s="205"/>
      <c r="BCF115" s="205"/>
      <c r="BCG115" s="205"/>
      <c r="BCH115" s="205"/>
      <c r="BCI115" s="205"/>
      <c r="BCJ115" s="205"/>
      <c r="BCK115" s="205"/>
      <c r="BCL115" s="205"/>
      <c r="BCM115" s="205"/>
      <c r="BCN115" s="205"/>
      <c r="BCO115" s="205"/>
      <c r="BCP115" s="205"/>
      <c r="BCQ115" s="205"/>
      <c r="BCR115" s="205"/>
      <c r="BCS115" s="205"/>
      <c r="BCT115" s="205"/>
      <c r="BCU115" s="205"/>
      <c r="BCV115" s="205"/>
      <c r="BCW115" s="205"/>
      <c r="BCX115" s="205"/>
      <c r="BCY115" s="205"/>
      <c r="BCZ115" s="205"/>
      <c r="BDA115" s="205"/>
      <c r="BDB115" s="205"/>
      <c r="BDC115" s="205"/>
      <c r="BDD115" s="205"/>
      <c r="BDE115" s="205"/>
      <c r="BDF115" s="205"/>
      <c r="BDG115" s="205"/>
      <c r="BDH115" s="205"/>
      <c r="BDI115" s="205"/>
      <c r="BDJ115" s="205"/>
      <c r="BDK115" s="205"/>
      <c r="BDL115" s="205"/>
      <c r="BDM115" s="205"/>
      <c r="BDN115" s="205"/>
      <c r="BDO115" s="205"/>
      <c r="BDP115" s="205"/>
      <c r="BDQ115" s="205"/>
      <c r="BDR115" s="205"/>
      <c r="BDS115" s="205"/>
      <c r="BDT115" s="205"/>
      <c r="BDU115" s="205"/>
    </row>
    <row r="116" spans="1:1477" s="73" customFormat="1">
      <c r="B116" s="71" t="s">
        <v>6</v>
      </c>
      <c r="C116" s="71" t="s">
        <v>311</v>
      </c>
      <c r="D116" s="71" t="s">
        <v>312</v>
      </c>
      <c r="E116" s="72">
        <v>41759</v>
      </c>
      <c r="F116" s="71" t="s">
        <v>475</v>
      </c>
      <c r="G116" s="71" t="s">
        <v>479</v>
      </c>
      <c r="H116" s="208">
        <v>2</v>
      </c>
      <c r="I116" s="73">
        <v>0</v>
      </c>
      <c r="J116" s="73">
        <v>150</v>
      </c>
      <c r="K116" s="73">
        <v>188</v>
      </c>
      <c r="L116" s="73">
        <v>187</v>
      </c>
      <c r="M116" s="206">
        <f t="shared" si="90"/>
        <v>0.99333333333333329</v>
      </c>
      <c r="N116" s="73">
        <f t="shared" si="91"/>
        <v>1</v>
      </c>
      <c r="O116" s="73">
        <v>1</v>
      </c>
      <c r="P116" s="73">
        <v>0</v>
      </c>
      <c r="Q116" s="73">
        <v>0</v>
      </c>
      <c r="R116" s="73">
        <v>38</v>
      </c>
      <c r="S116" s="73">
        <v>0</v>
      </c>
      <c r="T116" s="212">
        <v>1688000</v>
      </c>
      <c r="U116" s="212">
        <v>50000</v>
      </c>
      <c r="V116" s="212">
        <v>1638000</v>
      </c>
      <c r="W116" s="212">
        <v>1688000</v>
      </c>
      <c r="X116" s="212">
        <v>1644638</v>
      </c>
      <c r="Y116" s="212">
        <v>0</v>
      </c>
      <c r="Z116" s="212">
        <v>0</v>
      </c>
      <c r="AA116" s="212">
        <v>0</v>
      </c>
      <c r="AB116" s="212">
        <v>1644638</v>
      </c>
      <c r="AC116" s="212">
        <v>1606582</v>
      </c>
      <c r="AD116" s="206">
        <f t="shared" si="92"/>
        <v>0.98081929181929184</v>
      </c>
      <c r="AE116" s="73">
        <f t="shared" si="93"/>
        <v>1</v>
      </c>
      <c r="AF116" s="212">
        <v>-38056</v>
      </c>
      <c r="AG116" s="212">
        <v>0</v>
      </c>
      <c r="AH116" s="73">
        <v>25</v>
      </c>
      <c r="AI116" s="73">
        <v>13</v>
      </c>
      <c r="AJ116" s="73">
        <v>0</v>
      </c>
      <c r="AK116" s="73">
        <v>0</v>
      </c>
      <c r="AL116" s="85">
        <v>9287</v>
      </c>
      <c r="AM116" s="85">
        <v>0</v>
      </c>
      <c r="AN116" s="73">
        <v>0</v>
      </c>
      <c r="AO116" s="73">
        <v>0</v>
      </c>
      <c r="AP116" s="85">
        <v>0</v>
      </c>
      <c r="AQ116" s="85">
        <v>0</v>
      </c>
      <c r="AR116" s="73">
        <v>0</v>
      </c>
      <c r="AS116" s="73">
        <v>0</v>
      </c>
      <c r="AT116" s="85">
        <v>0</v>
      </c>
      <c r="AU116" s="85">
        <v>0</v>
      </c>
      <c r="AV116" s="73">
        <v>0</v>
      </c>
      <c r="AW116" s="73">
        <v>0</v>
      </c>
      <c r="AX116" s="85">
        <v>0</v>
      </c>
      <c r="AY116" s="85">
        <v>0</v>
      </c>
      <c r="AZ116" s="73">
        <v>0</v>
      </c>
      <c r="BA116" s="73">
        <v>0</v>
      </c>
      <c r="BB116" s="85">
        <v>0</v>
      </c>
      <c r="BC116" s="85">
        <v>0</v>
      </c>
      <c r="BD116" s="73">
        <v>0</v>
      </c>
      <c r="BE116" s="73">
        <v>0</v>
      </c>
      <c r="BF116" s="85">
        <v>0</v>
      </c>
      <c r="BG116" s="85">
        <v>0</v>
      </c>
      <c r="BH116" s="73">
        <v>0</v>
      </c>
      <c r="BI116" s="73">
        <v>0</v>
      </c>
      <c r="BJ116" s="85">
        <v>0</v>
      </c>
      <c r="BK116" s="85">
        <v>0</v>
      </c>
      <c r="BL116" s="73">
        <v>0</v>
      </c>
      <c r="BM116" s="73">
        <v>0</v>
      </c>
      <c r="BN116" s="85">
        <v>0</v>
      </c>
      <c r="BO116" s="85">
        <v>0</v>
      </c>
      <c r="BP116" s="73">
        <v>0</v>
      </c>
      <c r="BQ116" s="73">
        <v>0</v>
      </c>
      <c r="BR116" s="85">
        <v>0</v>
      </c>
      <c r="BS116" s="85">
        <v>0</v>
      </c>
      <c r="BT116" s="73">
        <v>0</v>
      </c>
      <c r="BU116" s="73">
        <v>0</v>
      </c>
      <c r="BV116" s="85">
        <v>0</v>
      </c>
      <c r="BW116" s="85">
        <v>0</v>
      </c>
      <c r="BX116" s="73">
        <v>0</v>
      </c>
      <c r="BY116" s="73">
        <v>0</v>
      </c>
      <c r="BZ116" s="85">
        <v>0</v>
      </c>
      <c r="CA116" s="85">
        <v>0</v>
      </c>
      <c r="CB116" s="73">
        <v>0</v>
      </c>
      <c r="CC116" s="73">
        <v>0</v>
      </c>
      <c r="CD116" s="85">
        <v>0</v>
      </c>
      <c r="CE116" s="85">
        <v>0</v>
      </c>
      <c r="CF116" s="73">
        <v>0</v>
      </c>
      <c r="CG116" s="73">
        <v>0</v>
      </c>
      <c r="CH116" s="85">
        <v>0</v>
      </c>
      <c r="CI116" s="85">
        <v>0</v>
      </c>
      <c r="CJ116" s="73">
        <v>0</v>
      </c>
      <c r="CK116" s="73">
        <v>0</v>
      </c>
      <c r="CL116" s="85">
        <v>9287</v>
      </c>
      <c r="CM116" s="85">
        <v>0</v>
      </c>
      <c r="CN116" s="71" t="s">
        <v>344</v>
      </c>
      <c r="CO116" s="71" t="s">
        <v>345</v>
      </c>
      <c r="CP116" s="71" t="s">
        <v>321</v>
      </c>
      <c r="CQ116" s="71" t="s">
        <v>321</v>
      </c>
      <c r="CR116" s="71" t="s">
        <v>321</v>
      </c>
      <c r="CS116" s="71" t="s">
        <v>321</v>
      </c>
      <c r="CT116" s="72">
        <v>42199</v>
      </c>
      <c r="CU116" s="71" t="s">
        <v>473</v>
      </c>
      <c r="CV116" s="71" t="s">
        <v>474</v>
      </c>
      <c r="CW116" s="72" t="s">
        <v>168</v>
      </c>
      <c r="CX116" s="72">
        <v>42090</v>
      </c>
      <c r="CY116" s="71" t="s">
        <v>471</v>
      </c>
      <c r="CZ116" s="71" t="s">
        <v>478</v>
      </c>
      <c r="DA116" s="71" t="s">
        <v>517</v>
      </c>
      <c r="DB116" s="86">
        <v>2156800</v>
      </c>
      <c r="DC116" s="73" t="s">
        <v>326</v>
      </c>
      <c r="DD116" s="71" t="s">
        <v>327</v>
      </c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  <c r="IY116" s="205"/>
      <c r="IZ116" s="205"/>
      <c r="JA116" s="205"/>
      <c r="JB116" s="205"/>
      <c r="JC116" s="205"/>
      <c r="JD116" s="205"/>
      <c r="JE116" s="205"/>
      <c r="JF116" s="205"/>
      <c r="JG116" s="205"/>
      <c r="JH116" s="205"/>
      <c r="JI116" s="205"/>
      <c r="JJ116" s="205"/>
      <c r="JK116" s="205"/>
      <c r="JL116" s="205"/>
      <c r="JM116" s="205"/>
      <c r="JN116" s="205"/>
      <c r="JO116" s="205"/>
      <c r="JP116" s="205"/>
      <c r="JQ116" s="205"/>
      <c r="JR116" s="205"/>
      <c r="JS116" s="205"/>
      <c r="JT116" s="205"/>
      <c r="JU116" s="205"/>
      <c r="JV116" s="205"/>
      <c r="JW116" s="205"/>
      <c r="JX116" s="205"/>
      <c r="JY116" s="205"/>
      <c r="JZ116" s="205"/>
      <c r="KA116" s="205"/>
      <c r="KB116" s="205"/>
      <c r="KC116" s="205"/>
      <c r="KD116" s="205"/>
      <c r="KE116" s="205"/>
      <c r="KF116" s="205"/>
      <c r="KG116" s="205"/>
      <c r="KH116" s="205"/>
      <c r="KI116" s="205"/>
      <c r="KJ116" s="205"/>
      <c r="KK116" s="205"/>
      <c r="KL116" s="205"/>
      <c r="KM116" s="205"/>
      <c r="KN116" s="205"/>
      <c r="KO116" s="205"/>
      <c r="KP116" s="205"/>
      <c r="KQ116" s="205"/>
      <c r="KR116" s="205"/>
      <c r="KS116" s="205"/>
      <c r="KT116" s="205"/>
      <c r="KU116" s="205"/>
      <c r="KV116" s="205"/>
      <c r="KW116" s="205"/>
      <c r="KX116" s="205"/>
      <c r="KY116" s="205"/>
      <c r="KZ116" s="205"/>
      <c r="LA116" s="205"/>
      <c r="LB116" s="205"/>
      <c r="LC116" s="205"/>
      <c r="LD116" s="205"/>
      <c r="LE116" s="205"/>
      <c r="LF116" s="205"/>
      <c r="LG116" s="205"/>
      <c r="LH116" s="205"/>
      <c r="LI116" s="205"/>
      <c r="LJ116" s="205"/>
      <c r="LK116" s="205"/>
      <c r="LL116" s="205"/>
      <c r="LM116" s="205"/>
      <c r="LN116" s="205"/>
      <c r="LO116" s="205"/>
      <c r="LP116" s="205"/>
      <c r="LQ116" s="205"/>
      <c r="LR116" s="205"/>
      <c r="LS116" s="205"/>
      <c r="LT116" s="205"/>
      <c r="LU116" s="205"/>
      <c r="LV116" s="205"/>
      <c r="LW116" s="205"/>
      <c r="LX116" s="205"/>
      <c r="LY116" s="205"/>
      <c r="LZ116" s="205"/>
      <c r="MA116" s="205"/>
      <c r="MB116" s="205"/>
      <c r="MC116" s="205"/>
      <c r="MD116" s="205"/>
      <c r="ME116" s="205"/>
      <c r="MF116" s="205"/>
      <c r="MG116" s="205"/>
      <c r="MH116" s="205"/>
      <c r="MI116" s="205"/>
      <c r="MJ116" s="205"/>
      <c r="MK116" s="205"/>
      <c r="ML116" s="205"/>
      <c r="MM116" s="205"/>
      <c r="MN116" s="205"/>
      <c r="MO116" s="205"/>
      <c r="MP116" s="205"/>
      <c r="MQ116" s="205"/>
      <c r="MR116" s="205"/>
      <c r="MS116" s="205"/>
      <c r="MT116" s="205"/>
      <c r="MU116" s="205"/>
      <c r="MV116" s="205"/>
      <c r="MW116" s="205"/>
      <c r="MX116" s="205"/>
      <c r="MY116" s="205"/>
      <c r="MZ116" s="205"/>
      <c r="NA116" s="205"/>
      <c r="NB116" s="205"/>
      <c r="NC116" s="205"/>
      <c r="ND116" s="205"/>
      <c r="NE116" s="205"/>
      <c r="NF116" s="205"/>
      <c r="NG116" s="205"/>
      <c r="NH116" s="205"/>
      <c r="NI116" s="205"/>
      <c r="NJ116" s="205"/>
      <c r="NK116" s="205"/>
      <c r="NL116" s="205"/>
      <c r="NM116" s="205"/>
      <c r="NN116" s="205"/>
      <c r="NO116" s="205"/>
      <c r="NP116" s="205"/>
      <c r="NQ116" s="205"/>
      <c r="NR116" s="205"/>
      <c r="NS116" s="205"/>
      <c r="NT116" s="205"/>
      <c r="NU116" s="205"/>
      <c r="NV116" s="205"/>
      <c r="NW116" s="205"/>
      <c r="NX116" s="205"/>
      <c r="NY116" s="205"/>
      <c r="NZ116" s="205"/>
      <c r="OA116" s="205"/>
      <c r="OB116" s="205"/>
      <c r="OC116" s="205"/>
      <c r="OD116" s="205"/>
      <c r="OE116" s="205"/>
      <c r="OF116" s="205"/>
      <c r="OG116" s="205"/>
      <c r="OH116" s="205"/>
      <c r="OI116" s="205"/>
      <c r="OJ116" s="205"/>
      <c r="OK116" s="205"/>
      <c r="OL116" s="205"/>
      <c r="OM116" s="205"/>
      <c r="ON116" s="205"/>
      <c r="OO116" s="205"/>
      <c r="OP116" s="205"/>
      <c r="OQ116" s="205"/>
      <c r="OR116" s="205"/>
      <c r="OS116" s="205"/>
      <c r="OT116" s="205"/>
      <c r="OU116" s="205"/>
      <c r="OV116" s="205"/>
      <c r="OW116" s="205"/>
      <c r="OX116" s="205"/>
      <c r="OY116" s="205"/>
      <c r="OZ116" s="205"/>
      <c r="PA116" s="205"/>
      <c r="PB116" s="205"/>
      <c r="PC116" s="205"/>
      <c r="PD116" s="205"/>
      <c r="PE116" s="205"/>
      <c r="PF116" s="205"/>
      <c r="PG116" s="205"/>
      <c r="PH116" s="205"/>
      <c r="PI116" s="205"/>
      <c r="PJ116" s="205"/>
      <c r="PK116" s="205"/>
      <c r="PL116" s="205"/>
      <c r="PM116" s="205"/>
      <c r="PN116" s="205"/>
      <c r="PO116" s="205"/>
      <c r="PP116" s="205"/>
      <c r="PQ116" s="205"/>
      <c r="PR116" s="205"/>
      <c r="PS116" s="205"/>
      <c r="PT116" s="205"/>
      <c r="PU116" s="205"/>
      <c r="PV116" s="205"/>
      <c r="PW116" s="205"/>
      <c r="PX116" s="205"/>
      <c r="PY116" s="205"/>
      <c r="PZ116" s="205"/>
      <c r="QA116" s="205"/>
      <c r="QB116" s="205"/>
      <c r="QC116" s="205"/>
      <c r="QD116" s="205"/>
      <c r="QE116" s="205"/>
      <c r="QF116" s="205"/>
      <c r="QG116" s="205"/>
      <c r="QH116" s="205"/>
      <c r="QI116" s="205"/>
      <c r="QJ116" s="205"/>
      <c r="QK116" s="205"/>
      <c r="QL116" s="205"/>
      <c r="QM116" s="205"/>
      <c r="QN116" s="205"/>
      <c r="QO116" s="205"/>
      <c r="QP116" s="205"/>
      <c r="QQ116" s="205"/>
      <c r="QR116" s="205"/>
      <c r="QS116" s="205"/>
      <c r="QT116" s="205"/>
      <c r="QU116" s="205"/>
      <c r="QV116" s="205"/>
      <c r="QW116" s="205"/>
      <c r="QX116" s="205"/>
      <c r="QY116" s="205"/>
      <c r="QZ116" s="205"/>
      <c r="RA116" s="205"/>
      <c r="RB116" s="205"/>
      <c r="RC116" s="205"/>
      <c r="RD116" s="205"/>
      <c r="RE116" s="205"/>
      <c r="RF116" s="205"/>
      <c r="RG116" s="205"/>
      <c r="RH116" s="205"/>
      <c r="RI116" s="205"/>
      <c r="RJ116" s="205"/>
      <c r="RK116" s="205"/>
      <c r="RL116" s="205"/>
      <c r="RM116" s="205"/>
      <c r="RN116" s="205"/>
      <c r="RO116" s="205"/>
      <c r="RP116" s="205"/>
      <c r="RQ116" s="205"/>
      <c r="RR116" s="205"/>
      <c r="RS116" s="205"/>
      <c r="RT116" s="205"/>
      <c r="RU116" s="205"/>
      <c r="RV116" s="205"/>
      <c r="RW116" s="205"/>
      <c r="RX116" s="205"/>
      <c r="RY116" s="205"/>
      <c r="RZ116" s="205"/>
      <c r="SA116" s="205"/>
      <c r="SB116" s="205"/>
      <c r="SC116" s="205"/>
      <c r="SD116" s="205"/>
      <c r="SE116" s="205"/>
      <c r="SF116" s="205"/>
      <c r="SG116" s="205"/>
      <c r="SH116" s="205"/>
      <c r="SI116" s="205"/>
      <c r="SJ116" s="205"/>
      <c r="SK116" s="205"/>
      <c r="SL116" s="205"/>
      <c r="SM116" s="205"/>
      <c r="SN116" s="205"/>
      <c r="SO116" s="205"/>
      <c r="SP116" s="205"/>
      <c r="SQ116" s="205"/>
      <c r="SR116" s="205"/>
      <c r="SS116" s="205"/>
      <c r="ST116" s="205"/>
      <c r="SU116" s="205"/>
      <c r="SV116" s="205"/>
      <c r="SW116" s="205"/>
      <c r="SX116" s="205"/>
      <c r="SY116" s="205"/>
      <c r="SZ116" s="205"/>
      <c r="TA116" s="205"/>
      <c r="TB116" s="205"/>
      <c r="TC116" s="205"/>
      <c r="TD116" s="205"/>
      <c r="TE116" s="205"/>
      <c r="TF116" s="205"/>
      <c r="TG116" s="205"/>
      <c r="TH116" s="205"/>
      <c r="TI116" s="205"/>
      <c r="TJ116" s="205"/>
      <c r="TK116" s="205"/>
      <c r="TL116" s="205"/>
      <c r="TM116" s="205"/>
      <c r="TN116" s="205"/>
      <c r="TO116" s="205"/>
      <c r="TP116" s="205"/>
      <c r="TQ116" s="205"/>
      <c r="TR116" s="205"/>
      <c r="TS116" s="205"/>
      <c r="TT116" s="205"/>
      <c r="TU116" s="205"/>
      <c r="TV116" s="205"/>
      <c r="TW116" s="205"/>
      <c r="TX116" s="205"/>
      <c r="TY116" s="205"/>
      <c r="TZ116" s="205"/>
      <c r="UA116" s="205"/>
      <c r="UB116" s="205"/>
      <c r="UC116" s="205"/>
      <c r="UD116" s="205"/>
      <c r="UE116" s="205"/>
      <c r="UF116" s="205"/>
      <c r="UG116" s="205"/>
      <c r="UH116" s="205"/>
      <c r="UI116" s="205"/>
      <c r="UJ116" s="205"/>
      <c r="UK116" s="205"/>
      <c r="UL116" s="205"/>
      <c r="UM116" s="205"/>
      <c r="UN116" s="205"/>
      <c r="UO116" s="205"/>
      <c r="UP116" s="205"/>
      <c r="UQ116" s="205"/>
      <c r="UR116" s="205"/>
      <c r="US116" s="205"/>
      <c r="UT116" s="205"/>
      <c r="UU116" s="205"/>
      <c r="UV116" s="205"/>
      <c r="UW116" s="205"/>
      <c r="UX116" s="205"/>
      <c r="UY116" s="205"/>
      <c r="UZ116" s="205"/>
      <c r="VA116" s="205"/>
      <c r="VB116" s="205"/>
      <c r="VC116" s="205"/>
      <c r="VD116" s="205"/>
      <c r="VE116" s="205"/>
      <c r="VF116" s="205"/>
      <c r="VG116" s="205"/>
      <c r="VH116" s="205"/>
      <c r="VI116" s="205"/>
      <c r="VJ116" s="205"/>
      <c r="VK116" s="205"/>
      <c r="VL116" s="205"/>
      <c r="VM116" s="205"/>
      <c r="VN116" s="205"/>
      <c r="VO116" s="205"/>
      <c r="VP116" s="205"/>
      <c r="VQ116" s="205"/>
      <c r="VR116" s="205"/>
      <c r="VS116" s="205"/>
      <c r="VT116" s="205"/>
      <c r="VU116" s="205"/>
      <c r="VV116" s="205"/>
      <c r="VW116" s="205"/>
      <c r="VX116" s="205"/>
      <c r="VY116" s="205"/>
      <c r="VZ116" s="205"/>
      <c r="WA116" s="205"/>
      <c r="WB116" s="205"/>
      <c r="WC116" s="205"/>
      <c r="WD116" s="205"/>
      <c r="WE116" s="205"/>
      <c r="WF116" s="205"/>
      <c r="WG116" s="205"/>
      <c r="WH116" s="205"/>
      <c r="WI116" s="205"/>
      <c r="WJ116" s="205"/>
      <c r="WK116" s="205"/>
      <c r="WL116" s="205"/>
      <c r="WM116" s="205"/>
      <c r="WN116" s="205"/>
      <c r="WO116" s="205"/>
      <c r="WP116" s="205"/>
      <c r="WQ116" s="205"/>
      <c r="WR116" s="205"/>
      <c r="WS116" s="205"/>
      <c r="WT116" s="205"/>
      <c r="WU116" s="205"/>
      <c r="WV116" s="205"/>
      <c r="WW116" s="205"/>
      <c r="WX116" s="205"/>
      <c r="WY116" s="205"/>
      <c r="WZ116" s="205"/>
      <c r="XA116" s="205"/>
      <c r="XB116" s="205"/>
      <c r="XC116" s="205"/>
      <c r="XD116" s="205"/>
      <c r="XE116" s="205"/>
      <c r="XF116" s="205"/>
      <c r="XG116" s="205"/>
      <c r="XH116" s="205"/>
      <c r="XI116" s="205"/>
      <c r="XJ116" s="205"/>
      <c r="XK116" s="205"/>
      <c r="XL116" s="205"/>
      <c r="XM116" s="205"/>
      <c r="XN116" s="205"/>
      <c r="XO116" s="205"/>
      <c r="XP116" s="205"/>
      <c r="XQ116" s="205"/>
      <c r="XR116" s="205"/>
      <c r="XS116" s="205"/>
      <c r="XT116" s="205"/>
      <c r="XU116" s="205"/>
      <c r="XV116" s="205"/>
      <c r="XW116" s="205"/>
      <c r="XX116" s="205"/>
      <c r="XY116" s="205"/>
      <c r="XZ116" s="205"/>
      <c r="YA116" s="205"/>
      <c r="YB116" s="205"/>
      <c r="YC116" s="205"/>
      <c r="YD116" s="205"/>
      <c r="YE116" s="205"/>
      <c r="YF116" s="205"/>
      <c r="YG116" s="205"/>
      <c r="YH116" s="205"/>
      <c r="YI116" s="205"/>
      <c r="YJ116" s="205"/>
      <c r="YK116" s="205"/>
      <c r="YL116" s="205"/>
      <c r="YM116" s="205"/>
      <c r="YN116" s="205"/>
      <c r="YO116" s="205"/>
      <c r="YP116" s="205"/>
      <c r="YQ116" s="205"/>
      <c r="YR116" s="205"/>
      <c r="YS116" s="205"/>
      <c r="YT116" s="205"/>
      <c r="YU116" s="205"/>
      <c r="YV116" s="205"/>
      <c r="YW116" s="205"/>
      <c r="YX116" s="205"/>
      <c r="YY116" s="205"/>
      <c r="YZ116" s="205"/>
      <c r="ZA116" s="205"/>
      <c r="ZB116" s="205"/>
      <c r="ZC116" s="205"/>
      <c r="ZD116" s="205"/>
      <c r="ZE116" s="205"/>
      <c r="ZF116" s="205"/>
      <c r="ZG116" s="205"/>
      <c r="ZH116" s="205"/>
      <c r="ZI116" s="205"/>
      <c r="ZJ116" s="205"/>
      <c r="ZK116" s="205"/>
      <c r="ZL116" s="205"/>
      <c r="ZM116" s="205"/>
      <c r="ZN116" s="205"/>
      <c r="ZO116" s="205"/>
      <c r="ZP116" s="205"/>
      <c r="ZQ116" s="205"/>
      <c r="ZR116" s="205"/>
      <c r="ZS116" s="205"/>
      <c r="ZT116" s="205"/>
      <c r="ZU116" s="205"/>
      <c r="ZV116" s="205"/>
      <c r="ZW116" s="205"/>
      <c r="ZX116" s="205"/>
      <c r="ZY116" s="205"/>
      <c r="ZZ116" s="205"/>
      <c r="AAA116" s="205"/>
      <c r="AAB116" s="205"/>
      <c r="AAC116" s="205"/>
      <c r="AAD116" s="205"/>
      <c r="AAE116" s="205"/>
      <c r="AAF116" s="205"/>
      <c r="AAG116" s="205"/>
      <c r="AAH116" s="205"/>
      <c r="AAI116" s="205"/>
      <c r="AAJ116" s="205"/>
      <c r="AAK116" s="205"/>
      <c r="AAL116" s="205"/>
      <c r="AAM116" s="205"/>
      <c r="AAN116" s="205"/>
      <c r="AAO116" s="205"/>
      <c r="AAP116" s="205"/>
      <c r="AAQ116" s="205"/>
      <c r="AAR116" s="205"/>
      <c r="AAS116" s="205"/>
      <c r="AAT116" s="205"/>
      <c r="AAU116" s="205"/>
      <c r="AAV116" s="205"/>
      <c r="AAW116" s="205"/>
      <c r="AAX116" s="205"/>
      <c r="AAY116" s="205"/>
      <c r="AAZ116" s="205"/>
      <c r="ABA116" s="205"/>
      <c r="ABB116" s="205"/>
      <c r="ABC116" s="205"/>
      <c r="ABD116" s="205"/>
      <c r="ABE116" s="205"/>
      <c r="ABF116" s="205"/>
      <c r="ABG116" s="205"/>
      <c r="ABH116" s="205"/>
      <c r="ABI116" s="205"/>
      <c r="ABJ116" s="205"/>
      <c r="ABK116" s="205"/>
      <c r="ABL116" s="205"/>
      <c r="ABM116" s="205"/>
      <c r="ABN116" s="205"/>
      <c r="ABO116" s="205"/>
      <c r="ABP116" s="205"/>
      <c r="ABQ116" s="205"/>
      <c r="ABR116" s="205"/>
      <c r="ABS116" s="205"/>
      <c r="ABT116" s="205"/>
      <c r="ABU116" s="205"/>
      <c r="ABV116" s="205"/>
      <c r="ABW116" s="205"/>
      <c r="ABX116" s="205"/>
      <c r="ABY116" s="205"/>
      <c r="ABZ116" s="205"/>
      <c r="ACA116" s="205"/>
      <c r="ACB116" s="205"/>
      <c r="ACC116" s="205"/>
      <c r="ACD116" s="205"/>
      <c r="ACE116" s="205"/>
      <c r="ACF116" s="205"/>
      <c r="ACG116" s="205"/>
      <c r="ACH116" s="205"/>
      <c r="ACI116" s="205"/>
      <c r="ACJ116" s="205"/>
      <c r="ACK116" s="205"/>
      <c r="ACL116" s="205"/>
      <c r="ACM116" s="205"/>
      <c r="ACN116" s="205"/>
      <c r="ACO116" s="205"/>
      <c r="ACP116" s="205"/>
      <c r="ACQ116" s="205"/>
      <c r="ACR116" s="205"/>
      <c r="ACS116" s="205"/>
      <c r="ACT116" s="205"/>
      <c r="ACU116" s="205"/>
      <c r="ACV116" s="205"/>
      <c r="ACW116" s="205"/>
      <c r="ACX116" s="205"/>
      <c r="ACY116" s="205"/>
      <c r="ACZ116" s="205"/>
      <c r="ADA116" s="205"/>
      <c r="ADB116" s="205"/>
      <c r="ADC116" s="205"/>
      <c r="ADD116" s="205"/>
      <c r="ADE116" s="205"/>
      <c r="ADF116" s="205"/>
      <c r="ADG116" s="205"/>
      <c r="ADH116" s="205"/>
      <c r="ADI116" s="205"/>
      <c r="ADJ116" s="205"/>
      <c r="ADK116" s="205"/>
      <c r="ADL116" s="205"/>
      <c r="ADM116" s="205"/>
      <c r="ADN116" s="205"/>
      <c r="ADO116" s="205"/>
      <c r="ADP116" s="205"/>
      <c r="ADQ116" s="205"/>
      <c r="ADR116" s="205"/>
      <c r="ADS116" s="205"/>
      <c r="ADT116" s="205"/>
      <c r="ADU116" s="205"/>
      <c r="ADV116" s="205"/>
      <c r="ADW116" s="205"/>
      <c r="ADX116" s="205"/>
      <c r="ADY116" s="205"/>
      <c r="ADZ116" s="205"/>
      <c r="AEA116" s="205"/>
      <c r="AEB116" s="205"/>
      <c r="AEC116" s="205"/>
      <c r="AED116" s="205"/>
      <c r="AEE116" s="205"/>
      <c r="AEF116" s="205"/>
      <c r="AEG116" s="205"/>
      <c r="AEH116" s="205"/>
      <c r="AEI116" s="205"/>
      <c r="AEJ116" s="205"/>
      <c r="AEK116" s="205"/>
      <c r="AEL116" s="205"/>
      <c r="AEM116" s="205"/>
      <c r="AEN116" s="205"/>
      <c r="AEO116" s="205"/>
      <c r="AEP116" s="205"/>
      <c r="AEQ116" s="205"/>
      <c r="AER116" s="205"/>
      <c r="AES116" s="205"/>
      <c r="AET116" s="205"/>
      <c r="AEU116" s="205"/>
      <c r="AEV116" s="205"/>
      <c r="AEW116" s="205"/>
      <c r="AEX116" s="205"/>
      <c r="AEY116" s="205"/>
      <c r="AEZ116" s="205"/>
      <c r="AFA116" s="205"/>
      <c r="AFB116" s="205"/>
      <c r="AFC116" s="205"/>
      <c r="AFD116" s="205"/>
      <c r="AFE116" s="205"/>
      <c r="AFF116" s="205"/>
      <c r="AFG116" s="205"/>
      <c r="AFH116" s="205"/>
      <c r="AFI116" s="205"/>
      <c r="AFJ116" s="205"/>
      <c r="AFK116" s="205"/>
      <c r="AFL116" s="205"/>
      <c r="AFM116" s="205"/>
      <c r="AFN116" s="205"/>
      <c r="AFO116" s="205"/>
      <c r="AFP116" s="205"/>
      <c r="AFQ116" s="205"/>
      <c r="AFR116" s="205"/>
      <c r="AFS116" s="205"/>
      <c r="AFT116" s="205"/>
      <c r="AFU116" s="205"/>
      <c r="AFV116" s="205"/>
      <c r="AFW116" s="205"/>
      <c r="AFX116" s="205"/>
      <c r="AFY116" s="205"/>
      <c r="AFZ116" s="205"/>
      <c r="AGA116" s="205"/>
      <c r="AGB116" s="205"/>
      <c r="AGC116" s="205"/>
      <c r="AGD116" s="205"/>
      <c r="AGE116" s="205"/>
      <c r="AGF116" s="205"/>
      <c r="AGG116" s="205"/>
      <c r="AGH116" s="205"/>
      <c r="AGI116" s="205"/>
      <c r="AGJ116" s="205"/>
      <c r="AGK116" s="205"/>
      <c r="AGL116" s="205"/>
      <c r="AGM116" s="205"/>
      <c r="AGN116" s="205"/>
      <c r="AGO116" s="205"/>
      <c r="AGP116" s="205"/>
      <c r="AGQ116" s="205"/>
      <c r="AGR116" s="205"/>
      <c r="AGS116" s="205"/>
      <c r="AGT116" s="205"/>
      <c r="AGU116" s="205"/>
      <c r="AGV116" s="205"/>
      <c r="AGW116" s="205"/>
      <c r="AGX116" s="205"/>
      <c r="AGY116" s="205"/>
      <c r="AGZ116" s="205"/>
      <c r="AHA116" s="205"/>
      <c r="AHB116" s="205"/>
      <c r="AHC116" s="205"/>
      <c r="AHD116" s="205"/>
      <c r="AHE116" s="205"/>
      <c r="AHF116" s="205"/>
      <c r="AHG116" s="205"/>
      <c r="AHH116" s="205"/>
      <c r="AHI116" s="205"/>
      <c r="AHJ116" s="205"/>
      <c r="AHK116" s="205"/>
      <c r="AHL116" s="205"/>
      <c r="AHM116" s="205"/>
      <c r="AHN116" s="205"/>
      <c r="AHO116" s="205"/>
      <c r="AHP116" s="205"/>
      <c r="AHQ116" s="205"/>
      <c r="AHR116" s="205"/>
      <c r="AHS116" s="205"/>
      <c r="AHT116" s="205"/>
      <c r="AHU116" s="205"/>
      <c r="AHV116" s="205"/>
      <c r="AHW116" s="205"/>
      <c r="AHX116" s="205"/>
      <c r="AHY116" s="205"/>
      <c r="AHZ116" s="205"/>
      <c r="AIA116" s="205"/>
      <c r="AIB116" s="205"/>
      <c r="AIC116" s="205"/>
      <c r="AID116" s="205"/>
      <c r="AIE116" s="205"/>
      <c r="AIF116" s="205"/>
      <c r="AIG116" s="205"/>
      <c r="AIH116" s="205"/>
      <c r="AII116" s="205"/>
      <c r="AIJ116" s="205"/>
      <c r="AIK116" s="205"/>
      <c r="AIL116" s="205"/>
      <c r="AIM116" s="205"/>
      <c r="AIN116" s="205"/>
      <c r="AIO116" s="205"/>
      <c r="AIP116" s="205"/>
      <c r="AIQ116" s="205"/>
      <c r="AIR116" s="205"/>
      <c r="AIS116" s="205"/>
      <c r="AIT116" s="205"/>
      <c r="AIU116" s="205"/>
      <c r="AIV116" s="205"/>
      <c r="AIW116" s="205"/>
      <c r="AIX116" s="205"/>
      <c r="AIY116" s="205"/>
      <c r="AIZ116" s="205"/>
      <c r="AJA116" s="205"/>
      <c r="AJB116" s="205"/>
      <c r="AJC116" s="205"/>
      <c r="AJD116" s="205"/>
      <c r="AJE116" s="205"/>
      <c r="AJF116" s="205"/>
      <c r="AJG116" s="205"/>
      <c r="AJH116" s="205"/>
      <c r="AJI116" s="205"/>
      <c r="AJJ116" s="205"/>
      <c r="AJK116" s="205"/>
      <c r="AJL116" s="205"/>
      <c r="AJM116" s="205"/>
      <c r="AJN116" s="205"/>
      <c r="AJO116" s="205"/>
      <c r="AJP116" s="205"/>
      <c r="AJQ116" s="205"/>
      <c r="AJR116" s="205"/>
      <c r="AJS116" s="205"/>
      <c r="AJT116" s="205"/>
      <c r="AJU116" s="205"/>
      <c r="AJV116" s="205"/>
      <c r="AJW116" s="205"/>
      <c r="AJX116" s="205"/>
      <c r="AJY116" s="205"/>
      <c r="AJZ116" s="205"/>
      <c r="AKA116" s="205"/>
      <c r="AKB116" s="205"/>
      <c r="AKC116" s="205"/>
      <c r="AKD116" s="205"/>
      <c r="AKE116" s="205"/>
      <c r="AKF116" s="205"/>
      <c r="AKG116" s="205"/>
      <c r="AKH116" s="205"/>
      <c r="AKI116" s="205"/>
      <c r="AKJ116" s="205"/>
      <c r="AKK116" s="205"/>
      <c r="AKL116" s="205"/>
      <c r="AKM116" s="205"/>
      <c r="AKN116" s="205"/>
      <c r="AKO116" s="205"/>
      <c r="AKP116" s="205"/>
      <c r="AKQ116" s="205"/>
      <c r="AKR116" s="205"/>
      <c r="AKS116" s="205"/>
      <c r="AKT116" s="205"/>
      <c r="AKU116" s="205"/>
      <c r="AKV116" s="205"/>
      <c r="AKW116" s="205"/>
      <c r="AKX116" s="205"/>
      <c r="AKY116" s="205"/>
      <c r="AKZ116" s="205"/>
      <c r="ALA116" s="205"/>
      <c r="ALB116" s="205"/>
      <c r="ALC116" s="205"/>
      <c r="ALD116" s="205"/>
      <c r="ALE116" s="205"/>
      <c r="ALF116" s="205"/>
      <c r="ALG116" s="205"/>
      <c r="ALH116" s="205"/>
      <c r="ALI116" s="205"/>
      <c r="ALJ116" s="205"/>
      <c r="ALK116" s="205"/>
      <c r="ALL116" s="205"/>
      <c r="ALM116" s="205"/>
      <c r="ALN116" s="205"/>
      <c r="ALO116" s="205"/>
      <c r="ALP116" s="205"/>
      <c r="ALQ116" s="205"/>
      <c r="ALR116" s="205"/>
      <c r="ALS116" s="205"/>
      <c r="ALT116" s="205"/>
      <c r="ALU116" s="205"/>
      <c r="ALV116" s="205"/>
      <c r="ALW116" s="205"/>
      <c r="ALX116" s="205"/>
      <c r="ALY116" s="205"/>
      <c r="ALZ116" s="205"/>
      <c r="AMA116" s="205"/>
      <c r="AMB116" s="205"/>
      <c r="AMC116" s="205"/>
      <c r="AMD116" s="205"/>
      <c r="AME116" s="205"/>
      <c r="AMF116" s="205"/>
      <c r="AMG116" s="205"/>
      <c r="AMH116" s="205"/>
      <c r="AMI116" s="205"/>
      <c r="AMJ116" s="205"/>
      <c r="AMK116" s="205"/>
      <c r="AML116" s="205"/>
      <c r="AMM116" s="205"/>
      <c r="AMN116" s="205"/>
      <c r="AMO116" s="205"/>
      <c r="AMP116" s="205"/>
      <c r="AMQ116" s="205"/>
      <c r="AMR116" s="205"/>
      <c r="AMS116" s="205"/>
      <c r="AMT116" s="205"/>
      <c r="AMU116" s="205"/>
      <c r="AMV116" s="205"/>
      <c r="AMW116" s="205"/>
      <c r="AMX116" s="205"/>
      <c r="AMY116" s="205"/>
      <c r="AMZ116" s="205"/>
      <c r="ANA116" s="205"/>
      <c r="ANB116" s="205"/>
      <c r="ANC116" s="205"/>
      <c r="AND116" s="205"/>
      <c r="ANE116" s="205"/>
      <c r="ANF116" s="205"/>
      <c r="ANG116" s="205"/>
      <c r="ANH116" s="205"/>
      <c r="ANI116" s="205"/>
      <c r="ANJ116" s="205"/>
      <c r="ANK116" s="205"/>
      <c r="ANL116" s="205"/>
      <c r="ANM116" s="205"/>
      <c r="ANN116" s="205"/>
      <c r="ANO116" s="205"/>
      <c r="ANP116" s="205"/>
      <c r="ANQ116" s="205"/>
      <c r="ANR116" s="205"/>
      <c r="ANS116" s="205"/>
      <c r="ANT116" s="205"/>
      <c r="ANU116" s="205"/>
      <c r="ANV116" s="205"/>
      <c r="ANW116" s="205"/>
      <c r="ANX116" s="205"/>
      <c r="ANY116" s="205"/>
      <c r="ANZ116" s="205"/>
      <c r="AOA116" s="205"/>
      <c r="AOB116" s="205"/>
      <c r="AOC116" s="205"/>
      <c r="AOD116" s="205"/>
      <c r="AOE116" s="205"/>
      <c r="AOF116" s="205"/>
      <c r="AOG116" s="205"/>
      <c r="AOH116" s="205"/>
      <c r="AOI116" s="205"/>
      <c r="AOJ116" s="205"/>
      <c r="AOK116" s="205"/>
      <c r="AOL116" s="205"/>
      <c r="AOM116" s="205"/>
      <c r="AON116" s="205"/>
      <c r="AOO116" s="205"/>
      <c r="AOP116" s="205"/>
      <c r="AOQ116" s="205"/>
      <c r="AOR116" s="205"/>
      <c r="AOS116" s="205"/>
      <c r="AOT116" s="205"/>
      <c r="AOU116" s="205"/>
      <c r="AOV116" s="205"/>
      <c r="AOW116" s="205"/>
      <c r="AOX116" s="205"/>
      <c r="AOY116" s="205"/>
      <c r="AOZ116" s="205"/>
      <c r="APA116" s="205"/>
      <c r="APB116" s="205"/>
      <c r="APC116" s="205"/>
      <c r="APD116" s="205"/>
      <c r="APE116" s="205"/>
      <c r="APF116" s="205"/>
      <c r="APG116" s="205"/>
      <c r="APH116" s="205"/>
      <c r="API116" s="205"/>
      <c r="APJ116" s="205"/>
      <c r="APK116" s="205"/>
      <c r="APL116" s="205"/>
      <c r="APM116" s="205"/>
      <c r="APN116" s="205"/>
      <c r="APO116" s="205"/>
      <c r="APP116" s="205"/>
      <c r="APQ116" s="205"/>
      <c r="APR116" s="205"/>
      <c r="APS116" s="205"/>
      <c r="APT116" s="205"/>
      <c r="APU116" s="205"/>
      <c r="APV116" s="205"/>
      <c r="APW116" s="205"/>
      <c r="APX116" s="205"/>
      <c r="APY116" s="205"/>
      <c r="APZ116" s="205"/>
      <c r="AQA116" s="205"/>
      <c r="AQB116" s="205"/>
      <c r="AQC116" s="205"/>
      <c r="AQD116" s="205"/>
      <c r="AQE116" s="205"/>
      <c r="AQF116" s="205"/>
      <c r="AQG116" s="205"/>
      <c r="AQH116" s="205"/>
      <c r="AQI116" s="205"/>
      <c r="AQJ116" s="205"/>
      <c r="AQK116" s="205"/>
      <c r="AQL116" s="205"/>
      <c r="AQM116" s="205"/>
      <c r="AQN116" s="205"/>
      <c r="AQO116" s="205"/>
      <c r="AQP116" s="205"/>
      <c r="AQQ116" s="205"/>
      <c r="AQR116" s="205"/>
      <c r="AQS116" s="205"/>
      <c r="AQT116" s="205"/>
      <c r="AQU116" s="205"/>
      <c r="AQV116" s="205"/>
      <c r="AQW116" s="205"/>
      <c r="AQX116" s="205"/>
      <c r="AQY116" s="205"/>
      <c r="AQZ116" s="205"/>
      <c r="ARA116" s="205"/>
      <c r="ARB116" s="205"/>
      <c r="ARC116" s="205"/>
      <c r="ARD116" s="205"/>
      <c r="ARE116" s="205"/>
      <c r="ARF116" s="205"/>
      <c r="ARG116" s="205"/>
      <c r="ARH116" s="205"/>
      <c r="ARI116" s="205"/>
      <c r="ARJ116" s="205"/>
      <c r="ARK116" s="205"/>
      <c r="ARL116" s="205"/>
      <c r="ARM116" s="205"/>
      <c r="ARN116" s="205"/>
      <c r="ARO116" s="205"/>
      <c r="ARP116" s="205"/>
      <c r="ARQ116" s="205"/>
      <c r="ARR116" s="205"/>
      <c r="ARS116" s="205"/>
      <c r="ART116" s="205"/>
      <c r="ARU116" s="205"/>
      <c r="ARV116" s="205"/>
      <c r="ARW116" s="205"/>
      <c r="ARX116" s="205"/>
      <c r="ARY116" s="205"/>
      <c r="ARZ116" s="205"/>
      <c r="ASA116" s="205"/>
      <c r="ASB116" s="205"/>
      <c r="ASC116" s="205"/>
      <c r="ASD116" s="205"/>
      <c r="ASE116" s="205"/>
      <c r="ASF116" s="205"/>
      <c r="ASG116" s="205"/>
      <c r="ASH116" s="205"/>
      <c r="ASI116" s="205"/>
      <c r="ASJ116" s="205"/>
      <c r="ASK116" s="205"/>
      <c r="ASL116" s="205"/>
      <c r="ASM116" s="205"/>
      <c r="ASN116" s="205"/>
      <c r="ASO116" s="205"/>
      <c r="ASP116" s="205"/>
      <c r="ASQ116" s="205"/>
      <c r="ASR116" s="205"/>
      <c r="ASS116" s="205"/>
      <c r="AST116" s="205"/>
      <c r="ASU116" s="205"/>
      <c r="ASV116" s="205"/>
      <c r="ASW116" s="205"/>
      <c r="ASX116" s="205"/>
      <c r="ASY116" s="205"/>
      <c r="ASZ116" s="205"/>
      <c r="ATA116" s="205"/>
      <c r="ATB116" s="205"/>
      <c r="ATC116" s="205"/>
      <c r="ATD116" s="205"/>
      <c r="ATE116" s="205"/>
      <c r="ATF116" s="205"/>
      <c r="ATG116" s="205"/>
      <c r="ATH116" s="205"/>
      <c r="ATI116" s="205"/>
      <c r="ATJ116" s="205"/>
      <c r="ATK116" s="205"/>
      <c r="ATL116" s="205"/>
      <c r="ATM116" s="205"/>
      <c r="ATN116" s="205"/>
      <c r="ATO116" s="205"/>
      <c r="ATP116" s="205"/>
      <c r="ATQ116" s="205"/>
      <c r="ATR116" s="205"/>
      <c r="ATS116" s="205"/>
      <c r="ATT116" s="205"/>
      <c r="ATU116" s="205"/>
      <c r="ATV116" s="205"/>
      <c r="ATW116" s="205"/>
      <c r="ATX116" s="205"/>
      <c r="ATY116" s="205"/>
      <c r="ATZ116" s="205"/>
      <c r="AUA116" s="205"/>
      <c r="AUB116" s="205"/>
      <c r="AUC116" s="205"/>
      <c r="AUD116" s="205"/>
      <c r="AUE116" s="205"/>
      <c r="AUF116" s="205"/>
      <c r="AUG116" s="205"/>
      <c r="AUH116" s="205"/>
      <c r="AUI116" s="205"/>
      <c r="AUJ116" s="205"/>
      <c r="AUK116" s="205"/>
      <c r="AUL116" s="205"/>
      <c r="AUM116" s="205"/>
      <c r="AUN116" s="205"/>
      <c r="AUO116" s="205"/>
      <c r="AUP116" s="205"/>
      <c r="AUQ116" s="205"/>
      <c r="AUR116" s="205"/>
      <c r="AUS116" s="205"/>
      <c r="AUT116" s="205"/>
      <c r="AUU116" s="205"/>
      <c r="AUV116" s="205"/>
      <c r="AUW116" s="205"/>
      <c r="AUX116" s="205"/>
      <c r="AUY116" s="205"/>
      <c r="AUZ116" s="205"/>
      <c r="AVA116" s="205"/>
      <c r="AVB116" s="205"/>
      <c r="AVC116" s="205"/>
      <c r="AVD116" s="205"/>
      <c r="AVE116" s="205"/>
      <c r="AVF116" s="205"/>
      <c r="AVG116" s="205"/>
      <c r="AVH116" s="205"/>
      <c r="AVI116" s="205"/>
      <c r="AVJ116" s="205"/>
      <c r="AVK116" s="205"/>
      <c r="AVL116" s="205"/>
      <c r="AVM116" s="205"/>
      <c r="AVN116" s="205"/>
      <c r="AVO116" s="205"/>
      <c r="AVP116" s="205"/>
      <c r="AVQ116" s="205"/>
      <c r="AVR116" s="205"/>
      <c r="AVS116" s="205"/>
      <c r="AVT116" s="205"/>
      <c r="AVU116" s="205"/>
      <c r="AVV116" s="205"/>
      <c r="AVW116" s="205"/>
      <c r="AVX116" s="205"/>
      <c r="AVY116" s="205"/>
      <c r="AVZ116" s="205"/>
      <c r="AWA116" s="205"/>
      <c r="AWB116" s="205"/>
      <c r="AWC116" s="205"/>
      <c r="AWD116" s="205"/>
      <c r="AWE116" s="205"/>
      <c r="AWF116" s="205"/>
      <c r="AWG116" s="205"/>
      <c r="AWH116" s="205"/>
      <c r="AWI116" s="205"/>
      <c r="AWJ116" s="205"/>
      <c r="AWK116" s="205"/>
      <c r="AWL116" s="205"/>
      <c r="AWM116" s="205"/>
      <c r="AWN116" s="205"/>
      <c r="AWO116" s="205"/>
      <c r="AWP116" s="205"/>
      <c r="AWQ116" s="205"/>
      <c r="AWR116" s="205"/>
      <c r="AWS116" s="205"/>
      <c r="AWT116" s="205"/>
      <c r="AWU116" s="205"/>
      <c r="AWV116" s="205"/>
      <c r="AWW116" s="205"/>
      <c r="AWX116" s="205"/>
      <c r="AWY116" s="205"/>
      <c r="AWZ116" s="205"/>
      <c r="AXA116" s="205"/>
      <c r="AXB116" s="205"/>
      <c r="AXC116" s="205"/>
      <c r="AXD116" s="205"/>
      <c r="AXE116" s="205"/>
      <c r="AXF116" s="205"/>
      <c r="AXG116" s="205"/>
      <c r="AXH116" s="205"/>
      <c r="AXI116" s="205"/>
      <c r="AXJ116" s="205"/>
      <c r="AXK116" s="205"/>
      <c r="AXL116" s="205"/>
      <c r="AXM116" s="205"/>
      <c r="AXN116" s="205"/>
      <c r="AXO116" s="205"/>
      <c r="AXP116" s="205"/>
      <c r="AXQ116" s="205"/>
      <c r="AXR116" s="205"/>
      <c r="AXS116" s="205"/>
      <c r="AXT116" s="205"/>
      <c r="AXU116" s="205"/>
      <c r="AXV116" s="205"/>
      <c r="AXW116" s="205"/>
      <c r="AXX116" s="205"/>
      <c r="AXY116" s="205"/>
      <c r="AXZ116" s="205"/>
      <c r="AYA116" s="205"/>
      <c r="AYB116" s="205"/>
      <c r="AYC116" s="205"/>
      <c r="AYD116" s="205"/>
      <c r="AYE116" s="205"/>
      <c r="AYF116" s="205"/>
      <c r="AYG116" s="205"/>
      <c r="AYH116" s="205"/>
      <c r="AYI116" s="205"/>
      <c r="AYJ116" s="205"/>
      <c r="AYK116" s="205"/>
      <c r="AYL116" s="205"/>
      <c r="AYM116" s="205"/>
      <c r="AYN116" s="205"/>
      <c r="AYO116" s="205"/>
      <c r="AYP116" s="205"/>
      <c r="AYQ116" s="205"/>
      <c r="AYR116" s="205"/>
      <c r="AYS116" s="205"/>
      <c r="AYT116" s="205"/>
      <c r="AYU116" s="205"/>
      <c r="AYV116" s="205"/>
      <c r="AYW116" s="205"/>
      <c r="AYX116" s="205"/>
      <c r="AYY116" s="205"/>
      <c r="AYZ116" s="205"/>
      <c r="AZA116" s="205"/>
      <c r="AZB116" s="205"/>
      <c r="AZC116" s="205"/>
      <c r="AZD116" s="205"/>
      <c r="AZE116" s="205"/>
      <c r="AZF116" s="205"/>
      <c r="AZG116" s="205"/>
      <c r="AZH116" s="205"/>
      <c r="AZI116" s="205"/>
      <c r="AZJ116" s="205"/>
      <c r="AZK116" s="205"/>
      <c r="AZL116" s="205"/>
      <c r="AZM116" s="205"/>
      <c r="AZN116" s="205"/>
      <c r="AZO116" s="205"/>
      <c r="AZP116" s="205"/>
      <c r="AZQ116" s="205"/>
      <c r="AZR116" s="205"/>
      <c r="AZS116" s="205"/>
      <c r="AZT116" s="205"/>
      <c r="AZU116" s="205"/>
      <c r="AZV116" s="205"/>
      <c r="AZW116" s="205"/>
      <c r="AZX116" s="205"/>
      <c r="AZY116" s="205"/>
      <c r="AZZ116" s="205"/>
      <c r="BAA116" s="205"/>
      <c r="BAB116" s="205"/>
      <c r="BAC116" s="205"/>
      <c r="BAD116" s="205"/>
      <c r="BAE116" s="205"/>
      <c r="BAF116" s="205"/>
      <c r="BAG116" s="205"/>
      <c r="BAH116" s="205"/>
      <c r="BAI116" s="205"/>
      <c r="BAJ116" s="205"/>
      <c r="BAK116" s="205"/>
      <c r="BAL116" s="205"/>
      <c r="BAM116" s="205"/>
      <c r="BAN116" s="205"/>
      <c r="BAO116" s="205"/>
      <c r="BAP116" s="205"/>
      <c r="BAQ116" s="205"/>
      <c r="BAR116" s="205"/>
      <c r="BAS116" s="205"/>
      <c r="BAT116" s="205"/>
      <c r="BAU116" s="205"/>
      <c r="BAV116" s="205"/>
      <c r="BAW116" s="205"/>
      <c r="BAX116" s="205"/>
      <c r="BAY116" s="205"/>
      <c r="BAZ116" s="205"/>
      <c r="BBA116" s="205"/>
      <c r="BBB116" s="205"/>
      <c r="BBC116" s="205"/>
      <c r="BBD116" s="205"/>
      <c r="BBE116" s="205"/>
      <c r="BBF116" s="205"/>
      <c r="BBG116" s="205"/>
      <c r="BBH116" s="205"/>
      <c r="BBI116" s="205"/>
      <c r="BBJ116" s="205"/>
      <c r="BBK116" s="205"/>
      <c r="BBL116" s="205"/>
      <c r="BBM116" s="205"/>
      <c r="BBN116" s="205"/>
      <c r="BBO116" s="205"/>
      <c r="BBP116" s="205"/>
      <c r="BBQ116" s="205"/>
      <c r="BBR116" s="205"/>
      <c r="BBS116" s="205"/>
      <c r="BBT116" s="205"/>
      <c r="BBU116" s="205"/>
      <c r="BBV116" s="205"/>
      <c r="BBW116" s="205"/>
      <c r="BBX116" s="205"/>
      <c r="BBY116" s="205"/>
      <c r="BBZ116" s="205"/>
      <c r="BCA116" s="205"/>
      <c r="BCB116" s="205"/>
      <c r="BCC116" s="205"/>
      <c r="BCD116" s="205"/>
      <c r="BCE116" s="205"/>
      <c r="BCF116" s="205"/>
      <c r="BCG116" s="205"/>
      <c r="BCH116" s="205"/>
      <c r="BCI116" s="205"/>
      <c r="BCJ116" s="205"/>
      <c r="BCK116" s="205"/>
      <c r="BCL116" s="205"/>
      <c r="BCM116" s="205"/>
      <c r="BCN116" s="205"/>
      <c r="BCO116" s="205"/>
      <c r="BCP116" s="205"/>
      <c r="BCQ116" s="205"/>
      <c r="BCR116" s="205"/>
      <c r="BCS116" s="205"/>
      <c r="BCT116" s="205"/>
      <c r="BCU116" s="205"/>
      <c r="BCV116" s="205"/>
      <c r="BCW116" s="205"/>
      <c r="BCX116" s="205"/>
      <c r="BCY116" s="205"/>
      <c r="BCZ116" s="205"/>
      <c r="BDA116" s="205"/>
      <c r="BDB116" s="205"/>
      <c r="BDC116" s="205"/>
      <c r="BDD116" s="205"/>
      <c r="BDE116" s="205"/>
      <c r="BDF116" s="205"/>
      <c r="BDG116" s="205"/>
      <c r="BDH116" s="205"/>
      <c r="BDI116" s="205"/>
      <c r="BDJ116" s="205"/>
      <c r="BDK116" s="205"/>
      <c r="BDL116" s="205"/>
      <c r="BDM116" s="205"/>
      <c r="BDN116" s="205"/>
      <c r="BDO116" s="205"/>
      <c r="BDP116" s="205"/>
      <c r="BDQ116" s="205"/>
      <c r="BDR116" s="205"/>
      <c r="BDS116" s="205"/>
      <c r="BDT116" s="205"/>
      <c r="BDU116" s="205"/>
    </row>
    <row r="117" spans="1:1477" s="73" customFormat="1">
      <c r="B117" s="71" t="s">
        <v>6</v>
      </c>
      <c r="C117" s="71" t="s">
        <v>313</v>
      </c>
      <c r="D117" s="71" t="s">
        <v>314</v>
      </c>
      <c r="E117" s="72">
        <v>41724</v>
      </c>
      <c r="F117" s="71" t="s">
        <v>471</v>
      </c>
      <c r="G117" s="71" t="s">
        <v>479</v>
      </c>
      <c r="H117" s="208">
        <v>1</v>
      </c>
      <c r="I117" s="73">
        <v>0</v>
      </c>
      <c r="J117" s="73">
        <v>320</v>
      </c>
      <c r="K117" s="73">
        <v>383</v>
      </c>
      <c r="L117" s="73">
        <v>381</v>
      </c>
      <c r="M117" s="206">
        <f t="shared" si="90"/>
        <v>0.99375000000000002</v>
      </c>
      <c r="N117" s="73">
        <f t="shared" si="91"/>
        <v>1</v>
      </c>
      <c r="O117" s="73">
        <v>2</v>
      </c>
      <c r="P117" s="73">
        <v>0</v>
      </c>
      <c r="Q117" s="73">
        <v>0</v>
      </c>
      <c r="R117" s="73">
        <v>63</v>
      </c>
      <c r="S117" s="73">
        <v>0</v>
      </c>
      <c r="T117" s="212">
        <v>5790872</v>
      </c>
      <c r="U117" s="212">
        <v>55000</v>
      </c>
      <c r="V117" s="212">
        <v>5735872</v>
      </c>
      <c r="W117" s="212">
        <v>5790872</v>
      </c>
      <c r="X117" s="212">
        <v>5714657</v>
      </c>
      <c r="Y117" s="212">
        <v>0</v>
      </c>
      <c r="Z117" s="212">
        <v>0</v>
      </c>
      <c r="AA117" s="212">
        <v>0</v>
      </c>
      <c r="AB117" s="212">
        <v>5714657</v>
      </c>
      <c r="AC117" s="212">
        <v>5660340</v>
      </c>
      <c r="AD117" s="206">
        <f t="shared" si="92"/>
        <v>0.98683164477868401</v>
      </c>
      <c r="AE117" s="73">
        <f t="shared" si="93"/>
        <v>1</v>
      </c>
      <c r="AF117" s="212">
        <v>-54316</v>
      </c>
      <c r="AG117" s="212">
        <v>0</v>
      </c>
      <c r="AH117" s="73">
        <v>38</v>
      </c>
      <c r="AI117" s="73">
        <v>25</v>
      </c>
      <c r="AJ117" s="73">
        <v>0</v>
      </c>
      <c r="AK117" s="73">
        <v>0</v>
      </c>
      <c r="AL117" s="85">
        <v>0</v>
      </c>
      <c r="AM117" s="85">
        <v>0</v>
      </c>
      <c r="AN117" s="73">
        <v>0</v>
      </c>
      <c r="AO117" s="73">
        <v>0</v>
      </c>
      <c r="AP117" s="85">
        <v>0</v>
      </c>
      <c r="AQ117" s="85">
        <v>0</v>
      </c>
      <c r="AR117" s="73">
        <v>0</v>
      </c>
      <c r="AS117" s="73">
        <v>0</v>
      </c>
      <c r="AT117" s="85">
        <v>0</v>
      </c>
      <c r="AU117" s="85">
        <v>0</v>
      </c>
      <c r="AV117" s="73">
        <v>0</v>
      </c>
      <c r="AW117" s="73">
        <v>0</v>
      </c>
      <c r="AX117" s="85">
        <v>0</v>
      </c>
      <c r="AY117" s="85">
        <v>0</v>
      </c>
      <c r="AZ117" s="73">
        <v>0</v>
      </c>
      <c r="BA117" s="73">
        <v>0</v>
      </c>
      <c r="BB117" s="85">
        <v>0</v>
      </c>
      <c r="BC117" s="85">
        <v>0</v>
      </c>
      <c r="BD117" s="73">
        <v>0</v>
      </c>
      <c r="BE117" s="73">
        <v>0</v>
      </c>
      <c r="BF117" s="85">
        <v>0</v>
      </c>
      <c r="BG117" s="85">
        <v>0</v>
      </c>
      <c r="BH117" s="73">
        <v>0</v>
      </c>
      <c r="BI117" s="73">
        <v>0</v>
      </c>
      <c r="BJ117" s="85">
        <v>0</v>
      </c>
      <c r="BK117" s="85">
        <v>0</v>
      </c>
      <c r="BL117" s="73">
        <v>0</v>
      </c>
      <c r="BM117" s="73">
        <v>0</v>
      </c>
      <c r="BN117" s="85">
        <v>0</v>
      </c>
      <c r="BO117" s="85">
        <v>0</v>
      </c>
      <c r="BP117" s="73">
        <v>0</v>
      </c>
      <c r="BQ117" s="73">
        <v>0</v>
      </c>
      <c r="BR117" s="85">
        <v>0</v>
      </c>
      <c r="BS117" s="85">
        <v>0</v>
      </c>
      <c r="BT117" s="73">
        <v>0</v>
      </c>
      <c r="BU117" s="73">
        <v>0</v>
      </c>
      <c r="BV117" s="85">
        <v>0</v>
      </c>
      <c r="BW117" s="85">
        <v>0</v>
      </c>
      <c r="BX117" s="73">
        <v>0</v>
      </c>
      <c r="BY117" s="73">
        <v>0</v>
      </c>
      <c r="BZ117" s="85">
        <v>0</v>
      </c>
      <c r="CA117" s="85">
        <v>0</v>
      </c>
      <c r="CB117" s="73">
        <v>0</v>
      </c>
      <c r="CC117" s="73">
        <v>0</v>
      </c>
      <c r="CD117" s="85">
        <v>0</v>
      </c>
      <c r="CE117" s="85">
        <v>0</v>
      </c>
      <c r="CF117" s="73">
        <v>0</v>
      </c>
      <c r="CG117" s="73">
        <v>0</v>
      </c>
      <c r="CH117" s="85">
        <v>0</v>
      </c>
      <c r="CI117" s="85">
        <v>0</v>
      </c>
      <c r="CJ117" s="73">
        <v>0</v>
      </c>
      <c r="CK117" s="73">
        <v>0</v>
      </c>
      <c r="CL117" s="85">
        <v>0</v>
      </c>
      <c r="CM117" s="85">
        <v>0</v>
      </c>
      <c r="CN117" s="71" t="s">
        <v>324</v>
      </c>
      <c r="CO117" s="71" t="s">
        <v>325</v>
      </c>
      <c r="CP117" s="71" t="s">
        <v>321</v>
      </c>
      <c r="CQ117" s="71" t="s">
        <v>321</v>
      </c>
      <c r="CR117" s="71" t="s">
        <v>321</v>
      </c>
      <c r="CS117" s="71" t="s">
        <v>321</v>
      </c>
      <c r="CT117" s="72">
        <v>42262</v>
      </c>
      <c r="CU117" s="71" t="s">
        <v>473</v>
      </c>
      <c r="CV117" s="71" t="s">
        <v>474</v>
      </c>
      <c r="CW117" s="72" t="s">
        <v>168</v>
      </c>
      <c r="CX117" s="72">
        <v>42172</v>
      </c>
      <c r="CY117" s="71" t="s">
        <v>475</v>
      </c>
      <c r="CZ117" s="71" t="s">
        <v>478</v>
      </c>
      <c r="DA117" s="71" t="s">
        <v>516</v>
      </c>
      <c r="DB117" s="86">
        <v>6079410</v>
      </c>
      <c r="DD117" s="71"/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  <c r="IY117" s="205"/>
      <c r="IZ117" s="205"/>
      <c r="JA117" s="205"/>
      <c r="JB117" s="205"/>
      <c r="JC117" s="205"/>
      <c r="JD117" s="205"/>
      <c r="JE117" s="205"/>
      <c r="JF117" s="205"/>
      <c r="JG117" s="205"/>
      <c r="JH117" s="205"/>
      <c r="JI117" s="205"/>
      <c r="JJ117" s="205"/>
      <c r="JK117" s="205"/>
      <c r="JL117" s="205"/>
      <c r="JM117" s="205"/>
      <c r="JN117" s="205"/>
      <c r="JO117" s="205"/>
      <c r="JP117" s="205"/>
      <c r="JQ117" s="205"/>
      <c r="JR117" s="205"/>
      <c r="JS117" s="205"/>
      <c r="JT117" s="205"/>
      <c r="JU117" s="205"/>
      <c r="JV117" s="205"/>
      <c r="JW117" s="205"/>
      <c r="JX117" s="205"/>
      <c r="JY117" s="205"/>
      <c r="JZ117" s="205"/>
      <c r="KA117" s="205"/>
      <c r="KB117" s="205"/>
      <c r="KC117" s="205"/>
      <c r="KD117" s="205"/>
      <c r="KE117" s="205"/>
      <c r="KF117" s="205"/>
      <c r="KG117" s="205"/>
      <c r="KH117" s="205"/>
      <c r="KI117" s="205"/>
      <c r="KJ117" s="205"/>
      <c r="KK117" s="205"/>
      <c r="KL117" s="205"/>
      <c r="KM117" s="205"/>
      <c r="KN117" s="205"/>
      <c r="KO117" s="205"/>
      <c r="KP117" s="205"/>
      <c r="KQ117" s="205"/>
      <c r="KR117" s="205"/>
      <c r="KS117" s="205"/>
      <c r="KT117" s="205"/>
      <c r="KU117" s="205"/>
      <c r="KV117" s="205"/>
      <c r="KW117" s="205"/>
      <c r="KX117" s="205"/>
      <c r="KY117" s="205"/>
      <c r="KZ117" s="205"/>
      <c r="LA117" s="205"/>
      <c r="LB117" s="205"/>
      <c r="LC117" s="205"/>
      <c r="LD117" s="205"/>
      <c r="LE117" s="205"/>
      <c r="LF117" s="205"/>
      <c r="LG117" s="205"/>
      <c r="LH117" s="205"/>
      <c r="LI117" s="205"/>
      <c r="LJ117" s="205"/>
      <c r="LK117" s="205"/>
      <c r="LL117" s="205"/>
      <c r="LM117" s="205"/>
      <c r="LN117" s="205"/>
      <c r="LO117" s="205"/>
      <c r="LP117" s="205"/>
      <c r="LQ117" s="205"/>
      <c r="LR117" s="205"/>
      <c r="LS117" s="205"/>
      <c r="LT117" s="205"/>
      <c r="LU117" s="205"/>
      <c r="LV117" s="205"/>
      <c r="LW117" s="205"/>
      <c r="LX117" s="205"/>
      <c r="LY117" s="205"/>
      <c r="LZ117" s="205"/>
      <c r="MA117" s="205"/>
      <c r="MB117" s="205"/>
      <c r="MC117" s="205"/>
      <c r="MD117" s="205"/>
      <c r="ME117" s="205"/>
      <c r="MF117" s="205"/>
      <c r="MG117" s="205"/>
      <c r="MH117" s="205"/>
      <c r="MI117" s="205"/>
      <c r="MJ117" s="205"/>
      <c r="MK117" s="205"/>
      <c r="ML117" s="205"/>
      <c r="MM117" s="205"/>
      <c r="MN117" s="205"/>
      <c r="MO117" s="205"/>
      <c r="MP117" s="205"/>
      <c r="MQ117" s="205"/>
      <c r="MR117" s="205"/>
      <c r="MS117" s="205"/>
      <c r="MT117" s="205"/>
      <c r="MU117" s="205"/>
      <c r="MV117" s="205"/>
      <c r="MW117" s="205"/>
      <c r="MX117" s="205"/>
      <c r="MY117" s="205"/>
      <c r="MZ117" s="205"/>
      <c r="NA117" s="205"/>
      <c r="NB117" s="205"/>
      <c r="NC117" s="205"/>
      <c r="ND117" s="205"/>
      <c r="NE117" s="205"/>
      <c r="NF117" s="205"/>
      <c r="NG117" s="205"/>
      <c r="NH117" s="205"/>
      <c r="NI117" s="205"/>
      <c r="NJ117" s="205"/>
      <c r="NK117" s="205"/>
      <c r="NL117" s="205"/>
      <c r="NM117" s="205"/>
      <c r="NN117" s="205"/>
      <c r="NO117" s="205"/>
      <c r="NP117" s="205"/>
      <c r="NQ117" s="205"/>
      <c r="NR117" s="205"/>
      <c r="NS117" s="205"/>
      <c r="NT117" s="205"/>
      <c r="NU117" s="205"/>
      <c r="NV117" s="205"/>
      <c r="NW117" s="205"/>
      <c r="NX117" s="205"/>
      <c r="NY117" s="205"/>
      <c r="NZ117" s="205"/>
      <c r="OA117" s="205"/>
      <c r="OB117" s="205"/>
      <c r="OC117" s="205"/>
      <c r="OD117" s="205"/>
      <c r="OE117" s="205"/>
      <c r="OF117" s="205"/>
      <c r="OG117" s="205"/>
      <c r="OH117" s="205"/>
      <c r="OI117" s="205"/>
      <c r="OJ117" s="205"/>
      <c r="OK117" s="205"/>
      <c r="OL117" s="205"/>
      <c r="OM117" s="205"/>
      <c r="ON117" s="205"/>
      <c r="OO117" s="205"/>
      <c r="OP117" s="205"/>
      <c r="OQ117" s="205"/>
      <c r="OR117" s="205"/>
      <c r="OS117" s="205"/>
      <c r="OT117" s="205"/>
      <c r="OU117" s="205"/>
      <c r="OV117" s="205"/>
      <c r="OW117" s="205"/>
      <c r="OX117" s="205"/>
      <c r="OY117" s="205"/>
      <c r="OZ117" s="205"/>
      <c r="PA117" s="205"/>
      <c r="PB117" s="205"/>
      <c r="PC117" s="205"/>
      <c r="PD117" s="205"/>
      <c r="PE117" s="205"/>
      <c r="PF117" s="205"/>
      <c r="PG117" s="205"/>
      <c r="PH117" s="205"/>
      <c r="PI117" s="205"/>
      <c r="PJ117" s="205"/>
      <c r="PK117" s="205"/>
      <c r="PL117" s="205"/>
      <c r="PM117" s="205"/>
      <c r="PN117" s="205"/>
      <c r="PO117" s="205"/>
      <c r="PP117" s="205"/>
      <c r="PQ117" s="205"/>
      <c r="PR117" s="205"/>
      <c r="PS117" s="205"/>
      <c r="PT117" s="205"/>
      <c r="PU117" s="205"/>
      <c r="PV117" s="205"/>
      <c r="PW117" s="205"/>
      <c r="PX117" s="205"/>
      <c r="PY117" s="205"/>
      <c r="PZ117" s="205"/>
      <c r="QA117" s="205"/>
      <c r="QB117" s="205"/>
      <c r="QC117" s="205"/>
      <c r="QD117" s="205"/>
      <c r="QE117" s="205"/>
      <c r="QF117" s="205"/>
      <c r="QG117" s="205"/>
      <c r="QH117" s="205"/>
      <c r="QI117" s="205"/>
      <c r="QJ117" s="205"/>
      <c r="QK117" s="205"/>
      <c r="QL117" s="205"/>
      <c r="QM117" s="205"/>
      <c r="QN117" s="205"/>
      <c r="QO117" s="205"/>
      <c r="QP117" s="205"/>
      <c r="QQ117" s="205"/>
      <c r="QR117" s="205"/>
      <c r="QS117" s="205"/>
      <c r="QT117" s="205"/>
      <c r="QU117" s="205"/>
      <c r="QV117" s="205"/>
      <c r="QW117" s="205"/>
      <c r="QX117" s="205"/>
      <c r="QY117" s="205"/>
      <c r="QZ117" s="205"/>
      <c r="RA117" s="205"/>
      <c r="RB117" s="205"/>
      <c r="RC117" s="205"/>
      <c r="RD117" s="205"/>
      <c r="RE117" s="205"/>
      <c r="RF117" s="205"/>
      <c r="RG117" s="205"/>
      <c r="RH117" s="205"/>
      <c r="RI117" s="205"/>
      <c r="RJ117" s="205"/>
      <c r="RK117" s="205"/>
      <c r="RL117" s="205"/>
      <c r="RM117" s="205"/>
      <c r="RN117" s="205"/>
      <c r="RO117" s="205"/>
      <c r="RP117" s="205"/>
      <c r="RQ117" s="205"/>
      <c r="RR117" s="205"/>
      <c r="RS117" s="205"/>
      <c r="RT117" s="205"/>
      <c r="RU117" s="205"/>
      <c r="RV117" s="205"/>
      <c r="RW117" s="205"/>
      <c r="RX117" s="205"/>
      <c r="RY117" s="205"/>
      <c r="RZ117" s="205"/>
      <c r="SA117" s="205"/>
      <c r="SB117" s="205"/>
      <c r="SC117" s="205"/>
      <c r="SD117" s="205"/>
      <c r="SE117" s="205"/>
      <c r="SF117" s="205"/>
      <c r="SG117" s="205"/>
      <c r="SH117" s="205"/>
      <c r="SI117" s="205"/>
      <c r="SJ117" s="205"/>
      <c r="SK117" s="205"/>
      <c r="SL117" s="205"/>
      <c r="SM117" s="205"/>
      <c r="SN117" s="205"/>
      <c r="SO117" s="205"/>
      <c r="SP117" s="205"/>
      <c r="SQ117" s="205"/>
      <c r="SR117" s="205"/>
      <c r="SS117" s="205"/>
      <c r="ST117" s="205"/>
      <c r="SU117" s="205"/>
      <c r="SV117" s="205"/>
      <c r="SW117" s="205"/>
      <c r="SX117" s="205"/>
      <c r="SY117" s="205"/>
      <c r="SZ117" s="205"/>
      <c r="TA117" s="205"/>
      <c r="TB117" s="205"/>
      <c r="TC117" s="205"/>
      <c r="TD117" s="205"/>
      <c r="TE117" s="205"/>
      <c r="TF117" s="205"/>
      <c r="TG117" s="205"/>
      <c r="TH117" s="205"/>
      <c r="TI117" s="205"/>
      <c r="TJ117" s="205"/>
      <c r="TK117" s="205"/>
      <c r="TL117" s="205"/>
      <c r="TM117" s="205"/>
      <c r="TN117" s="205"/>
      <c r="TO117" s="205"/>
      <c r="TP117" s="205"/>
      <c r="TQ117" s="205"/>
      <c r="TR117" s="205"/>
      <c r="TS117" s="205"/>
      <c r="TT117" s="205"/>
      <c r="TU117" s="205"/>
      <c r="TV117" s="205"/>
      <c r="TW117" s="205"/>
      <c r="TX117" s="205"/>
      <c r="TY117" s="205"/>
      <c r="TZ117" s="205"/>
      <c r="UA117" s="205"/>
      <c r="UB117" s="205"/>
      <c r="UC117" s="205"/>
      <c r="UD117" s="205"/>
      <c r="UE117" s="205"/>
      <c r="UF117" s="205"/>
      <c r="UG117" s="205"/>
      <c r="UH117" s="205"/>
      <c r="UI117" s="205"/>
      <c r="UJ117" s="205"/>
      <c r="UK117" s="205"/>
      <c r="UL117" s="205"/>
      <c r="UM117" s="205"/>
      <c r="UN117" s="205"/>
      <c r="UO117" s="205"/>
      <c r="UP117" s="205"/>
      <c r="UQ117" s="205"/>
      <c r="UR117" s="205"/>
      <c r="US117" s="205"/>
      <c r="UT117" s="205"/>
      <c r="UU117" s="205"/>
      <c r="UV117" s="205"/>
      <c r="UW117" s="205"/>
      <c r="UX117" s="205"/>
      <c r="UY117" s="205"/>
      <c r="UZ117" s="205"/>
      <c r="VA117" s="205"/>
      <c r="VB117" s="205"/>
      <c r="VC117" s="205"/>
      <c r="VD117" s="205"/>
      <c r="VE117" s="205"/>
      <c r="VF117" s="205"/>
      <c r="VG117" s="205"/>
      <c r="VH117" s="205"/>
      <c r="VI117" s="205"/>
      <c r="VJ117" s="205"/>
      <c r="VK117" s="205"/>
      <c r="VL117" s="205"/>
      <c r="VM117" s="205"/>
      <c r="VN117" s="205"/>
      <c r="VO117" s="205"/>
      <c r="VP117" s="205"/>
      <c r="VQ117" s="205"/>
      <c r="VR117" s="205"/>
      <c r="VS117" s="205"/>
      <c r="VT117" s="205"/>
      <c r="VU117" s="205"/>
      <c r="VV117" s="205"/>
      <c r="VW117" s="205"/>
      <c r="VX117" s="205"/>
      <c r="VY117" s="205"/>
      <c r="VZ117" s="205"/>
      <c r="WA117" s="205"/>
      <c r="WB117" s="205"/>
      <c r="WC117" s="205"/>
      <c r="WD117" s="205"/>
      <c r="WE117" s="205"/>
      <c r="WF117" s="205"/>
      <c r="WG117" s="205"/>
      <c r="WH117" s="205"/>
      <c r="WI117" s="205"/>
      <c r="WJ117" s="205"/>
      <c r="WK117" s="205"/>
      <c r="WL117" s="205"/>
      <c r="WM117" s="205"/>
      <c r="WN117" s="205"/>
      <c r="WO117" s="205"/>
      <c r="WP117" s="205"/>
      <c r="WQ117" s="205"/>
      <c r="WR117" s="205"/>
      <c r="WS117" s="205"/>
      <c r="WT117" s="205"/>
      <c r="WU117" s="205"/>
      <c r="WV117" s="205"/>
      <c r="WW117" s="205"/>
      <c r="WX117" s="205"/>
      <c r="WY117" s="205"/>
      <c r="WZ117" s="205"/>
      <c r="XA117" s="205"/>
      <c r="XB117" s="205"/>
      <c r="XC117" s="205"/>
      <c r="XD117" s="205"/>
      <c r="XE117" s="205"/>
      <c r="XF117" s="205"/>
      <c r="XG117" s="205"/>
      <c r="XH117" s="205"/>
      <c r="XI117" s="205"/>
      <c r="XJ117" s="205"/>
      <c r="XK117" s="205"/>
      <c r="XL117" s="205"/>
      <c r="XM117" s="205"/>
      <c r="XN117" s="205"/>
      <c r="XO117" s="205"/>
      <c r="XP117" s="205"/>
      <c r="XQ117" s="205"/>
      <c r="XR117" s="205"/>
      <c r="XS117" s="205"/>
      <c r="XT117" s="205"/>
      <c r="XU117" s="205"/>
      <c r="XV117" s="205"/>
      <c r="XW117" s="205"/>
      <c r="XX117" s="205"/>
      <c r="XY117" s="205"/>
      <c r="XZ117" s="205"/>
      <c r="YA117" s="205"/>
      <c r="YB117" s="205"/>
      <c r="YC117" s="205"/>
      <c r="YD117" s="205"/>
      <c r="YE117" s="205"/>
      <c r="YF117" s="205"/>
      <c r="YG117" s="205"/>
      <c r="YH117" s="205"/>
      <c r="YI117" s="205"/>
      <c r="YJ117" s="205"/>
      <c r="YK117" s="205"/>
      <c r="YL117" s="205"/>
      <c r="YM117" s="205"/>
      <c r="YN117" s="205"/>
      <c r="YO117" s="205"/>
      <c r="YP117" s="205"/>
      <c r="YQ117" s="205"/>
      <c r="YR117" s="205"/>
      <c r="YS117" s="205"/>
      <c r="YT117" s="205"/>
      <c r="YU117" s="205"/>
      <c r="YV117" s="205"/>
      <c r="YW117" s="205"/>
      <c r="YX117" s="205"/>
      <c r="YY117" s="205"/>
      <c r="YZ117" s="205"/>
      <c r="ZA117" s="205"/>
      <c r="ZB117" s="205"/>
      <c r="ZC117" s="205"/>
      <c r="ZD117" s="205"/>
      <c r="ZE117" s="205"/>
      <c r="ZF117" s="205"/>
      <c r="ZG117" s="205"/>
      <c r="ZH117" s="205"/>
      <c r="ZI117" s="205"/>
      <c r="ZJ117" s="205"/>
      <c r="ZK117" s="205"/>
      <c r="ZL117" s="205"/>
      <c r="ZM117" s="205"/>
      <c r="ZN117" s="205"/>
      <c r="ZO117" s="205"/>
      <c r="ZP117" s="205"/>
      <c r="ZQ117" s="205"/>
      <c r="ZR117" s="205"/>
      <c r="ZS117" s="205"/>
      <c r="ZT117" s="205"/>
      <c r="ZU117" s="205"/>
      <c r="ZV117" s="205"/>
      <c r="ZW117" s="205"/>
      <c r="ZX117" s="205"/>
      <c r="ZY117" s="205"/>
      <c r="ZZ117" s="205"/>
      <c r="AAA117" s="205"/>
      <c r="AAB117" s="205"/>
      <c r="AAC117" s="205"/>
      <c r="AAD117" s="205"/>
      <c r="AAE117" s="205"/>
      <c r="AAF117" s="205"/>
      <c r="AAG117" s="205"/>
      <c r="AAH117" s="205"/>
      <c r="AAI117" s="205"/>
      <c r="AAJ117" s="205"/>
      <c r="AAK117" s="205"/>
      <c r="AAL117" s="205"/>
      <c r="AAM117" s="205"/>
      <c r="AAN117" s="205"/>
      <c r="AAO117" s="205"/>
      <c r="AAP117" s="205"/>
      <c r="AAQ117" s="205"/>
      <c r="AAR117" s="205"/>
      <c r="AAS117" s="205"/>
      <c r="AAT117" s="205"/>
      <c r="AAU117" s="205"/>
      <c r="AAV117" s="205"/>
      <c r="AAW117" s="205"/>
      <c r="AAX117" s="205"/>
      <c r="AAY117" s="205"/>
      <c r="AAZ117" s="205"/>
      <c r="ABA117" s="205"/>
      <c r="ABB117" s="205"/>
      <c r="ABC117" s="205"/>
      <c r="ABD117" s="205"/>
      <c r="ABE117" s="205"/>
      <c r="ABF117" s="205"/>
      <c r="ABG117" s="205"/>
      <c r="ABH117" s="205"/>
      <c r="ABI117" s="205"/>
      <c r="ABJ117" s="205"/>
      <c r="ABK117" s="205"/>
      <c r="ABL117" s="205"/>
      <c r="ABM117" s="205"/>
      <c r="ABN117" s="205"/>
      <c r="ABO117" s="205"/>
      <c r="ABP117" s="205"/>
      <c r="ABQ117" s="205"/>
      <c r="ABR117" s="205"/>
      <c r="ABS117" s="205"/>
      <c r="ABT117" s="205"/>
      <c r="ABU117" s="205"/>
      <c r="ABV117" s="205"/>
      <c r="ABW117" s="205"/>
      <c r="ABX117" s="205"/>
      <c r="ABY117" s="205"/>
      <c r="ABZ117" s="205"/>
      <c r="ACA117" s="205"/>
      <c r="ACB117" s="205"/>
      <c r="ACC117" s="205"/>
      <c r="ACD117" s="205"/>
      <c r="ACE117" s="205"/>
      <c r="ACF117" s="205"/>
      <c r="ACG117" s="205"/>
      <c r="ACH117" s="205"/>
      <c r="ACI117" s="205"/>
      <c r="ACJ117" s="205"/>
      <c r="ACK117" s="205"/>
      <c r="ACL117" s="205"/>
      <c r="ACM117" s="205"/>
      <c r="ACN117" s="205"/>
      <c r="ACO117" s="205"/>
      <c r="ACP117" s="205"/>
      <c r="ACQ117" s="205"/>
      <c r="ACR117" s="205"/>
      <c r="ACS117" s="205"/>
      <c r="ACT117" s="205"/>
      <c r="ACU117" s="205"/>
      <c r="ACV117" s="205"/>
      <c r="ACW117" s="205"/>
      <c r="ACX117" s="205"/>
      <c r="ACY117" s="205"/>
      <c r="ACZ117" s="205"/>
      <c r="ADA117" s="205"/>
      <c r="ADB117" s="205"/>
      <c r="ADC117" s="205"/>
      <c r="ADD117" s="205"/>
      <c r="ADE117" s="205"/>
      <c r="ADF117" s="205"/>
      <c r="ADG117" s="205"/>
      <c r="ADH117" s="205"/>
      <c r="ADI117" s="205"/>
      <c r="ADJ117" s="205"/>
      <c r="ADK117" s="205"/>
      <c r="ADL117" s="205"/>
      <c r="ADM117" s="205"/>
      <c r="ADN117" s="205"/>
      <c r="ADO117" s="205"/>
      <c r="ADP117" s="205"/>
      <c r="ADQ117" s="205"/>
      <c r="ADR117" s="205"/>
      <c r="ADS117" s="205"/>
      <c r="ADT117" s="205"/>
      <c r="ADU117" s="205"/>
      <c r="ADV117" s="205"/>
      <c r="ADW117" s="205"/>
      <c r="ADX117" s="205"/>
      <c r="ADY117" s="205"/>
      <c r="ADZ117" s="205"/>
      <c r="AEA117" s="205"/>
      <c r="AEB117" s="205"/>
      <c r="AEC117" s="205"/>
      <c r="AED117" s="205"/>
      <c r="AEE117" s="205"/>
      <c r="AEF117" s="205"/>
      <c r="AEG117" s="205"/>
      <c r="AEH117" s="205"/>
      <c r="AEI117" s="205"/>
      <c r="AEJ117" s="205"/>
      <c r="AEK117" s="205"/>
      <c r="AEL117" s="205"/>
      <c r="AEM117" s="205"/>
      <c r="AEN117" s="205"/>
      <c r="AEO117" s="205"/>
      <c r="AEP117" s="205"/>
      <c r="AEQ117" s="205"/>
      <c r="AER117" s="205"/>
      <c r="AES117" s="205"/>
      <c r="AET117" s="205"/>
      <c r="AEU117" s="205"/>
      <c r="AEV117" s="205"/>
      <c r="AEW117" s="205"/>
      <c r="AEX117" s="205"/>
      <c r="AEY117" s="205"/>
      <c r="AEZ117" s="205"/>
      <c r="AFA117" s="205"/>
      <c r="AFB117" s="205"/>
      <c r="AFC117" s="205"/>
      <c r="AFD117" s="205"/>
      <c r="AFE117" s="205"/>
      <c r="AFF117" s="205"/>
      <c r="AFG117" s="205"/>
      <c r="AFH117" s="205"/>
      <c r="AFI117" s="205"/>
      <c r="AFJ117" s="205"/>
      <c r="AFK117" s="205"/>
      <c r="AFL117" s="205"/>
      <c r="AFM117" s="205"/>
      <c r="AFN117" s="205"/>
      <c r="AFO117" s="205"/>
      <c r="AFP117" s="205"/>
      <c r="AFQ117" s="205"/>
      <c r="AFR117" s="205"/>
      <c r="AFS117" s="205"/>
      <c r="AFT117" s="205"/>
      <c r="AFU117" s="205"/>
      <c r="AFV117" s="205"/>
      <c r="AFW117" s="205"/>
      <c r="AFX117" s="205"/>
      <c r="AFY117" s="205"/>
      <c r="AFZ117" s="205"/>
      <c r="AGA117" s="205"/>
      <c r="AGB117" s="205"/>
      <c r="AGC117" s="205"/>
      <c r="AGD117" s="205"/>
      <c r="AGE117" s="205"/>
      <c r="AGF117" s="205"/>
      <c r="AGG117" s="205"/>
      <c r="AGH117" s="205"/>
      <c r="AGI117" s="205"/>
      <c r="AGJ117" s="205"/>
      <c r="AGK117" s="205"/>
      <c r="AGL117" s="205"/>
      <c r="AGM117" s="205"/>
      <c r="AGN117" s="205"/>
      <c r="AGO117" s="205"/>
      <c r="AGP117" s="205"/>
      <c r="AGQ117" s="205"/>
      <c r="AGR117" s="205"/>
      <c r="AGS117" s="205"/>
      <c r="AGT117" s="205"/>
      <c r="AGU117" s="205"/>
      <c r="AGV117" s="205"/>
      <c r="AGW117" s="205"/>
      <c r="AGX117" s="205"/>
      <c r="AGY117" s="205"/>
      <c r="AGZ117" s="205"/>
      <c r="AHA117" s="205"/>
      <c r="AHB117" s="205"/>
      <c r="AHC117" s="205"/>
      <c r="AHD117" s="205"/>
      <c r="AHE117" s="205"/>
      <c r="AHF117" s="205"/>
      <c r="AHG117" s="205"/>
      <c r="AHH117" s="205"/>
      <c r="AHI117" s="205"/>
      <c r="AHJ117" s="205"/>
      <c r="AHK117" s="205"/>
      <c r="AHL117" s="205"/>
      <c r="AHM117" s="205"/>
      <c r="AHN117" s="205"/>
      <c r="AHO117" s="205"/>
      <c r="AHP117" s="205"/>
      <c r="AHQ117" s="205"/>
      <c r="AHR117" s="205"/>
      <c r="AHS117" s="205"/>
      <c r="AHT117" s="205"/>
      <c r="AHU117" s="205"/>
      <c r="AHV117" s="205"/>
      <c r="AHW117" s="205"/>
      <c r="AHX117" s="205"/>
      <c r="AHY117" s="205"/>
      <c r="AHZ117" s="205"/>
      <c r="AIA117" s="205"/>
      <c r="AIB117" s="205"/>
      <c r="AIC117" s="205"/>
      <c r="AID117" s="205"/>
      <c r="AIE117" s="205"/>
      <c r="AIF117" s="205"/>
      <c r="AIG117" s="205"/>
      <c r="AIH117" s="205"/>
      <c r="AII117" s="205"/>
      <c r="AIJ117" s="205"/>
      <c r="AIK117" s="205"/>
      <c r="AIL117" s="205"/>
      <c r="AIM117" s="205"/>
      <c r="AIN117" s="205"/>
      <c r="AIO117" s="205"/>
      <c r="AIP117" s="205"/>
      <c r="AIQ117" s="205"/>
      <c r="AIR117" s="205"/>
      <c r="AIS117" s="205"/>
      <c r="AIT117" s="205"/>
      <c r="AIU117" s="205"/>
      <c r="AIV117" s="205"/>
      <c r="AIW117" s="205"/>
      <c r="AIX117" s="205"/>
      <c r="AIY117" s="205"/>
      <c r="AIZ117" s="205"/>
      <c r="AJA117" s="205"/>
      <c r="AJB117" s="205"/>
      <c r="AJC117" s="205"/>
      <c r="AJD117" s="205"/>
      <c r="AJE117" s="205"/>
      <c r="AJF117" s="205"/>
      <c r="AJG117" s="205"/>
      <c r="AJH117" s="205"/>
      <c r="AJI117" s="205"/>
      <c r="AJJ117" s="205"/>
      <c r="AJK117" s="205"/>
      <c r="AJL117" s="205"/>
      <c r="AJM117" s="205"/>
      <c r="AJN117" s="205"/>
      <c r="AJO117" s="205"/>
      <c r="AJP117" s="205"/>
      <c r="AJQ117" s="205"/>
      <c r="AJR117" s="205"/>
      <c r="AJS117" s="205"/>
      <c r="AJT117" s="205"/>
      <c r="AJU117" s="205"/>
      <c r="AJV117" s="205"/>
      <c r="AJW117" s="205"/>
      <c r="AJX117" s="205"/>
      <c r="AJY117" s="205"/>
      <c r="AJZ117" s="205"/>
      <c r="AKA117" s="205"/>
      <c r="AKB117" s="205"/>
      <c r="AKC117" s="205"/>
      <c r="AKD117" s="205"/>
      <c r="AKE117" s="205"/>
      <c r="AKF117" s="205"/>
      <c r="AKG117" s="205"/>
      <c r="AKH117" s="205"/>
      <c r="AKI117" s="205"/>
      <c r="AKJ117" s="205"/>
      <c r="AKK117" s="205"/>
      <c r="AKL117" s="205"/>
      <c r="AKM117" s="205"/>
      <c r="AKN117" s="205"/>
      <c r="AKO117" s="205"/>
      <c r="AKP117" s="205"/>
      <c r="AKQ117" s="205"/>
      <c r="AKR117" s="205"/>
      <c r="AKS117" s="205"/>
      <c r="AKT117" s="205"/>
      <c r="AKU117" s="205"/>
      <c r="AKV117" s="205"/>
      <c r="AKW117" s="205"/>
      <c r="AKX117" s="205"/>
      <c r="AKY117" s="205"/>
      <c r="AKZ117" s="205"/>
      <c r="ALA117" s="205"/>
      <c r="ALB117" s="205"/>
      <c r="ALC117" s="205"/>
      <c r="ALD117" s="205"/>
      <c r="ALE117" s="205"/>
      <c r="ALF117" s="205"/>
      <c r="ALG117" s="205"/>
      <c r="ALH117" s="205"/>
      <c r="ALI117" s="205"/>
      <c r="ALJ117" s="205"/>
      <c r="ALK117" s="205"/>
      <c r="ALL117" s="205"/>
      <c r="ALM117" s="205"/>
      <c r="ALN117" s="205"/>
      <c r="ALO117" s="205"/>
      <c r="ALP117" s="205"/>
      <c r="ALQ117" s="205"/>
      <c r="ALR117" s="205"/>
      <c r="ALS117" s="205"/>
      <c r="ALT117" s="205"/>
      <c r="ALU117" s="205"/>
      <c r="ALV117" s="205"/>
      <c r="ALW117" s="205"/>
      <c r="ALX117" s="205"/>
      <c r="ALY117" s="205"/>
      <c r="ALZ117" s="205"/>
      <c r="AMA117" s="205"/>
      <c r="AMB117" s="205"/>
      <c r="AMC117" s="205"/>
      <c r="AMD117" s="205"/>
      <c r="AME117" s="205"/>
      <c r="AMF117" s="205"/>
      <c r="AMG117" s="205"/>
      <c r="AMH117" s="205"/>
      <c r="AMI117" s="205"/>
      <c r="AMJ117" s="205"/>
      <c r="AMK117" s="205"/>
      <c r="AML117" s="205"/>
      <c r="AMM117" s="205"/>
      <c r="AMN117" s="205"/>
      <c r="AMO117" s="205"/>
      <c r="AMP117" s="205"/>
      <c r="AMQ117" s="205"/>
      <c r="AMR117" s="205"/>
      <c r="AMS117" s="205"/>
      <c r="AMT117" s="205"/>
      <c r="AMU117" s="205"/>
      <c r="AMV117" s="205"/>
      <c r="AMW117" s="205"/>
      <c r="AMX117" s="205"/>
      <c r="AMY117" s="205"/>
      <c r="AMZ117" s="205"/>
      <c r="ANA117" s="205"/>
      <c r="ANB117" s="205"/>
      <c r="ANC117" s="205"/>
      <c r="AND117" s="205"/>
      <c r="ANE117" s="205"/>
      <c r="ANF117" s="205"/>
      <c r="ANG117" s="205"/>
      <c r="ANH117" s="205"/>
      <c r="ANI117" s="205"/>
      <c r="ANJ117" s="205"/>
      <c r="ANK117" s="205"/>
      <c r="ANL117" s="205"/>
      <c r="ANM117" s="205"/>
      <c r="ANN117" s="205"/>
      <c r="ANO117" s="205"/>
      <c r="ANP117" s="205"/>
      <c r="ANQ117" s="205"/>
      <c r="ANR117" s="205"/>
      <c r="ANS117" s="205"/>
      <c r="ANT117" s="205"/>
      <c r="ANU117" s="205"/>
      <c r="ANV117" s="205"/>
      <c r="ANW117" s="205"/>
      <c r="ANX117" s="205"/>
      <c r="ANY117" s="205"/>
      <c r="ANZ117" s="205"/>
      <c r="AOA117" s="205"/>
      <c r="AOB117" s="205"/>
      <c r="AOC117" s="205"/>
      <c r="AOD117" s="205"/>
      <c r="AOE117" s="205"/>
      <c r="AOF117" s="205"/>
      <c r="AOG117" s="205"/>
      <c r="AOH117" s="205"/>
      <c r="AOI117" s="205"/>
      <c r="AOJ117" s="205"/>
      <c r="AOK117" s="205"/>
      <c r="AOL117" s="205"/>
      <c r="AOM117" s="205"/>
      <c r="AON117" s="205"/>
      <c r="AOO117" s="205"/>
      <c r="AOP117" s="205"/>
      <c r="AOQ117" s="205"/>
      <c r="AOR117" s="205"/>
      <c r="AOS117" s="205"/>
      <c r="AOT117" s="205"/>
      <c r="AOU117" s="205"/>
      <c r="AOV117" s="205"/>
      <c r="AOW117" s="205"/>
      <c r="AOX117" s="205"/>
      <c r="AOY117" s="205"/>
      <c r="AOZ117" s="205"/>
      <c r="APA117" s="205"/>
      <c r="APB117" s="205"/>
      <c r="APC117" s="205"/>
      <c r="APD117" s="205"/>
      <c r="APE117" s="205"/>
      <c r="APF117" s="205"/>
      <c r="APG117" s="205"/>
      <c r="APH117" s="205"/>
      <c r="API117" s="205"/>
      <c r="APJ117" s="205"/>
      <c r="APK117" s="205"/>
      <c r="APL117" s="205"/>
      <c r="APM117" s="205"/>
      <c r="APN117" s="205"/>
      <c r="APO117" s="205"/>
      <c r="APP117" s="205"/>
      <c r="APQ117" s="205"/>
      <c r="APR117" s="205"/>
      <c r="APS117" s="205"/>
      <c r="APT117" s="205"/>
      <c r="APU117" s="205"/>
      <c r="APV117" s="205"/>
      <c r="APW117" s="205"/>
      <c r="APX117" s="205"/>
      <c r="APY117" s="205"/>
      <c r="APZ117" s="205"/>
      <c r="AQA117" s="205"/>
      <c r="AQB117" s="205"/>
      <c r="AQC117" s="205"/>
      <c r="AQD117" s="205"/>
      <c r="AQE117" s="205"/>
      <c r="AQF117" s="205"/>
      <c r="AQG117" s="205"/>
      <c r="AQH117" s="205"/>
      <c r="AQI117" s="205"/>
      <c r="AQJ117" s="205"/>
      <c r="AQK117" s="205"/>
      <c r="AQL117" s="205"/>
      <c r="AQM117" s="205"/>
      <c r="AQN117" s="205"/>
      <c r="AQO117" s="205"/>
      <c r="AQP117" s="205"/>
      <c r="AQQ117" s="205"/>
      <c r="AQR117" s="205"/>
      <c r="AQS117" s="205"/>
      <c r="AQT117" s="205"/>
      <c r="AQU117" s="205"/>
      <c r="AQV117" s="205"/>
      <c r="AQW117" s="205"/>
      <c r="AQX117" s="205"/>
      <c r="AQY117" s="205"/>
      <c r="AQZ117" s="205"/>
      <c r="ARA117" s="205"/>
      <c r="ARB117" s="205"/>
      <c r="ARC117" s="205"/>
      <c r="ARD117" s="205"/>
      <c r="ARE117" s="205"/>
      <c r="ARF117" s="205"/>
      <c r="ARG117" s="205"/>
      <c r="ARH117" s="205"/>
      <c r="ARI117" s="205"/>
      <c r="ARJ117" s="205"/>
      <c r="ARK117" s="205"/>
      <c r="ARL117" s="205"/>
      <c r="ARM117" s="205"/>
      <c r="ARN117" s="205"/>
      <c r="ARO117" s="205"/>
      <c r="ARP117" s="205"/>
      <c r="ARQ117" s="205"/>
      <c r="ARR117" s="205"/>
      <c r="ARS117" s="205"/>
      <c r="ART117" s="205"/>
      <c r="ARU117" s="205"/>
      <c r="ARV117" s="205"/>
      <c r="ARW117" s="205"/>
      <c r="ARX117" s="205"/>
      <c r="ARY117" s="205"/>
      <c r="ARZ117" s="205"/>
      <c r="ASA117" s="205"/>
      <c r="ASB117" s="205"/>
      <c r="ASC117" s="205"/>
      <c r="ASD117" s="205"/>
      <c r="ASE117" s="205"/>
      <c r="ASF117" s="205"/>
      <c r="ASG117" s="205"/>
      <c r="ASH117" s="205"/>
      <c r="ASI117" s="205"/>
      <c r="ASJ117" s="205"/>
      <c r="ASK117" s="205"/>
      <c r="ASL117" s="205"/>
      <c r="ASM117" s="205"/>
      <c r="ASN117" s="205"/>
      <c r="ASO117" s="205"/>
      <c r="ASP117" s="205"/>
      <c r="ASQ117" s="205"/>
      <c r="ASR117" s="205"/>
      <c r="ASS117" s="205"/>
      <c r="AST117" s="205"/>
      <c r="ASU117" s="205"/>
      <c r="ASV117" s="205"/>
      <c r="ASW117" s="205"/>
      <c r="ASX117" s="205"/>
      <c r="ASY117" s="205"/>
      <c r="ASZ117" s="205"/>
      <c r="ATA117" s="205"/>
      <c r="ATB117" s="205"/>
      <c r="ATC117" s="205"/>
      <c r="ATD117" s="205"/>
      <c r="ATE117" s="205"/>
      <c r="ATF117" s="205"/>
      <c r="ATG117" s="205"/>
      <c r="ATH117" s="205"/>
      <c r="ATI117" s="205"/>
      <c r="ATJ117" s="205"/>
      <c r="ATK117" s="205"/>
      <c r="ATL117" s="205"/>
      <c r="ATM117" s="205"/>
      <c r="ATN117" s="205"/>
      <c r="ATO117" s="205"/>
      <c r="ATP117" s="205"/>
      <c r="ATQ117" s="205"/>
      <c r="ATR117" s="205"/>
      <c r="ATS117" s="205"/>
      <c r="ATT117" s="205"/>
      <c r="ATU117" s="205"/>
      <c r="ATV117" s="205"/>
      <c r="ATW117" s="205"/>
      <c r="ATX117" s="205"/>
      <c r="ATY117" s="205"/>
      <c r="ATZ117" s="205"/>
      <c r="AUA117" s="205"/>
      <c r="AUB117" s="205"/>
      <c r="AUC117" s="205"/>
      <c r="AUD117" s="205"/>
      <c r="AUE117" s="205"/>
      <c r="AUF117" s="205"/>
      <c r="AUG117" s="205"/>
      <c r="AUH117" s="205"/>
      <c r="AUI117" s="205"/>
      <c r="AUJ117" s="205"/>
      <c r="AUK117" s="205"/>
      <c r="AUL117" s="205"/>
      <c r="AUM117" s="205"/>
      <c r="AUN117" s="205"/>
      <c r="AUO117" s="205"/>
      <c r="AUP117" s="205"/>
      <c r="AUQ117" s="205"/>
      <c r="AUR117" s="205"/>
      <c r="AUS117" s="205"/>
      <c r="AUT117" s="205"/>
      <c r="AUU117" s="205"/>
      <c r="AUV117" s="205"/>
      <c r="AUW117" s="205"/>
      <c r="AUX117" s="205"/>
      <c r="AUY117" s="205"/>
      <c r="AUZ117" s="205"/>
      <c r="AVA117" s="205"/>
      <c r="AVB117" s="205"/>
      <c r="AVC117" s="205"/>
      <c r="AVD117" s="205"/>
      <c r="AVE117" s="205"/>
      <c r="AVF117" s="205"/>
      <c r="AVG117" s="205"/>
      <c r="AVH117" s="205"/>
      <c r="AVI117" s="205"/>
      <c r="AVJ117" s="205"/>
      <c r="AVK117" s="205"/>
      <c r="AVL117" s="205"/>
      <c r="AVM117" s="205"/>
      <c r="AVN117" s="205"/>
      <c r="AVO117" s="205"/>
      <c r="AVP117" s="205"/>
      <c r="AVQ117" s="205"/>
      <c r="AVR117" s="205"/>
      <c r="AVS117" s="205"/>
      <c r="AVT117" s="205"/>
      <c r="AVU117" s="205"/>
      <c r="AVV117" s="205"/>
      <c r="AVW117" s="205"/>
      <c r="AVX117" s="205"/>
      <c r="AVY117" s="205"/>
      <c r="AVZ117" s="205"/>
      <c r="AWA117" s="205"/>
      <c r="AWB117" s="205"/>
      <c r="AWC117" s="205"/>
      <c r="AWD117" s="205"/>
      <c r="AWE117" s="205"/>
      <c r="AWF117" s="205"/>
      <c r="AWG117" s="205"/>
      <c r="AWH117" s="205"/>
      <c r="AWI117" s="205"/>
      <c r="AWJ117" s="205"/>
      <c r="AWK117" s="205"/>
      <c r="AWL117" s="205"/>
      <c r="AWM117" s="205"/>
      <c r="AWN117" s="205"/>
      <c r="AWO117" s="205"/>
      <c r="AWP117" s="205"/>
      <c r="AWQ117" s="205"/>
      <c r="AWR117" s="205"/>
      <c r="AWS117" s="205"/>
      <c r="AWT117" s="205"/>
      <c r="AWU117" s="205"/>
      <c r="AWV117" s="205"/>
      <c r="AWW117" s="205"/>
      <c r="AWX117" s="205"/>
      <c r="AWY117" s="205"/>
      <c r="AWZ117" s="205"/>
      <c r="AXA117" s="205"/>
      <c r="AXB117" s="205"/>
      <c r="AXC117" s="205"/>
      <c r="AXD117" s="205"/>
      <c r="AXE117" s="205"/>
      <c r="AXF117" s="205"/>
      <c r="AXG117" s="205"/>
      <c r="AXH117" s="205"/>
      <c r="AXI117" s="205"/>
      <c r="AXJ117" s="205"/>
      <c r="AXK117" s="205"/>
      <c r="AXL117" s="205"/>
      <c r="AXM117" s="205"/>
      <c r="AXN117" s="205"/>
      <c r="AXO117" s="205"/>
      <c r="AXP117" s="205"/>
      <c r="AXQ117" s="205"/>
      <c r="AXR117" s="205"/>
      <c r="AXS117" s="205"/>
      <c r="AXT117" s="205"/>
      <c r="AXU117" s="205"/>
      <c r="AXV117" s="205"/>
      <c r="AXW117" s="205"/>
      <c r="AXX117" s="205"/>
      <c r="AXY117" s="205"/>
      <c r="AXZ117" s="205"/>
      <c r="AYA117" s="205"/>
      <c r="AYB117" s="205"/>
      <c r="AYC117" s="205"/>
      <c r="AYD117" s="205"/>
      <c r="AYE117" s="205"/>
      <c r="AYF117" s="205"/>
      <c r="AYG117" s="205"/>
      <c r="AYH117" s="205"/>
      <c r="AYI117" s="205"/>
      <c r="AYJ117" s="205"/>
      <c r="AYK117" s="205"/>
      <c r="AYL117" s="205"/>
      <c r="AYM117" s="205"/>
      <c r="AYN117" s="205"/>
      <c r="AYO117" s="205"/>
      <c r="AYP117" s="205"/>
      <c r="AYQ117" s="205"/>
      <c r="AYR117" s="205"/>
      <c r="AYS117" s="205"/>
      <c r="AYT117" s="205"/>
      <c r="AYU117" s="205"/>
      <c r="AYV117" s="205"/>
      <c r="AYW117" s="205"/>
      <c r="AYX117" s="205"/>
      <c r="AYY117" s="205"/>
      <c r="AYZ117" s="205"/>
      <c r="AZA117" s="205"/>
      <c r="AZB117" s="205"/>
      <c r="AZC117" s="205"/>
      <c r="AZD117" s="205"/>
      <c r="AZE117" s="205"/>
      <c r="AZF117" s="205"/>
      <c r="AZG117" s="205"/>
      <c r="AZH117" s="205"/>
      <c r="AZI117" s="205"/>
      <c r="AZJ117" s="205"/>
      <c r="AZK117" s="205"/>
      <c r="AZL117" s="205"/>
      <c r="AZM117" s="205"/>
      <c r="AZN117" s="205"/>
      <c r="AZO117" s="205"/>
      <c r="AZP117" s="205"/>
      <c r="AZQ117" s="205"/>
      <c r="AZR117" s="205"/>
      <c r="AZS117" s="205"/>
      <c r="AZT117" s="205"/>
      <c r="AZU117" s="205"/>
      <c r="AZV117" s="205"/>
      <c r="AZW117" s="205"/>
      <c r="AZX117" s="205"/>
      <c r="AZY117" s="205"/>
      <c r="AZZ117" s="205"/>
      <c r="BAA117" s="205"/>
      <c r="BAB117" s="205"/>
      <c r="BAC117" s="205"/>
      <c r="BAD117" s="205"/>
      <c r="BAE117" s="205"/>
      <c r="BAF117" s="205"/>
      <c r="BAG117" s="205"/>
      <c r="BAH117" s="205"/>
      <c r="BAI117" s="205"/>
      <c r="BAJ117" s="205"/>
      <c r="BAK117" s="205"/>
      <c r="BAL117" s="205"/>
      <c r="BAM117" s="205"/>
      <c r="BAN117" s="205"/>
      <c r="BAO117" s="205"/>
      <c r="BAP117" s="205"/>
      <c r="BAQ117" s="205"/>
      <c r="BAR117" s="205"/>
      <c r="BAS117" s="205"/>
      <c r="BAT117" s="205"/>
      <c r="BAU117" s="205"/>
      <c r="BAV117" s="205"/>
      <c r="BAW117" s="205"/>
      <c r="BAX117" s="205"/>
      <c r="BAY117" s="205"/>
      <c r="BAZ117" s="205"/>
      <c r="BBA117" s="205"/>
      <c r="BBB117" s="205"/>
      <c r="BBC117" s="205"/>
      <c r="BBD117" s="205"/>
      <c r="BBE117" s="205"/>
      <c r="BBF117" s="205"/>
      <c r="BBG117" s="205"/>
      <c r="BBH117" s="205"/>
      <c r="BBI117" s="205"/>
      <c r="BBJ117" s="205"/>
      <c r="BBK117" s="205"/>
      <c r="BBL117" s="205"/>
      <c r="BBM117" s="205"/>
      <c r="BBN117" s="205"/>
      <c r="BBO117" s="205"/>
      <c r="BBP117" s="205"/>
      <c r="BBQ117" s="205"/>
      <c r="BBR117" s="205"/>
      <c r="BBS117" s="205"/>
      <c r="BBT117" s="205"/>
      <c r="BBU117" s="205"/>
      <c r="BBV117" s="205"/>
      <c r="BBW117" s="205"/>
      <c r="BBX117" s="205"/>
      <c r="BBY117" s="205"/>
      <c r="BBZ117" s="205"/>
      <c r="BCA117" s="205"/>
      <c r="BCB117" s="205"/>
      <c r="BCC117" s="205"/>
      <c r="BCD117" s="205"/>
      <c r="BCE117" s="205"/>
      <c r="BCF117" s="205"/>
      <c r="BCG117" s="205"/>
      <c r="BCH117" s="205"/>
      <c r="BCI117" s="205"/>
      <c r="BCJ117" s="205"/>
      <c r="BCK117" s="205"/>
      <c r="BCL117" s="205"/>
      <c r="BCM117" s="205"/>
      <c r="BCN117" s="205"/>
      <c r="BCO117" s="205"/>
      <c r="BCP117" s="205"/>
      <c r="BCQ117" s="205"/>
      <c r="BCR117" s="205"/>
      <c r="BCS117" s="205"/>
      <c r="BCT117" s="205"/>
      <c r="BCU117" s="205"/>
      <c r="BCV117" s="205"/>
      <c r="BCW117" s="205"/>
      <c r="BCX117" s="205"/>
      <c r="BCY117" s="205"/>
      <c r="BCZ117" s="205"/>
      <c r="BDA117" s="205"/>
      <c r="BDB117" s="205"/>
      <c r="BDC117" s="205"/>
      <c r="BDD117" s="205"/>
      <c r="BDE117" s="205"/>
      <c r="BDF117" s="205"/>
      <c r="BDG117" s="205"/>
      <c r="BDH117" s="205"/>
      <c r="BDI117" s="205"/>
      <c r="BDJ117" s="205"/>
      <c r="BDK117" s="205"/>
      <c r="BDL117" s="205"/>
      <c r="BDM117" s="205"/>
      <c r="BDN117" s="205"/>
      <c r="BDO117" s="205"/>
      <c r="BDP117" s="205"/>
      <c r="BDQ117" s="205"/>
      <c r="BDR117" s="205"/>
      <c r="BDS117" s="205"/>
      <c r="BDT117" s="205"/>
      <c r="BDU117" s="205"/>
    </row>
    <row r="118" spans="1:1477" s="111" customFormat="1" ht="12.75" thickBot="1">
      <c r="A118" s="141"/>
      <c r="B118" s="112"/>
      <c r="C118" s="112"/>
      <c r="D118" s="112"/>
      <c r="E118" s="72"/>
      <c r="F118" s="112"/>
      <c r="G118" s="112"/>
      <c r="H118" s="208"/>
      <c r="I118" s="113"/>
      <c r="J118" s="113"/>
      <c r="K118" s="113"/>
      <c r="L118" s="113"/>
      <c r="M118" s="155"/>
      <c r="N118" s="73"/>
      <c r="O118" s="113"/>
      <c r="P118" s="113"/>
      <c r="Q118" s="113"/>
      <c r="R118" s="113"/>
      <c r="S118" s="113"/>
      <c r="T118" s="114"/>
      <c r="U118" s="114"/>
      <c r="V118" s="114"/>
      <c r="W118" s="114"/>
      <c r="X118" s="114"/>
      <c r="Y118" s="212"/>
      <c r="Z118" s="212"/>
      <c r="AA118" s="212"/>
      <c r="AB118" s="212"/>
      <c r="AC118" s="212"/>
      <c r="AD118" s="155"/>
      <c r="AE118" s="73"/>
      <c r="AF118" s="212"/>
      <c r="AG118" s="212"/>
      <c r="AH118" s="113"/>
      <c r="AI118" s="113"/>
      <c r="AJ118" s="115"/>
      <c r="AK118" s="115"/>
      <c r="AL118" s="85"/>
      <c r="AM118" s="85"/>
      <c r="AN118" s="115"/>
      <c r="AO118" s="115"/>
      <c r="AP118" s="85"/>
      <c r="AQ118" s="85"/>
      <c r="AR118" s="115"/>
      <c r="AS118" s="115"/>
      <c r="AT118" s="85"/>
      <c r="AU118" s="85"/>
      <c r="AV118" s="115"/>
      <c r="AW118" s="115"/>
      <c r="AX118" s="85"/>
      <c r="AY118" s="85"/>
      <c r="AZ118" s="115"/>
      <c r="BA118" s="115"/>
      <c r="BB118" s="85"/>
      <c r="BC118" s="85"/>
      <c r="BD118" s="115"/>
      <c r="BE118" s="115"/>
      <c r="BF118" s="85"/>
      <c r="BG118" s="85"/>
      <c r="BH118" s="115"/>
      <c r="BI118" s="115"/>
      <c r="BJ118" s="85"/>
      <c r="BK118" s="85"/>
      <c r="BL118" s="115"/>
      <c r="BM118" s="115"/>
      <c r="BN118" s="85"/>
      <c r="BO118" s="85"/>
      <c r="BP118" s="115"/>
      <c r="BQ118" s="115"/>
      <c r="BR118" s="85"/>
      <c r="BS118" s="85"/>
      <c r="BT118" s="115"/>
      <c r="BU118" s="115"/>
      <c r="BV118" s="85"/>
      <c r="BW118" s="85"/>
      <c r="BX118" s="115"/>
      <c r="BY118" s="115"/>
      <c r="BZ118" s="85"/>
      <c r="CA118" s="85"/>
      <c r="CB118" s="115"/>
      <c r="CC118" s="115"/>
      <c r="CD118" s="85"/>
      <c r="CE118" s="85"/>
      <c r="CF118" s="115"/>
      <c r="CG118" s="115"/>
      <c r="CH118" s="85"/>
      <c r="CI118" s="85"/>
      <c r="CJ118" s="115"/>
      <c r="CK118" s="115"/>
      <c r="CL118" s="85"/>
      <c r="CM118" s="85"/>
      <c r="CN118" s="116"/>
      <c r="CO118" s="116"/>
      <c r="CP118" s="116"/>
      <c r="CQ118" s="116"/>
      <c r="CR118" s="116"/>
      <c r="CS118" s="116"/>
      <c r="CT118" s="72"/>
      <c r="CU118" s="112"/>
      <c r="CV118" s="112"/>
      <c r="CW118" s="72"/>
      <c r="CX118" s="72"/>
      <c r="CY118" s="112"/>
      <c r="CZ118" s="112"/>
      <c r="DA118" s="112"/>
      <c r="DB118" s="114"/>
      <c r="DC118" s="113"/>
      <c r="DD118" s="236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33"/>
      <c r="DW118" s="233"/>
      <c r="DX118" s="233"/>
      <c r="DY118" s="233"/>
      <c r="DZ118" s="233"/>
      <c r="EA118" s="233"/>
      <c r="EB118" s="233"/>
      <c r="EC118" s="233"/>
      <c r="ED118" s="233"/>
      <c r="EE118" s="233"/>
      <c r="EF118" s="233"/>
      <c r="EG118" s="233"/>
      <c r="EH118" s="233"/>
      <c r="EI118" s="233"/>
      <c r="EJ118" s="233"/>
      <c r="EK118" s="233"/>
      <c r="EL118" s="233"/>
      <c r="EM118" s="233"/>
      <c r="EN118" s="233"/>
      <c r="EO118" s="233"/>
      <c r="EP118" s="233"/>
      <c r="EQ118" s="233"/>
      <c r="ER118" s="233"/>
      <c r="ES118" s="233"/>
      <c r="ET118" s="233"/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3"/>
      <c r="FL118" s="233"/>
      <c r="FM118" s="233"/>
      <c r="FN118" s="233"/>
      <c r="FO118" s="233"/>
      <c r="FP118" s="233"/>
      <c r="FQ118" s="233"/>
      <c r="FR118" s="233"/>
      <c r="FS118" s="233"/>
      <c r="FT118" s="233"/>
      <c r="FU118" s="233"/>
      <c r="FV118" s="233"/>
      <c r="FW118" s="233"/>
      <c r="FX118" s="233"/>
      <c r="FY118" s="233"/>
      <c r="FZ118" s="233"/>
      <c r="GA118" s="233"/>
      <c r="GB118" s="233"/>
      <c r="GC118" s="233"/>
      <c r="GD118" s="233"/>
      <c r="GE118" s="233"/>
      <c r="GF118" s="233"/>
      <c r="GG118" s="233"/>
      <c r="GH118" s="233"/>
      <c r="GI118" s="233"/>
      <c r="GJ118" s="233"/>
      <c r="GK118" s="233"/>
      <c r="GL118" s="233"/>
      <c r="GM118" s="233"/>
      <c r="GN118" s="233"/>
      <c r="GO118" s="233"/>
      <c r="GP118" s="233"/>
      <c r="GQ118" s="233"/>
      <c r="GR118" s="233"/>
      <c r="GS118" s="233"/>
      <c r="GT118" s="233"/>
      <c r="GU118" s="233"/>
      <c r="GV118" s="233"/>
      <c r="GW118" s="233"/>
      <c r="GX118" s="233"/>
      <c r="GY118" s="233"/>
      <c r="GZ118" s="233"/>
      <c r="HA118" s="233"/>
      <c r="HB118" s="233"/>
      <c r="HC118" s="233"/>
      <c r="HD118" s="233"/>
      <c r="HE118" s="233"/>
      <c r="HF118" s="233"/>
      <c r="HG118" s="233"/>
      <c r="HH118" s="233"/>
      <c r="HI118" s="233"/>
      <c r="HJ118" s="233"/>
      <c r="HK118" s="233"/>
      <c r="HL118" s="233"/>
      <c r="HM118" s="233"/>
      <c r="HN118" s="233"/>
      <c r="HO118" s="233"/>
      <c r="HP118" s="233"/>
      <c r="HQ118" s="233"/>
      <c r="HR118" s="233"/>
      <c r="HS118" s="233"/>
      <c r="HT118" s="233"/>
      <c r="HU118" s="233"/>
      <c r="HV118" s="233"/>
      <c r="HW118" s="233"/>
      <c r="HX118" s="233"/>
      <c r="HY118" s="233"/>
      <c r="HZ118" s="233"/>
      <c r="IA118" s="233"/>
      <c r="IB118" s="233"/>
      <c r="IC118" s="233"/>
      <c r="ID118" s="233"/>
      <c r="IE118" s="233"/>
      <c r="IF118" s="233"/>
      <c r="IG118" s="233"/>
      <c r="IH118" s="233"/>
      <c r="II118" s="233"/>
      <c r="IJ118" s="233"/>
      <c r="IK118" s="233"/>
      <c r="IL118" s="233"/>
      <c r="IM118" s="233"/>
      <c r="IN118" s="233"/>
      <c r="IO118" s="233"/>
      <c r="IP118" s="233"/>
      <c r="IQ118" s="233"/>
      <c r="IR118" s="233"/>
      <c r="IS118" s="233"/>
      <c r="IT118" s="233"/>
      <c r="IU118" s="233"/>
      <c r="IV118" s="233"/>
      <c r="IW118" s="233"/>
      <c r="IX118" s="233"/>
      <c r="IY118" s="233"/>
      <c r="IZ118" s="233"/>
      <c r="JA118" s="233"/>
      <c r="JB118" s="233"/>
      <c r="JC118" s="233"/>
      <c r="JD118" s="233"/>
      <c r="JE118" s="233"/>
      <c r="JF118" s="233"/>
      <c r="JG118" s="233"/>
      <c r="JH118" s="233"/>
      <c r="JI118" s="233"/>
      <c r="JJ118" s="233"/>
      <c r="JK118" s="233"/>
      <c r="JL118" s="233"/>
      <c r="JM118" s="233"/>
      <c r="JN118" s="233"/>
      <c r="JO118" s="233"/>
      <c r="JP118" s="233"/>
      <c r="JQ118" s="233"/>
      <c r="JR118" s="233"/>
      <c r="JS118" s="233"/>
      <c r="JT118" s="233"/>
      <c r="JU118" s="233"/>
      <c r="JV118" s="233"/>
      <c r="JW118" s="233"/>
      <c r="JX118" s="233"/>
      <c r="JY118" s="233"/>
      <c r="JZ118" s="233"/>
      <c r="KA118" s="233"/>
      <c r="KB118" s="233"/>
      <c r="KC118" s="233"/>
      <c r="KD118" s="233"/>
      <c r="KE118" s="233"/>
      <c r="KF118" s="233"/>
      <c r="KG118" s="233"/>
      <c r="KH118" s="233"/>
      <c r="KI118" s="233"/>
      <c r="KJ118" s="233"/>
      <c r="KK118" s="233"/>
      <c r="KL118" s="233"/>
      <c r="KM118" s="233"/>
      <c r="KN118" s="233"/>
      <c r="KO118" s="233"/>
      <c r="KP118" s="233"/>
      <c r="KQ118" s="233"/>
      <c r="KR118" s="233"/>
      <c r="KS118" s="233"/>
      <c r="KT118" s="233"/>
      <c r="KU118" s="233"/>
      <c r="KV118" s="233"/>
      <c r="KW118" s="233"/>
      <c r="KX118" s="233"/>
      <c r="KY118" s="233"/>
      <c r="KZ118" s="233"/>
      <c r="LA118" s="233"/>
      <c r="LB118" s="233"/>
      <c r="LC118" s="233"/>
      <c r="LD118" s="233"/>
      <c r="LE118" s="233"/>
      <c r="LF118" s="233"/>
      <c r="LG118" s="233"/>
      <c r="LH118" s="233"/>
      <c r="LI118" s="233"/>
      <c r="LJ118" s="233"/>
      <c r="LK118" s="233"/>
      <c r="LL118" s="233"/>
      <c r="LM118" s="233"/>
      <c r="LN118" s="233"/>
      <c r="LO118" s="233"/>
      <c r="LP118" s="233"/>
      <c r="LQ118" s="233"/>
      <c r="LR118" s="233"/>
      <c r="LS118" s="233"/>
      <c r="LT118" s="233"/>
      <c r="LU118" s="233"/>
      <c r="LV118" s="233"/>
      <c r="LW118" s="233"/>
      <c r="LX118" s="233"/>
      <c r="LY118" s="233"/>
      <c r="LZ118" s="233"/>
      <c r="MA118" s="233"/>
      <c r="MB118" s="233"/>
      <c r="MC118" s="233"/>
      <c r="MD118" s="233"/>
      <c r="ME118" s="233"/>
      <c r="MF118" s="233"/>
      <c r="MG118" s="233"/>
      <c r="MH118" s="233"/>
      <c r="MI118" s="233"/>
      <c r="MJ118" s="233"/>
      <c r="MK118" s="233"/>
      <c r="ML118" s="233"/>
      <c r="MM118" s="233"/>
      <c r="MN118" s="233"/>
      <c r="MO118" s="233"/>
      <c r="MP118" s="233"/>
      <c r="MQ118" s="233"/>
      <c r="MR118" s="233"/>
      <c r="MS118" s="233"/>
      <c r="MT118" s="233"/>
      <c r="MU118" s="233"/>
      <c r="MV118" s="233"/>
      <c r="MW118" s="233"/>
      <c r="MX118" s="233"/>
      <c r="MY118" s="233"/>
      <c r="MZ118" s="233"/>
      <c r="NA118" s="233"/>
      <c r="NB118" s="233"/>
      <c r="NC118" s="233"/>
      <c r="ND118" s="233"/>
      <c r="NE118" s="233"/>
      <c r="NF118" s="233"/>
      <c r="NG118" s="233"/>
      <c r="NH118" s="233"/>
      <c r="NI118" s="233"/>
      <c r="NJ118" s="233"/>
      <c r="NK118" s="233"/>
      <c r="NL118" s="233"/>
      <c r="NM118" s="233"/>
      <c r="NN118" s="233"/>
      <c r="NO118" s="233"/>
      <c r="NP118" s="233"/>
      <c r="NQ118" s="233"/>
      <c r="NR118" s="233"/>
      <c r="NS118" s="233"/>
      <c r="NT118" s="233"/>
      <c r="NU118" s="233"/>
      <c r="NV118" s="233"/>
      <c r="NW118" s="233"/>
      <c r="NX118" s="233"/>
      <c r="NY118" s="233"/>
      <c r="NZ118" s="233"/>
      <c r="OA118" s="233"/>
      <c r="OB118" s="233"/>
      <c r="OC118" s="233"/>
      <c r="OD118" s="233"/>
      <c r="OE118" s="233"/>
      <c r="OF118" s="233"/>
      <c r="OG118" s="233"/>
      <c r="OH118" s="233"/>
      <c r="OI118" s="233"/>
      <c r="OJ118" s="233"/>
      <c r="OK118" s="233"/>
      <c r="OL118" s="233"/>
      <c r="OM118" s="233"/>
      <c r="ON118" s="233"/>
      <c r="OO118" s="233"/>
      <c r="OP118" s="233"/>
      <c r="OQ118" s="233"/>
      <c r="OR118" s="233"/>
      <c r="OS118" s="233"/>
      <c r="OT118" s="233"/>
      <c r="OU118" s="233"/>
      <c r="OV118" s="233"/>
      <c r="OW118" s="233"/>
      <c r="OX118" s="233"/>
      <c r="OY118" s="233"/>
      <c r="OZ118" s="233"/>
      <c r="PA118" s="233"/>
      <c r="PB118" s="233"/>
      <c r="PC118" s="233"/>
      <c r="PD118" s="233"/>
      <c r="PE118" s="233"/>
      <c r="PF118" s="233"/>
      <c r="PG118" s="233"/>
      <c r="PH118" s="233"/>
      <c r="PI118" s="233"/>
      <c r="PJ118" s="233"/>
      <c r="PK118" s="233"/>
      <c r="PL118" s="233"/>
      <c r="PM118" s="233"/>
      <c r="PN118" s="233"/>
      <c r="PO118" s="233"/>
      <c r="PP118" s="233"/>
      <c r="PQ118" s="233"/>
      <c r="PR118" s="233"/>
      <c r="PS118" s="233"/>
      <c r="PT118" s="233"/>
      <c r="PU118" s="233"/>
      <c r="PV118" s="233"/>
      <c r="PW118" s="233"/>
      <c r="PX118" s="233"/>
      <c r="PY118" s="233"/>
      <c r="PZ118" s="233"/>
      <c r="QA118" s="233"/>
      <c r="QB118" s="233"/>
      <c r="QC118" s="233"/>
      <c r="QD118" s="233"/>
      <c r="QE118" s="233"/>
      <c r="QF118" s="233"/>
      <c r="QG118" s="233"/>
      <c r="QH118" s="233"/>
      <c r="QI118" s="233"/>
      <c r="QJ118" s="233"/>
      <c r="QK118" s="233"/>
      <c r="QL118" s="233"/>
      <c r="QM118" s="233"/>
      <c r="QN118" s="233"/>
      <c r="QO118" s="233"/>
      <c r="QP118" s="233"/>
      <c r="QQ118" s="233"/>
      <c r="QR118" s="233"/>
      <c r="QS118" s="233"/>
      <c r="QT118" s="233"/>
      <c r="QU118" s="233"/>
      <c r="QV118" s="233"/>
      <c r="QW118" s="233"/>
      <c r="QX118" s="233"/>
      <c r="QY118" s="233"/>
      <c r="QZ118" s="233"/>
      <c r="RA118" s="233"/>
      <c r="RB118" s="233"/>
      <c r="RC118" s="233"/>
      <c r="RD118" s="233"/>
      <c r="RE118" s="233"/>
      <c r="RF118" s="233"/>
      <c r="RG118" s="233"/>
      <c r="RH118" s="233"/>
      <c r="RI118" s="233"/>
      <c r="RJ118" s="233"/>
      <c r="RK118" s="233"/>
      <c r="RL118" s="233"/>
      <c r="RM118" s="233"/>
      <c r="RN118" s="233"/>
      <c r="RO118" s="233"/>
      <c r="RP118" s="233"/>
      <c r="RQ118" s="233"/>
      <c r="RR118" s="233"/>
      <c r="RS118" s="233"/>
      <c r="RT118" s="233"/>
      <c r="RU118" s="233"/>
      <c r="RV118" s="233"/>
      <c r="RW118" s="233"/>
      <c r="RX118" s="233"/>
      <c r="RY118" s="233"/>
      <c r="RZ118" s="233"/>
      <c r="SA118" s="233"/>
      <c r="SB118" s="233"/>
      <c r="SC118" s="233"/>
      <c r="SD118" s="233"/>
      <c r="SE118" s="233"/>
      <c r="SF118" s="233"/>
      <c r="SG118" s="233"/>
      <c r="SH118" s="233"/>
      <c r="SI118" s="233"/>
      <c r="SJ118" s="233"/>
      <c r="SK118" s="233"/>
      <c r="SL118" s="233"/>
      <c r="SM118" s="233"/>
      <c r="SN118" s="233"/>
      <c r="SO118" s="233"/>
      <c r="SP118" s="233"/>
      <c r="SQ118" s="233"/>
      <c r="SR118" s="233"/>
      <c r="SS118" s="233"/>
      <c r="ST118" s="233"/>
      <c r="SU118" s="233"/>
      <c r="SV118" s="233"/>
      <c r="SW118" s="233"/>
      <c r="SX118" s="233"/>
      <c r="SY118" s="233"/>
      <c r="SZ118" s="233"/>
      <c r="TA118" s="233"/>
      <c r="TB118" s="233"/>
      <c r="TC118" s="233"/>
      <c r="TD118" s="233"/>
      <c r="TE118" s="233"/>
      <c r="TF118" s="233"/>
      <c r="TG118" s="233"/>
      <c r="TH118" s="233"/>
      <c r="TI118" s="233"/>
      <c r="TJ118" s="233"/>
      <c r="TK118" s="233"/>
      <c r="TL118" s="233"/>
      <c r="TM118" s="233"/>
      <c r="TN118" s="233"/>
      <c r="TO118" s="233"/>
      <c r="TP118" s="233"/>
      <c r="TQ118" s="233"/>
      <c r="TR118" s="233"/>
      <c r="TS118" s="233"/>
      <c r="TT118" s="233"/>
      <c r="TU118" s="233"/>
      <c r="TV118" s="233"/>
      <c r="TW118" s="233"/>
      <c r="TX118" s="233"/>
      <c r="TY118" s="233"/>
      <c r="TZ118" s="233"/>
      <c r="UA118" s="233"/>
      <c r="UB118" s="233"/>
      <c r="UC118" s="233"/>
      <c r="UD118" s="233"/>
      <c r="UE118" s="233"/>
      <c r="UF118" s="233"/>
      <c r="UG118" s="233"/>
      <c r="UH118" s="233"/>
      <c r="UI118" s="233"/>
      <c r="UJ118" s="233"/>
      <c r="UK118" s="233"/>
      <c r="UL118" s="233"/>
      <c r="UM118" s="233"/>
      <c r="UN118" s="233"/>
      <c r="UO118" s="233"/>
      <c r="UP118" s="233"/>
      <c r="UQ118" s="233"/>
      <c r="UR118" s="233"/>
      <c r="US118" s="233"/>
      <c r="UT118" s="233"/>
      <c r="UU118" s="233"/>
      <c r="UV118" s="233"/>
      <c r="UW118" s="233"/>
      <c r="UX118" s="233"/>
      <c r="UY118" s="233"/>
      <c r="UZ118" s="233"/>
      <c r="VA118" s="233"/>
      <c r="VB118" s="233"/>
      <c r="VC118" s="233"/>
      <c r="VD118" s="233"/>
      <c r="VE118" s="233"/>
      <c r="VF118" s="233"/>
      <c r="VG118" s="233"/>
      <c r="VH118" s="233"/>
      <c r="VI118" s="233"/>
      <c r="VJ118" s="233"/>
      <c r="VK118" s="233"/>
      <c r="VL118" s="233"/>
      <c r="VM118" s="233"/>
      <c r="VN118" s="233"/>
      <c r="VO118" s="233"/>
      <c r="VP118" s="233"/>
      <c r="VQ118" s="233"/>
      <c r="VR118" s="233"/>
      <c r="VS118" s="233"/>
      <c r="VT118" s="233"/>
      <c r="VU118" s="233"/>
      <c r="VV118" s="233"/>
      <c r="VW118" s="233"/>
      <c r="VX118" s="233"/>
      <c r="VY118" s="233"/>
      <c r="VZ118" s="233"/>
      <c r="WA118" s="233"/>
      <c r="WB118" s="233"/>
      <c r="WC118" s="233"/>
      <c r="WD118" s="233"/>
      <c r="WE118" s="233"/>
      <c r="WF118" s="233"/>
      <c r="WG118" s="233"/>
      <c r="WH118" s="233"/>
      <c r="WI118" s="233"/>
      <c r="WJ118" s="233"/>
      <c r="WK118" s="233"/>
      <c r="WL118" s="233"/>
      <c r="WM118" s="233"/>
      <c r="WN118" s="233"/>
      <c r="WO118" s="233"/>
      <c r="WP118" s="233"/>
      <c r="WQ118" s="233"/>
      <c r="WR118" s="233"/>
      <c r="WS118" s="233"/>
      <c r="WT118" s="233"/>
      <c r="WU118" s="233"/>
      <c r="WV118" s="233"/>
      <c r="WW118" s="233"/>
      <c r="WX118" s="233"/>
      <c r="WY118" s="233"/>
      <c r="WZ118" s="233"/>
      <c r="XA118" s="233"/>
      <c r="XB118" s="233"/>
      <c r="XC118" s="233"/>
      <c r="XD118" s="233"/>
      <c r="XE118" s="233"/>
      <c r="XF118" s="233"/>
      <c r="XG118" s="233"/>
      <c r="XH118" s="233"/>
      <c r="XI118" s="233"/>
      <c r="XJ118" s="233"/>
      <c r="XK118" s="233"/>
      <c r="XL118" s="233"/>
      <c r="XM118" s="233"/>
      <c r="XN118" s="233"/>
      <c r="XO118" s="233"/>
      <c r="XP118" s="233"/>
      <c r="XQ118" s="233"/>
      <c r="XR118" s="233"/>
      <c r="XS118" s="233"/>
      <c r="XT118" s="233"/>
      <c r="XU118" s="233"/>
      <c r="XV118" s="233"/>
      <c r="XW118" s="233"/>
      <c r="XX118" s="233"/>
      <c r="XY118" s="233"/>
      <c r="XZ118" s="233"/>
      <c r="YA118" s="233"/>
      <c r="YB118" s="233"/>
      <c r="YC118" s="233"/>
      <c r="YD118" s="233"/>
      <c r="YE118" s="233"/>
      <c r="YF118" s="233"/>
      <c r="YG118" s="233"/>
      <c r="YH118" s="233"/>
      <c r="YI118" s="233"/>
      <c r="YJ118" s="233"/>
      <c r="YK118" s="233"/>
      <c r="YL118" s="233"/>
      <c r="YM118" s="233"/>
      <c r="YN118" s="233"/>
      <c r="YO118" s="233"/>
      <c r="YP118" s="233"/>
      <c r="YQ118" s="233"/>
      <c r="YR118" s="233"/>
      <c r="YS118" s="233"/>
      <c r="YT118" s="233"/>
      <c r="YU118" s="233"/>
      <c r="YV118" s="233"/>
      <c r="YW118" s="233"/>
      <c r="YX118" s="233"/>
      <c r="YY118" s="233"/>
      <c r="YZ118" s="233"/>
      <c r="ZA118" s="233"/>
      <c r="ZB118" s="233"/>
      <c r="ZC118" s="233"/>
      <c r="ZD118" s="233"/>
      <c r="ZE118" s="233"/>
      <c r="ZF118" s="233"/>
      <c r="ZG118" s="233"/>
      <c r="ZH118" s="233"/>
      <c r="ZI118" s="233"/>
      <c r="ZJ118" s="233"/>
      <c r="ZK118" s="233"/>
      <c r="ZL118" s="233"/>
      <c r="ZM118" s="233"/>
      <c r="ZN118" s="233"/>
      <c r="ZO118" s="233"/>
      <c r="ZP118" s="233"/>
      <c r="ZQ118" s="233"/>
      <c r="ZR118" s="233"/>
      <c r="ZS118" s="233"/>
      <c r="ZT118" s="233"/>
      <c r="ZU118" s="233"/>
      <c r="ZV118" s="233"/>
      <c r="ZW118" s="233"/>
      <c r="ZX118" s="233"/>
      <c r="ZY118" s="233"/>
      <c r="ZZ118" s="233"/>
      <c r="AAA118" s="233"/>
      <c r="AAB118" s="233"/>
      <c r="AAC118" s="233"/>
      <c r="AAD118" s="233"/>
      <c r="AAE118" s="233"/>
      <c r="AAF118" s="233"/>
      <c r="AAG118" s="233"/>
      <c r="AAH118" s="233"/>
      <c r="AAI118" s="233"/>
      <c r="AAJ118" s="233"/>
      <c r="AAK118" s="233"/>
      <c r="AAL118" s="233"/>
      <c r="AAM118" s="233"/>
      <c r="AAN118" s="233"/>
      <c r="AAO118" s="233"/>
      <c r="AAP118" s="233"/>
      <c r="AAQ118" s="233"/>
      <c r="AAR118" s="233"/>
      <c r="AAS118" s="233"/>
      <c r="AAT118" s="233"/>
      <c r="AAU118" s="233"/>
      <c r="AAV118" s="233"/>
      <c r="AAW118" s="233"/>
      <c r="AAX118" s="233"/>
      <c r="AAY118" s="233"/>
      <c r="AAZ118" s="233"/>
      <c r="ABA118" s="233"/>
      <c r="ABB118" s="233"/>
      <c r="ABC118" s="233"/>
      <c r="ABD118" s="233"/>
      <c r="ABE118" s="233"/>
      <c r="ABF118" s="233"/>
      <c r="ABG118" s="233"/>
      <c r="ABH118" s="233"/>
      <c r="ABI118" s="233"/>
      <c r="ABJ118" s="233"/>
      <c r="ABK118" s="233"/>
      <c r="ABL118" s="233"/>
      <c r="ABM118" s="233"/>
      <c r="ABN118" s="233"/>
      <c r="ABO118" s="233"/>
      <c r="ABP118" s="233"/>
      <c r="ABQ118" s="233"/>
      <c r="ABR118" s="233"/>
      <c r="ABS118" s="233"/>
      <c r="ABT118" s="233"/>
      <c r="ABU118" s="233"/>
      <c r="ABV118" s="233"/>
      <c r="ABW118" s="233"/>
      <c r="ABX118" s="233"/>
      <c r="ABY118" s="233"/>
      <c r="ABZ118" s="233"/>
      <c r="ACA118" s="233"/>
      <c r="ACB118" s="233"/>
      <c r="ACC118" s="233"/>
      <c r="ACD118" s="233"/>
      <c r="ACE118" s="233"/>
      <c r="ACF118" s="233"/>
      <c r="ACG118" s="233"/>
      <c r="ACH118" s="233"/>
      <c r="ACI118" s="233"/>
      <c r="ACJ118" s="233"/>
      <c r="ACK118" s="233"/>
      <c r="ACL118" s="233"/>
      <c r="ACM118" s="233"/>
      <c r="ACN118" s="233"/>
      <c r="ACO118" s="233"/>
      <c r="ACP118" s="233"/>
      <c r="ACQ118" s="233"/>
      <c r="ACR118" s="233"/>
      <c r="ACS118" s="233"/>
      <c r="ACT118" s="233"/>
      <c r="ACU118" s="233"/>
      <c r="ACV118" s="233"/>
      <c r="ACW118" s="233"/>
      <c r="ACX118" s="233"/>
      <c r="ACY118" s="233"/>
      <c r="ACZ118" s="233"/>
      <c r="ADA118" s="233"/>
      <c r="ADB118" s="233"/>
      <c r="ADC118" s="233"/>
      <c r="ADD118" s="233"/>
      <c r="ADE118" s="233"/>
      <c r="ADF118" s="233"/>
      <c r="ADG118" s="233"/>
      <c r="ADH118" s="233"/>
      <c r="ADI118" s="233"/>
      <c r="ADJ118" s="233"/>
      <c r="ADK118" s="233"/>
      <c r="ADL118" s="233"/>
      <c r="ADM118" s="233"/>
      <c r="ADN118" s="233"/>
      <c r="ADO118" s="233"/>
      <c r="ADP118" s="233"/>
      <c r="ADQ118" s="233"/>
      <c r="ADR118" s="233"/>
      <c r="ADS118" s="233"/>
      <c r="ADT118" s="233"/>
      <c r="ADU118" s="233"/>
      <c r="ADV118" s="233"/>
      <c r="ADW118" s="233"/>
      <c r="ADX118" s="233"/>
      <c r="ADY118" s="233"/>
      <c r="ADZ118" s="233"/>
      <c r="AEA118" s="233"/>
      <c r="AEB118" s="233"/>
      <c r="AEC118" s="233"/>
      <c r="AED118" s="233"/>
      <c r="AEE118" s="233"/>
      <c r="AEF118" s="233"/>
      <c r="AEG118" s="233"/>
      <c r="AEH118" s="233"/>
      <c r="AEI118" s="233"/>
      <c r="AEJ118" s="233"/>
      <c r="AEK118" s="233"/>
      <c r="AEL118" s="233"/>
      <c r="AEM118" s="233"/>
      <c r="AEN118" s="233"/>
      <c r="AEO118" s="233"/>
      <c r="AEP118" s="233"/>
      <c r="AEQ118" s="233"/>
      <c r="AER118" s="233"/>
      <c r="AES118" s="233"/>
      <c r="AET118" s="233"/>
      <c r="AEU118" s="233"/>
      <c r="AEV118" s="233"/>
      <c r="AEW118" s="233"/>
      <c r="AEX118" s="233"/>
      <c r="AEY118" s="233"/>
      <c r="AEZ118" s="233"/>
      <c r="AFA118" s="233"/>
      <c r="AFB118" s="233"/>
      <c r="AFC118" s="233"/>
      <c r="AFD118" s="233"/>
      <c r="AFE118" s="233"/>
      <c r="AFF118" s="233"/>
      <c r="AFG118" s="233"/>
      <c r="AFH118" s="233"/>
      <c r="AFI118" s="233"/>
      <c r="AFJ118" s="233"/>
      <c r="AFK118" s="233"/>
      <c r="AFL118" s="233"/>
      <c r="AFM118" s="233"/>
      <c r="AFN118" s="233"/>
      <c r="AFO118" s="233"/>
      <c r="AFP118" s="233"/>
      <c r="AFQ118" s="233"/>
      <c r="AFR118" s="233"/>
      <c r="AFS118" s="233"/>
      <c r="AFT118" s="233"/>
      <c r="AFU118" s="233"/>
      <c r="AFV118" s="233"/>
      <c r="AFW118" s="233"/>
      <c r="AFX118" s="233"/>
      <c r="AFY118" s="233"/>
      <c r="AFZ118" s="233"/>
      <c r="AGA118" s="233"/>
      <c r="AGB118" s="233"/>
      <c r="AGC118" s="233"/>
      <c r="AGD118" s="233"/>
      <c r="AGE118" s="233"/>
      <c r="AGF118" s="233"/>
      <c r="AGG118" s="233"/>
      <c r="AGH118" s="233"/>
      <c r="AGI118" s="233"/>
      <c r="AGJ118" s="233"/>
      <c r="AGK118" s="233"/>
      <c r="AGL118" s="233"/>
      <c r="AGM118" s="233"/>
      <c r="AGN118" s="233"/>
      <c r="AGO118" s="233"/>
      <c r="AGP118" s="233"/>
      <c r="AGQ118" s="233"/>
      <c r="AGR118" s="233"/>
      <c r="AGS118" s="233"/>
      <c r="AGT118" s="233"/>
      <c r="AGU118" s="233"/>
      <c r="AGV118" s="233"/>
      <c r="AGW118" s="233"/>
      <c r="AGX118" s="233"/>
      <c r="AGY118" s="233"/>
      <c r="AGZ118" s="233"/>
      <c r="AHA118" s="233"/>
      <c r="AHB118" s="233"/>
      <c r="AHC118" s="233"/>
      <c r="AHD118" s="233"/>
      <c r="AHE118" s="233"/>
      <c r="AHF118" s="233"/>
      <c r="AHG118" s="233"/>
      <c r="AHH118" s="233"/>
      <c r="AHI118" s="233"/>
      <c r="AHJ118" s="233"/>
      <c r="AHK118" s="233"/>
      <c r="AHL118" s="233"/>
      <c r="AHM118" s="233"/>
      <c r="AHN118" s="233"/>
      <c r="AHO118" s="233"/>
      <c r="AHP118" s="233"/>
      <c r="AHQ118" s="233"/>
      <c r="AHR118" s="233"/>
      <c r="AHS118" s="233"/>
      <c r="AHT118" s="233"/>
      <c r="AHU118" s="233"/>
      <c r="AHV118" s="233"/>
      <c r="AHW118" s="233"/>
      <c r="AHX118" s="233"/>
      <c r="AHY118" s="233"/>
      <c r="AHZ118" s="233"/>
      <c r="AIA118" s="233"/>
      <c r="AIB118" s="233"/>
      <c r="AIC118" s="233"/>
      <c r="AID118" s="233"/>
      <c r="AIE118" s="233"/>
      <c r="AIF118" s="233"/>
      <c r="AIG118" s="233"/>
      <c r="AIH118" s="233"/>
      <c r="AII118" s="233"/>
      <c r="AIJ118" s="233"/>
      <c r="AIK118" s="233"/>
      <c r="AIL118" s="233"/>
      <c r="AIM118" s="233"/>
      <c r="AIN118" s="233"/>
      <c r="AIO118" s="233"/>
      <c r="AIP118" s="233"/>
      <c r="AIQ118" s="233"/>
      <c r="AIR118" s="233"/>
      <c r="AIS118" s="233"/>
      <c r="AIT118" s="233"/>
      <c r="AIU118" s="233"/>
      <c r="AIV118" s="233"/>
      <c r="AIW118" s="233"/>
      <c r="AIX118" s="233"/>
      <c r="AIY118" s="233"/>
      <c r="AIZ118" s="233"/>
      <c r="AJA118" s="233"/>
      <c r="AJB118" s="233"/>
      <c r="AJC118" s="233"/>
      <c r="AJD118" s="233"/>
      <c r="AJE118" s="233"/>
      <c r="AJF118" s="233"/>
      <c r="AJG118" s="233"/>
      <c r="AJH118" s="233"/>
      <c r="AJI118" s="233"/>
      <c r="AJJ118" s="233"/>
      <c r="AJK118" s="233"/>
      <c r="AJL118" s="233"/>
      <c r="AJM118" s="233"/>
      <c r="AJN118" s="233"/>
      <c r="AJO118" s="233"/>
      <c r="AJP118" s="233"/>
      <c r="AJQ118" s="233"/>
      <c r="AJR118" s="233"/>
      <c r="AJS118" s="233"/>
      <c r="AJT118" s="233"/>
      <c r="AJU118" s="233"/>
      <c r="AJV118" s="233"/>
      <c r="AJW118" s="233"/>
      <c r="AJX118" s="233"/>
      <c r="AJY118" s="233"/>
      <c r="AJZ118" s="233"/>
      <c r="AKA118" s="233"/>
      <c r="AKB118" s="233"/>
      <c r="AKC118" s="233"/>
      <c r="AKD118" s="233"/>
      <c r="AKE118" s="233"/>
      <c r="AKF118" s="233"/>
      <c r="AKG118" s="233"/>
      <c r="AKH118" s="233"/>
      <c r="AKI118" s="233"/>
      <c r="AKJ118" s="233"/>
      <c r="AKK118" s="233"/>
      <c r="AKL118" s="233"/>
      <c r="AKM118" s="233"/>
      <c r="AKN118" s="233"/>
      <c r="AKO118" s="233"/>
      <c r="AKP118" s="233"/>
      <c r="AKQ118" s="233"/>
      <c r="AKR118" s="233"/>
      <c r="AKS118" s="233"/>
      <c r="AKT118" s="233"/>
      <c r="AKU118" s="233"/>
      <c r="AKV118" s="233"/>
      <c r="AKW118" s="233"/>
      <c r="AKX118" s="233"/>
      <c r="AKY118" s="233"/>
      <c r="AKZ118" s="233"/>
      <c r="ALA118" s="233"/>
      <c r="ALB118" s="233"/>
      <c r="ALC118" s="233"/>
      <c r="ALD118" s="233"/>
      <c r="ALE118" s="233"/>
      <c r="ALF118" s="233"/>
      <c r="ALG118" s="233"/>
      <c r="ALH118" s="233"/>
      <c r="ALI118" s="233"/>
      <c r="ALJ118" s="233"/>
      <c r="ALK118" s="233"/>
      <c r="ALL118" s="233"/>
      <c r="ALM118" s="233"/>
      <c r="ALN118" s="233"/>
      <c r="ALO118" s="233"/>
      <c r="ALP118" s="233"/>
      <c r="ALQ118" s="233"/>
      <c r="ALR118" s="233"/>
      <c r="ALS118" s="233"/>
      <c r="ALT118" s="233"/>
      <c r="ALU118" s="233"/>
      <c r="ALV118" s="233"/>
      <c r="ALW118" s="233"/>
      <c r="ALX118" s="233"/>
      <c r="ALY118" s="233"/>
      <c r="ALZ118" s="233"/>
      <c r="AMA118" s="233"/>
      <c r="AMB118" s="233"/>
      <c r="AMC118" s="233"/>
      <c r="AMD118" s="233"/>
      <c r="AME118" s="233"/>
      <c r="AMF118" s="233"/>
      <c r="AMG118" s="233"/>
      <c r="AMH118" s="233"/>
      <c r="AMI118" s="233"/>
      <c r="AMJ118" s="233"/>
      <c r="AMK118" s="233"/>
      <c r="AML118" s="233"/>
      <c r="AMM118" s="233"/>
      <c r="AMN118" s="233"/>
      <c r="AMO118" s="233"/>
      <c r="AMP118" s="233"/>
      <c r="AMQ118" s="233"/>
      <c r="AMR118" s="233"/>
      <c r="AMS118" s="233"/>
      <c r="AMT118" s="233"/>
      <c r="AMU118" s="233"/>
      <c r="AMV118" s="233"/>
      <c r="AMW118" s="233"/>
      <c r="AMX118" s="233"/>
      <c r="AMY118" s="233"/>
      <c r="AMZ118" s="233"/>
      <c r="ANA118" s="233"/>
      <c r="ANB118" s="233"/>
      <c r="ANC118" s="233"/>
      <c r="AND118" s="233"/>
      <c r="ANE118" s="233"/>
      <c r="ANF118" s="233"/>
      <c r="ANG118" s="233"/>
      <c r="ANH118" s="233"/>
      <c r="ANI118" s="233"/>
      <c r="ANJ118" s="233"/>
      <c r="ANK118" s="233"/>
      <c r="ANL118" s="233"/>
      <c r="ANM118" s="233"/>
      <c r="ANN118" s="233"/>
      <c r="ANO118" s="233"/>
      <c r="ANP118" s="233"/>
      <c r="ANQ118" s="233"/>
      <c r="ANR118" s="233"/>
      <c r="ANS118" s="233"/>
      <c r="ANT118" s="233"/>
      <c r="ANU118" s="233"/>
      <c r="ANV118" s="233"/>
      <c r="ANW118" s="233"/>
      <c r="ANX118" s="233"/>
      <c r="ANY118" s="233"/>
      <c r="ANZ118" s="233"/>
      <c r="AOA118" s="233"/>
      <c r="AOB118" s="233"/>
      <c r="AOC118" s="233"/>
      <c r="AOD118" s="233"/>
      <c r="AOE118" s="233"/>
      <c r="AOF118" s="233"/>
      <c r="AOG118" s="233"/>
      <c r="AOH118" s="233"/>
      <c r="AOI118" s="233"/>
      <c r="AOJ118" s="233"/>
      <c r="AOK118" s="233"/>
      <c r="AOL118" s="233"/>
      <c r="AOM118" s="233"/>
      <c r="AON118" s="233"/>
      <c r="AOO118" s="233"/>
      <c r="AOP118" s="233"/>
      <c r="AOQ118" s="233"/>
      <c r="AOR118" s="233"/>
      <c r="AOS118" s="233"/>
      <c r="AOT118" s="233"/>
      <c r="AOU118" s="233"/>
      <c r="AOV118" s="233"/>
      <c r="AOW118" s="233"/>
      <c r="AOX118" s="233"/>
      <c r="AOY118" s="233"/>
      <c r="AOZ118" s="233"/>
      <c r="APA118" s="233"/>
      <c r="APB118" s="233"/>
      <c r="APC118" s="233"/>
      <c r="APD118" s="233"/>
      <c r="APE118" s="233"/>
      <c r="APF118" s="233"/>
      <c r="APG118" s="233"/>
      <c r="APH118" s="233"/>
      <c r="API118" s="233"/>
      <c r="APJ118" s="233"/>
      <c r="APK118" s="233"/>
      <c r="APL118" s="233"/>
      <c r="APM118" s="233"/>
      <c r="APN118" s="233"/>
      <c r="APO118" s="233"/>
      <c r="APP118" s="233"/>
      <c r="APQ118" s="233"/>
      <c r="APR118" s="233"/>
      <c r="APS118" s="233"/>
      <c r="APT118" s="233"/>
      <c r="APU118" s="233"/>
      <c r="APV118" s="233"/>
      <c r="APW118" s="233"/>
      <c r="APX118" s="233"/>
      <c r="APY118" s="233"/>
      <c r="APZ118" s="233"/>
      <c r="AQA118" s="233"/>
      <c r="AQB118" s="233"/>
      <c r="AQC118" s="233"/>
      <c r="AQD118" s="233"/>
      <c r="AQE118" s="233"/>
      <c r="AQF118" s="233"/>
      <c r="AQG118" s="233"/>
      <c r="AQH118" s="233"/>
      <c r="AQI118" s="233"/>
      <c r="AQJ118" s="233"/>
      <c r="AQK118" s="233"/>
      <c r="AQL118" s="233"/>
      <c r="AQM118" s="233"/>
      <c r="AQN118" s="233"/>
      <c r="AQO118" s="233"/>
      <c r="AQP118" s="233"/>
      <c r="AQQ118" s="233"/>
      <c r="AQR118" s="233"/>
      <c r="AQS118" s="233"/>
      <c r="AQT118" s="233"/>
      <c r="AQU118" s="233"/>
      <c r="AQV118" s="233"/>
      <c r="AQW118" s="233"/>
      <c r="AQX118" s="233"/>
      <c r="AQY118" s="233"/>
      <c r="AQZ118" s="233"/>
      <c r="ARA118" s="233"/>
      <c r="ARB118" s="233"/>
      <c r="ARC118" s="233"/>
      <c r="ARD118" s="233"/>
      <c r="ARE118" s="233"/>
      <c r="ARF118" s="233"/>
      <c r="ARG118" s="233"/>
      <c r="ARH118" s="233"/>
      <c r="ARI118" s="233"/>
      <c r="ARJ118" s="233"/>
      <c r="ARK118" s="233"/>
      <c r="ARL118" s="233"/>
      <c r="ARM118" s="233"/>
      <c r="ARN118" s="233"/>
      <c r="ARO118" s="233"/>
      <c r="ARP118" s="233"/>
      <c r="ARQ118" s="233"/>
      <c r="ARR118" s="233"/>
      <c r="ARS118" s="233"/>
      <c r="ART118" s="233"/>
      <c r="ARU118" s="233"/>
      <c r="ARV118" s="233"/>
      <c r="ARW118" s="233"/>
      <c r="ARX118" s="233"/>
      <c r="ARY118" s="233"/>
      <c r="ARZ118" s="233"/>
      <c r="ASA118" s="233"/>
      <c r="ASB118" s="233"/>
      <c r="ASC118" s="233"/>
      <c r="ASD118" s="233"/>
      <c r="ASE118" s="233"/>
      <c r="ASF118" s="233"/>
      <c r="ASG118" s="233"/>
      <c r="ASH118" s="233"/>
      <c r="ASI118" s="233"/>
      <c r="ASJ118" s="233"/>
      <c r="ASK118" s="233"/>
      <c r="ASL118" s="233"/>
      <c r="ASM118" s="233"/>
      <c r="ASN118" s="233"/>
      <c r="ASO118" s="233"/>
      <c r="ASP118" s="233"/>
      <c r="ASQ118" s="233"/>
      <c r="ASR118" s="233"/>
      <c r="ASS118" s="233"/>
      <c r="AST118" s="233"/>
      <c r="ASU118" s="233"/>
      <c r="ASV118" s="233"/>
      <c r="ASW118" s="233"/>
      <c r="ASX118" s="233"/>
      <c r="ASY118" s="233"/>
      <c r="ASZ118" s="233"/>
      <c r="ATA118" s="233"/>
      <c r="ATB118" s="233"/>
      <c r="ATC118" s="233"/>
      <c r="ATD118" s="233"/>
      <c r="ATE118" s="233"/>
      <c r="ATF118" s="233"/>
      <c r="ATG118" s="233"/>
      <c r="ATH118" s="233"/>
      <c r="ATI118" s="233"/>
      <c r="ATJ118" s="233"/>
      <c r="ATK118" s="233"/>
      <c r="ATL118" s="233"/>
      <c r="ATM118" s="233"/>
      <c r="ATN118" s="233"/>
      <c r="ATO118" s="233"/>
      <c r="ATP118" s="233"/>
      <c r="ATQ118" s="233"/>
      <c r="ATR118" s="233"/>
      <c r="ATS118" s="233"/>
      <c r="ATT118" s="233"/>
      <c r="ATU118" s="233"/>
      <c r="ATV118" s="233"/>
      <c r="ATW118" s="233"/>
      <c r="ATX118" s="233"/>
      <c r="ATY118" s="233"/>
      <c r="ATZ118" s="233"/>
      <c r="AUA118" s="233"/>
      <c r="AUB118" s="233"/>
      <c r="AUC118" s="233"/>
      <c r="AUD118" s="233"/>
      <c r="AUE118" s="233"/>
      <c r="AUF118" s="233"/>
      <c r="AUG118" s="233"/>
      <c r="AUH118" s="233"/>
      <c r="AUI118" s="233"/>
      <c r="AUJ118" s="233"/>
      <c r="AUK118" s="233"/>
      <c r="AUL118" s="233"/>
      <c r="AUM118" s="233"/>
      <c r="AUN118" s="233"/>
      <c r="AUO118" s="233"/>
      <c r="AUP118" s="233"/>
      <c r="AUQ118" s="233"/>
      <c r="AUR118" s="233"/>
      <c r="AUS118" s="233"/>
      <c r="AUT118" s="233"/>
      <c r="AUU118" s="233"/>
      <c r="AUV118" s="233"/>
      <c r="AUW118" s="233"/>
      <c r="AUX118" s="233"/>
      <c r="AUY118" s="233"/>
      <c r="AUZ118" s="233"/>
      <c r="AVA118" s="233"/>
      <c r="AVB118" s="233"/>
      <c r="AVC118" s="233"/>
      <c r="AVD118" s="233"/>
      <c r="AVE118" s="233"/>
      <c r="AVF118" s="233"/>
      <c r="AVG118" s="233"/>
      <c r="AVH118" s="233"/>
      <c r="AVI118" s="233"/>
      <c r="AVJ118" s="233"/>
      <c r="AVK118" s="233"/>
      <c r="AVL118" s="233"/>
      <c r="AVM118" s="233"/>
      <c r="AVN118" s="233"/>
      <c r="AVO118" s="233"/>
      <c r="AVP118" s="233"/>
      <c r="AVQ118" s="233"/>
      <c r="AVR118" s="233"/>
      <c r="AVS118" s="233"/>
      <c r="AVT118" s="233"/>
      <c r="AVU118" s="233"/>
      <c r="AVV118" s="233"/>
      <c r="AVW118" s="233"/>
      <c r="AVX118" s="233"/>
      <c r="AVY118" s="233"/>
      <c r="AVZ118" s="233"/>
      <c r="AWA118" s="233"/>
      <c r="AWB118" s="233"/>
      <c r="AWC118" s="233"/>
      <c r="AWD118" s="233"/>
      <c r="AWE118" s="233"/>
      <c r="AWF118" s="233"/>
      <c r="AWG118" s="233"/>
      <c r="AWH118" s="233"/>
      <c r="AWI118" s="233"/>
      <c r="AWJ118" s="233"/>
      <c r="AWK118" s="233"/>
      <c r="AWL118" s="233"/>
      <c r="AWM118" s="233"/>
      <c r="AWN118" s="233"/>
      <c r="AWO118" s="233"/>
      <c r="AWP118" s="233"/>
      <c r="AWQ118" s="233"/>
      <c r="AWR118" s="233"/>
      <c r="AWS118" s="233"/>
      <c r="AWT118" s="233"/>
      <c r="AWU118" s="233"/>
      <c r="AWV118" s="233"/>
      <c r="AWW118" s="233"/>
      <c r="AWX118" s="233"/>
      <c r="AWY118" s="233"/>
      <c r="AWZ118" s="233"/>
      <c r="AXA118" s="233"/>
      <c r="AXB118" s="233"/>
      <c r="AXC118" s="233"/>
      <c r="AXD118" s="233"/>
      <c r="AXE118" s="233"/>
      <c r="AXF118" s="233"/>
      <c r="AXG118" s="233"/>
      <c r="AXH118" s="233"/>
      <c r="AXI118" s="233"/>
      <c r="AXJ118" s="233"/>
      <c r="AXK118" s="233"/>
      <c r="AXL118" s="233"/>
      <c r="AXM118" s="233"/>
      <c r="AXN118" s="233"/>
      <c r="AXO118" s="233"/>
      <c r="AXP118" s="233"/>
      <c r="AXQ118" s="233"/>
      <c r="AXR118" s="233"/>
      <c r="AXS118" s="233"/>
      <c r="AXT118" s="233"/>
      <c r="AXU118" s="233"/>
      <c r="AXV118" s="233"/>
      <c r="AXW118" s="233"/>
      <c r="AXX118" s="233"/>
      <c r="AXY118" s="233"/>
      <c r="AXZ118" s="233"/>
      <c r="AYA118" s="233"/>
      <c r="AYB118" s="233"/>
      <c r="AYC118" s="233"/>
      <c r="AYD118" s="233"/>
      <c r="AYE118" s="233"/>
      <c r="AYF118" s="233"/>
      <c r="AYG118" s="233"/>
      <c r="AYH118" s="233"/>
      <c r="AYI118" s="233"/>
      <c r="AYJ118" s="233"/>
      <c r="AYK118" s="233"/>
      <c r="AYL118" s="233"/>
      <c r="AYM118" s="233"/>
      <c r="AYN118" s="233"/>
      <c r="AYO118" s="233"/>
      <c r="AYP118" s="233"/>
      <c r="AYQ118" s="233"/>
      <c r="AYR118" s="233"/>
      <c r="AYS118" s="233"/>
      <c r="AYT118" s="233"/>
      <c r="AYU118" s="233"/>
      <c r="AYV118" s="233"/>
      <c r="AYW118" s="233"/>
      <c r="AYX118" s="233"/>
      <c r="AYY118" s="233"/>
      <c r="AYZ118" s="233"/>
      <c r="AZA118" s="233"/>
      <c r="AZB118" s="233"/>
      <c r="AZC118" s="233"/>
      <c r="AZD118" s="233"/>
      <c r="AZE118" s="233"/>
      <c r="AZF118" s="233"/>
      <c r="AZG118" s="233"/>
      <c r="AZH118" s="233"/>
      <c r="AZI118" s="233"/>
      <c r="AZJ118" s="233"/>
      <c r="AZK118" s="233"/>
      <c r="AZL118" s="233"/>
      <c r="AZM118" s="233"/>
      <c r="AZN118" s="233"/>
      <c r="AZO118" s="233"/>
      <c r="AZP118" s="233"/>
      <c r="AZQ118" s="233"/>
      <c r="AZR118" s="233"/>
      <c r="AZS118" s="233"/>
      <c r="AZT118" s="233"/>
      <c r="AZU118" s="233"/>
      <c r="AZV118" s="233"/>
      <c r="AZW118" s="233"/>
      <c r="AZX118" s="233"/>
      <c r="AZY118" s="233"/>
      <c r="AZZ118" s="233"/>
      <c r="BAA118" s="233"/>
      <c r="BAB118" s="233"/>
      <c r="BAC118" s="233"/>
      <c r="BAD118" s="233"/>
      <c r="BAE118" s="233"/>
      <c r="BAF118" s="233"/>
      <c r="BAG118" s="233"/>
      <c r="BAH118" s="233"/>
      <c r="BAI118" s="233"/>
      <c r="BAJ118" s="233"/>
      <c r="BAK118" s="233"/>
      <c r="BAL118" s="233"/>
      <c r="BAM118" s="233"/>
      <c r="BAN118" s="233"/>
      <c r="BAO118" s="233"/>
      <c r="BAP118" s="233"/>
      <c r="BAQ118" s="233"/>
      <c r="BAR118" s="233"/>
      <c r="BAS118" s="233"/>
      <c r="BAT118" s="233"/>
      <c r="BAU118" s="233"/>
      <c r="BAV118" s="233"/>
      <c r="BAW118" s="233"/>
      <c r="BAX118" s="233"/>
      <c r="BAY118" s="233"/>
      <c r="BAZ118" s="233"/>
      <c r="BBA118" s="233"/>
      <c r="BBB118" s="233"/>
      <c r="BBC118" s="233"/>
      <c r="BBD118" s="233"/>
      <c r="BBE118" s="233"/>
      <c r="BBF118" s="233"/>
      <c r="BBG118" s="233"/>
      <c r="BBH118" s="233"/>
      <c r="BBI118" s="233"/>
      <c r="BBJ118" s="233"/>
      <c r="BBK118" s="233"/>
      <c r="BBL118" s="233"/>
      <c r="BBM118" s="233"/>
      <c r="BBN118" s="233"/>
      <c r="BBO118" s="233"/>
      <c r="BBP118" s="233"/>
      <c r="BBQ118" s="233"/>
      <c r="BBR118" s="233"/>
      <c r="BBS118" s="233"/>
      <c r="BBT118" s="233"/>
      <c r="BBU118" s="233"/>
      <c r="BBV118" s="233"/>
      <c r="BBW118" s="233"/>
      <c r="BBX118" s="233"/>
      <c r="BBY118" s="233"/>
      <c r="BBZ118" s="233"/>
      <c r="BCA118" s="233"/>
      <c r="BCB118" s="233"/>
      <c r="BCC118" s="233"/>
      <c r="BCD118" s="233"/>
      <c r="BCE118" s="233"/>
      <c r="BCF118" s="233"/>
      <c r="BCG118" s="233"/>
      <c r="BCH118" s="233"/>
      <c r="BCI118" s="233"/>
      <c r="BCJ118" s="233"/>
      <c r="BCK118" s="233"/>
      <c r="BCL118" s="233"/>
      <c r="BCM118" s="233"/>
      <c r="BCN118" s="233"/>
      <c r="BCO118" s="233"/>
      <c r="BCP118" s="233"/>
      <c r="BCQ118" s="233"/>
      <c r="BCR118" s="233"/>
      <c r="BCS118" s="233"/>
      <c r="BCT118" s="233"/>
      <c r="BCU118" s="233"/>
      <c r="BCV118" s="233"/>
      <c r="BCW118" s="233"/>
      <c r="BCX118" s="233"/>
      <c r="BCY118" s="233"/>
      <c r="BCZ118" s="233"/>
      <c r="BDA118" s="233"/>
      <c r="BDB118" s="233"/>
      <c r="BDC118" s="233"/>
      <c r="BDD118" s="233"/>
      <c r="BDE118" s="233"/>
      <c r="BDF118" s="233"/>
      <c r="BDG118" s="233"/>
      <c r="BDH118" s="233"/>
      <c r="BDI118" s="233"/>
      <c r="BDJ118" s="233"/>
      <c r="BDK118" s="233"/>
      <c r="BDL118" s="233"/>
      <c r="BDM118" s="233"/>
      <c r="BDN118" s="233"/>
      <c r="BDO118" s="233"/>
      <c r="BDP118" s="233"/>
      <c r="BDQ118" s="233"/>
      <c r="BDR118" s="233"/>
      <c r="BDS118" s="233"/>
      <c r="BDT118" s="233"/>
      <c r="BDU118" s="233"/>
    </row>
    <row r="119" spans="1:1477" s="134" customFormat="1" ht="24" customHeight="1" thickTop="1">
      <c r="A119" s="147"/>
      <c r="B119" s="306" t="s">
        <v>531</v>
      </c>
      <c r="C119" s="307"/>
      <c r="D119" s="308"/>
      <c r="E119" s="119"/>
      <c r="F119" s="120"/>
      <c r="G119" s="176">
        <f>IF(B114="","",ROWS(B114:B118)-1)</f>
        <v>4</v>
      </c>
      <c r="H119" s="121">
        <f>SUM(H114:H118)</f>
        <v>5</v>
      </c>
      <c r="I119" s="121">
        <f>SUM(I114:I118)</f>
        <v>8</v>
      </c>
      <c r="J119" s="121">
        <f>SUM(J114:J118)</f>
        <v>1090</v>
      </c>
      <c r="K119" s="121">
        <f>SUM(K114:K118)</f>
        <v>1393</v>
      </c>
      <c r="L119" s="121">
        <f>SUM(L114:L118)</f>
        <v>1390</v>
      </c>
      <c r="M119" s="157">
        <f>IF(G119="",0,N119/G119)</f>
        <v>1</v>
      </c>
      <c r="N119" s="121">
        <f t="shared" ref="N119:AC119" si="94">SUM(N114:N118)</f>
        <v>4</v>
      </c>
      <c r="O119" s="121">
        <f t="shared" si="94"/>
        <v>3</v>
      </c>
      <c r="P119" s="122">
        <f t="shared" si="94"/>
        <v>0</v>
      </c>
      <c r="Q119" s="122">
        <f t="shared" si="94"/>
        <v>0</v>
      </c>
      <c r="R119" s="121">
        <f t="shared" si="94"/>
        <v>283</v>
      </c>
      <c r="S119" s="121">
        <f t="shared" si="94"/>
        <v>20</v>
      </c>
      <c r="T119" s="123">
        <f t="shared" si="94"/>
        <v>27989382</v>
      </c>
      <c r="U119" s="123">
        <f t="shared" si="94"/>
        <v>275000</v>
      </c>
      <c r="V119" s="123">
        <f t="shared" si="94"/>
        <v>27714382</v>
      </c>
      <c r="W119" s="123">
        <f t="shared" si="94"/>
        <v>28648921</v>
      </c>
      <c r="X119" s="123">
        <f t="shared" si="94"/>
        <v>28444448</v>
      </c>
      <c r="Y119" s="123">
        <f t="shared" si="94"/>
        <v>0</v>
      </c>
      <c r="Z119" s="123">
        <f t="shared" si="94"/>
        <v>0</v>
      </c>
      <c r="AA119" s="123">
        <f t="shared" si="94"/>
        <v>0</v>
      </c>
      <c r="AB119" s="123">
        <f t="shared" si="94"/>
        <v>28444448</v>
      </c>
      <c r="AC119" s="123">
        <f t="shared" si="94"/>
        <v>28362267</v>
      </c>
      <c r="AD119" s="157">
        <f>IF(G119="",0,AE119/G119)</f>
        <v>1</v>
      </c>
      <c r="AE119" s="159">
        <f t="shared" ref="AE119:CM119" si="95">SUM(AE114:AE118)</f>
        <v>4</v>
      </c>
      <c r="AF119" s="123">
        <f t="shared" si="95"/>
        <v>-82181</v>
      </c>
      <c r="AG119" s="123">
        <f t="shared" si="95"/>
        <v>659540</v>
      </c>
      <c r="AH119" s="124">
        <f t="shared" si="95"/>
        <v>205</v>
      </c>
      <c r="AI119" s="124">
        <f t="shared" si="95"/>
        <v>78</v>
      </c>
      <c r="AJ119" s="124">
        <f t="shared" si="95"/>
        <v>0</v>
      </c>
      <c r="AK119" s="124">
        <f t="shared" si="95"/>
        <v>1</v>
      </c>
      <c r="AL119" s="123">
        <f t="shared" si="95"/>
        <v>19379</v>
      </c>
      <c r="AM119" s="123">
        <f t="shared" si="95"/>
        <v>0</v>
      </c>
      <c r="AN119" s="124">
        <f t="shared" si="95"/>
        <v>0</v>
      </c>
      <c r="AO119" s="124">
        <f t="shared" si="95"/>
        <v>19</v>
      </c>
      <c r="AP119" s="123">
        <f t="shared" si="95"/>
        <v>680587</v>
      </c>
      <c r="AQ119" s="123">
        <f t="shared" si="95"/>
        <v>0</v>
      </c>
      <c r="AR119" s="124">
        <f t="shared" si="95"/>
        <v>0</v>
      </c>
      <c r="AS119" s="124">
        <f t="shared" si="95"/>
        <v>0</v>
      </c>
      <c r="AT119" s="123">
        <f t="shared" si="95"/>
        <v>0</v>
      </c>
      <c r="AU119" s="123">
        <f t="shared" si="95"/>
        <v>0</v>
      </c>
      <c r="AV119" s="124">
        <f t="shared" si="95"/>
        <v>0</v>
      </c>
      <c r="AW119" s="124">
        <f t="shared" si="95"/>
        <v>0</v>
      </c>
      <c r="AX119" s="123">
        <f t="shared" si="95"/>
        <v>0</v>
      </c>
      <c r="AY119" s="123">
        <f t="shared" si="95"/>
        <v>0</v>
      </c>
      <c r="AZ119" s="124">
        <f t="shared" si="95"/>
        <v>0</v>
      </c>
      <c r="BA119" s="124">
        <f t="shared" si="95"/>
        <v>0</v>
      </c>
      <c r="BB119" s="123">
        <f t="shared" si="95"/>
        <v>0</v>
      </c>
      <c r="BC119" s="123">
        <f t="shared" si="95"/>
        <v>0</v>
      </c>
      <c r="BD119" s="124">
        <f t="shared" si="95"/>
        <v>0</v>
      </c>
      <c r="BE119" s="124">
        <f t="shared" si="95"/>
        <v>0</v>
      </c>
      <c r="BF119" s="123">
        <f t="shared" si="95"/>
        <v>10852</v>
      </c>
      <c r="BG119" s="123">
        <f t="shared" si="95"/>
        <v>0</v>
      </c>
      <c r="BH119" s="124">
        <f t="shared" si="95"/>
        <v>0</v>
      </c>
      <c r="BI119" s="124">
        <f t="shared" si="95"/>
        <v>0</v>
      </c>
      <c r="BJ119" s="123">
        <f t="shared" si="95"/>
        <v>0</v>
      </c>
      <c r="BK119" s="123">
        <f t="shared" si="95"/>
        <v>0</v>
      </c>
      <c r="BL119" s="124">
        <f t="shared" si="95"/>
        <v>0</v>
      </c>
      <c r="BM119" s="124">
        <f t="shared" si="95"/>
        <v>0</v>
      </c>
      <c r="BN119" s="123">
        <f t="shared" si="95"/>
        <v>0</v>
      </c>
      <c r="BO119" s="123">
        <f t="shared" si="95"/>
        <v>0</v>
      </c>
      <c r="BP119" s="124">
        <f t="shared" si="95"/>
        <v>0</v>
      </c>
      <c r="BQ119" s="124">
        <f t="shared" si="95"/>
        <v>0</v>
      </c>
      <c r="BR119" s="123">
        <f t="shared" si="95"/>
        <v>0</v>
      </c>
      <c r="BS119" s="123">
        <f t="shared" si="95"/>
        <v>0</v>
      </c>
      <c r="BT119" s="124">
        <f t="shared" si="95"/>
        <v>0</v>
      </c>
      <c r="BU119" s="124">
        <f t="shared" si="95"/>
        <v>0</v>
      </c>
      <c r="BV119" s="123">
        <f t="shared" si="95"/>
        <v>0</v>
      </c>
      <c r="BW119" s="123">
        <f t="shared" si="95"/>
        <v>0</v>
      </c>
      <c r="BX119" s="124">
        <f t="shared" si="95"/>
        <v>0</v>
      </c>
      <c r="BY119" s="124">
        <f t="shared" si="95"/>
        <v>0</v>
      </c>
      <c r="BZ119" s="123">
        <f t="shared" si="95"/>
        <v>0</v>
      </c>
      <c r="CA119" s="123">
        <f t="shared" si="95"/>
        <v>0</v>
      </c>
      <c r="CB119" s="124">
        <f t="shared" si="95"/>
        <v>0</v>
      </c>
      <c r="CC119" s="124">
        <f t="shared" si="95"/>
        <v>0</v>
      </c>
      <c r="CD119" s="123">
        <f t="shared" si="95"/>
        <v>0</v>
      </c>
      <c r="CE119" s="123">
        <f t="shared" si="95"/>
        <v>0</v>
      </c>
      <c r="CF119" s="124">
        <f t="shared" si="95"/>
        <v>0</v>
      </c>
      <c r="CG119" s="124">
        <f t="shared" si="95"/>
        <v>0</v>
      </c>
      <c r="CH119" s="123">
        <f t="shared" si="95"/>
        <v>0</v>
      </c>
      <c r="CI119" s="123">
        <f t="shared" si="95"/>
        <v>0</v>
      </c>
      <c r="CJ119" s="124">
        <f t="shared" si="95"/>
        <v>0</v>
      </c>
      <c r="CK119" s="124">
        <f t="shared" si="95"/>
        <v>20</v>
      </c>
      <c r="CL119" s="123">
        <f t="shared" si="95"/>
        <v>710818</v>
      </c>
      <c r="CM119" s="123">
        <f t="shared" si="95"/>
        <v>0</v>
      </c>
      <c r="CN119" s="125"/>
      <c r="CO119" s="125"/>
      <c r="CP119" s="125"/>
      <c r="CQ119" s="125"/>
      <c r="CR119" s="125"/>
      <c r="CS119" s="125"/>
      <c r="CT119" s="119"/>
      <c r="CU119" s="120"/>
      <c r="CV119" s="120"/>
      <c r="CW119" s="119"/>
      <c r="CX119" s="119"/>
      <c r="CY119" s="120"/>
      <c r="CZ119" s="120"/>
      <c r="DA119" s="120"/>
      <c r="DB119" s="123"/>
      <c r="DC119" s="125"/>
      <c r="DD119" s="125"/>
      <c r="DE119" s="118"/>
      <c r="DF119" s="118"/>
      <c r="DG119" s="118"/>
      <c r="DH119" s="118"/>
      <c r="DI119" s="118"/>
      <c r="DJ119" s="118"/>
      <c r="DK119" s="118"/>
      <c r="DL119" s="118"/>
      <c r="DM119" s="118"/>
      <c r="DN119" s="118"/>
      <c r="DO119" s="118"/>
      <c r="DP119" s="118"/>
      <c r="DQ119" s="118"/>
      <c r="DR119" s="118"/>
      <c r="DS119" s="118"/>
      <c r="DT119" s="118"/>
      <c r="DU119" s="118"/>
      <c r="DV119" s="118"/>
      <c r="DW119" s="118"/>
      <c r="DX119" s="118"/>
      <c r="DY119" s="118"/>
      <c r="DZ119" s="118"/>
      <c r="EA119" s="118"/>
      <c r="EB119" s="118"/>
      <c r="EC119" s="118"/>
      <c r="ED119" s="118"/>
      <c r="EE119" s="118"/>
      <c r="EF119" s="118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18"/>
      <c r="ER119" s="118"/>
      <c r="ES119" s="118"/>
      <c r="ET119" s="118"/>
      <c r="EU119" s="118"/>
      <c r="EV119" s="118"/>
      <c r="EW119" s="118"/>
      <c r="EX119" s="118"/>
      <c r="EY119" s="118"/>
      <c r="EZ119" s="118"/>
      <c r="FA119" s="118"/>
      <c r="FB119" s="118"/>
      <c r="FC119" s="118"/>
      <c r="FD119" s="118"/>
      <c r="FE119" s="118"/>
      <c r="FF119" s="118"/>
      <c r="FG119" s="118"/>
      <c r="FH119" s="118"/>
      <c r="FI119" s="118"/>
      <c r="FJ119" s="118"/>
      <c r="FK119" s="118"/>
      <c r="FL119" s="118"/>
      <c r="FM119" s="118"/>
      <c r="FN119" s="118"/>
      <c r="FO119" s="118"/>
      <c r="FP119" s="118"/>
      <c r="FQ119" s="118"/>
      <c r="FR119" s="118"/>
      <c r="FS119" s="118"/>
      <c r="FT119" s="118"/>
      <c r="FU119" s="118"/>
      <c r="FV119" s="118"/>
      <c r="FW119" s="118"/>
      <c r="FX119" s="118"/>
      <c r="FY119" s="118"/>
      <c r="FZ119" s="118"/>
      <c r="GA119" s="118"/>
      <c r="GB119" s="118"/>
      <c r="GC119" s="118"/>
      <c r="GD119" s="118"/>
      <c r="GE119" s="118"/>
      <c r="GF119" s="118"/>
      <c r="GG119" s="118"/>
      <c r="GH119" s="118"/>
      <c r="GI119" s="118"/>
      <c r="GJ119" s="118"/>
      <c r="GK119" s="118"/>
      <c r="GL119" s="118"/>
      <c r="GM119" s="118"/>
      <c r="GN119" s="118"/>
      <c r="GO119" s="118"/>
      <c r="GP119" s="118"/>
      <c r="GQ119" s="118"/>
      <c r="GR119" s="118"/>
      <c r="GS119" s="118"/>
      <c r="GT119" s="118"/>
      <c r="GU119" s="118"/>
      <c r="GV119" s="118"/>
      <c r="GW119" s="118"/>
      <c r="GX119" s="118"/>
      <c r="GY119" s="118"/>
      <c r="GZ119" s="118"/>
      <c r="HA119" s="118"/>
      <c r="HB119" s="118"/>
      <c r="HC119" s="118"/>
      <c r="HD119" s="118"/>
      <c r="HE119" s="118"/>
      <c r="HF119" s="118"/>
      <c r="HG119" s="118"/>
      <c r="HH119" s="118"/>
      <c r="HI119" s="118"/>
      <c r="HJ119" s="118"/>
      <c r="HK119" s="118"/>
      <c r="HL119" s="118"/>
      <c r="HM119" s="118"/>
      <c r="HN119" s="118"/>
      <c r="HO119" s="118"/>
      <c r="HP119" s="118"/>
      <c r="HQ119" s="118"/>
      <c r="HR119" s="118"/>
      <c r="HS119" s="118"/>
      <c r="HT119" s="118"/>
      <c r="HU119" s="118"/>
      <c r="HV119" s="118"/>
      <c r="HW119" s="118"/>
      <c r="HX119" s="118"/>
      <c r="HY119" s="118"/>
      <c r="HZ119" s="118"/>
      <c r="IA119" s="118"/>
      <c r="IB119" s="118"/>
      <c r="IC119" s="118"/>
      <c r="ID119" s="118"/>
      <c r="IE119" s="118"/>
      <c r="IF119" s="118"/>
      <c r="IG119" s="118"/>
      <c r="IH119" s="118"/>
      <c r="II119" s="118"/>
      <c r="IJ119" s="118"/>
      <c r="IK119" s="118"/>
      <c r="IL119" s="118"/>
      <c r="IM119" s="118"/>
      <c r="IN119" s="118"/>
      <c r="IO119" s="118"/>
      <c r="IP119" s="118"/>
      <c r="IQ119" s="118"/>
      <c r="IR119" s="118"/>
      <c r="IS119" s="118"/>
      <c r="IT119" s="118"/>
      <c r="IU119" s="118"/>
      <c r="IV119" s="118"/>
      <c r="IW119" s="118"/>
      <c r="IX119" s="118"/>
      <c r="IY119" s="118"/>
      <c r="IZ119" s="118"/>
      <c r="JA119" s="118"/>
      <c r="JB119" s="118"/>
      <c r="JC119" s="118"/>
      <c r="JD119" s="118"/>
      <c r="JE119" s="118"/>
      <c r="JF119" s="118"/>
      <c r="JG119" s="118"/>
      <c r="JH119" s="118"/>
      <c r="JI119" s="118"/>
      <c r="JJ119" s="118"/>
      <c r="JK119" s="118"/>
      <c r="JL119" s="118"/>
      <c r="JM119" s="118"/>
      <c r="JN119" s="118"/>
      <c r="JO119" s="118"/>
      <c r="JP119" s="118"/>
      <c r="JQ119" s="118"/>
      <c r="JR119" s="118"/>
      <c r="JS119" s="118"/>
      <c r="JT119" s="118"/>
      <c r="JU119" s="118"/>
      <c r="JV119" s="118"/>
      <c r="JW119" s="118"/>
      <c r="JX119" s="118"/>
      <c r="JY119" s="118"/>
      <c r="JZ119" s="118"/>
      <c r="KA119" s="118"/>
      <c r="KB119" s="118"/>
      <c r="KC119" s="118"/>
      <c r="KD119" s="118"/>
      <c r="KE119" s="118"/>
      <c r="KF119" s="118"/>
      <c r="KG119" s="118"/>
      <c r="KH119" s="118"/>
      <c r="KI119" s="118"/>
      <c r="KJ119" s="118"/>
      <c r="KK119" s="118"/>
      <c r="KL119" s="118"/>
      <c r="KM119" s="118"/>
      <c r="KN119" s="118"/>
      <c r="KO119" s="118"/>
      <c r="KP119" s="118"/>
      <c r="KQ119" s="118"/>
      <c r="KR119" s="118"/>
      <c r="KS119" s="118"/>
      <c r="KT119" s="118"/>
      <c r="KU119" s="118"/>
      <c r="KV119" s="118"/>
      <c r="KW119" s="118"/>
      <c r="KX119" s="118"/>
      <c r="KY119" s="118"/>
      <c r="KZ119" s="118"/>
      <c r="LA119" s="118"/>
      <c r="LB119" s="118"/>
      <c r="LC119" s="118"/>
      <c r="LD119" s="118"/>
      <c r="LE119" s="118"/>
      <c r="LF119" s="118"/>
      <c r="LG119" s="118"/>
      <c r="LH119" s="118"/>
      <c r="LI119" s="118"/>
      <c r="LJ119" s="118"/>
      <c r="LK119" s="118"/>
      <c r="LL119" s="118"/>
      <c r="LM119" s="118"/>
      <c r="LN119" s="118"/>
      <c r="LO119" s="118"/>
      <c r="LP119" s="118"/>
      <c r="LQ119" s="118"/>
      <c r="LR119" s="118"/>
      <c r="LS119" s="118"/>
      <c r="LT119" s="118"/>
      <c r="LU119" s="118"/>
      <c r="LV119" s="118"/>
      <c r="LW119" s="118"/>
      <c r="LX119" s="118"/>
      <c r="LY119" s="118"/>
      <c r="LZ119" s="118"/>
      <c r="MA119" s="118"/>
      <c r="MB119" s="118"/>
      <c r="MC119" s="118"/>
      <c r="MD119" s="118"/>
      <c r="ME119" s="118"/>
      <c r="MF119" s="118"/>
      <c r="MG119" s="118"/>
      <c r="MH119" s="118"/>
      <c r="MI119" s="118"/>
      <c r="MJ119" s="118"/>
      <c r="MK119" s="118"/>
      <c r="ML119" s="118"/>
      <c r="MM119" s="118"/>
      <c r="MN119" s="118"/>
      <c r="MO119" s="118"/>
      <c r="MP119" s="118"/>
      <c r="MQ119" s="118"/>
      <c r="MR119" s="118"/>
      <c r="MS119" s="118"/>
      <c r="MT119" s="118"/>
      <c r="MU119" s="118"/>
      <c r="MV119" s="118"/>
      <c r="MW119" s="118"/>
      <c r="MX119" s="118"/>
      <c r="MY119" s="118"/>
      <c r="MZ119" s="118"/>
      <c r="NA119" s="118"/>
      <c r="NB119" s="118"/>
      <c r="NC119" s="118"/>
      <c r="ND119" s="118"/>
      <c r="NE119" s="118"/>
      <c r="NF119" s="118"/>
      <c r="NG119" s="118"/>
      <c r="NH119" s="118"/>
      <c r="NI119" s="118"/>
      <c r="NJ119" s="118"/>
      <c r="NK119" s="118"/>
      <c r="NL119" s="118"/>
      <c r="NM119" s="118"/>
      <c r="NN119" s="118"/>
      <c r="NO119" s="118"/>
      <c r="NP119" s="118"/>
      <c r="NQ119" s="118"/>
      <c r="NR119" s="118"/>
      <c r="NS119" s="118"/>
      <c r="NT119" s="118"/>
      <c r="NU119" s="118"/>
      <c r="NV119" s="118"/>
      <c r="NW119" s="118"/>
      <c r="NX119" s="118"/>
      <c r="NY119" s="118"/>
      <c r="NZ119" s="118"/>
      <c r="OA119" s="118"/>
      <c r="OB119" s="118"/>
      <c r="OC119" s="118"/>
      <c r="OD119" s="118"/>
      <c r="OE119" s="118"/>
      <c r="OF119" s="118"/>
      <c r="OG119" s="118"/>
      <c r="OH119" s="118"/>
      <c r="OI119" s="118"/>
      <c r="OJ119" s="118"/>
      <c r="OK119" s="118"/>
      <c r="OL119" s="118"/>
      <c r="OM119" s="118"/>
      <c r="ON119" s="118"/>
      <c r="OO119" s="118"/>
      <c r="OP119" s="118"/>
      <c r="OQ119" s="118"/>
      <c r="OR119" s="118"/>
      <c r="OS119" s="118"/>
      <c r="OT119" s="118"/>
      <c r="OU119" s="118"/>
      <c r="OV119" s="118"/>
      <c r="OW119" s="118"/>
      <c r="OX119" s="118"/>
      <c r="OY119" s="118"/>
      <c r="OZ119" s="118"/>
      <c r="PA119" s="118"/>
      <c r="PB119" s="118"/>
      <c r="PC119" s="118"/>
      <c r="PD119" s="118"/>
      <c r="PE119" s="118"/>
      <c r="PF119" s="118"/>
      <c r="PG119" s="118"/>
      <c r="PH119" s="118"/>
      <c r="PI119" s="118"/>
      <c r="PJ119" s="118"/>
      <c r="PK119" s="118"/>
      <c r="PL119" s="118"/>
      <c r="PM119" s="118"/>
      <c r="PN119" s="118"/>
      <c r="PO119" s="118"/>
      <c r="PP119" s="118"/>
      <c r="PQ119" s="118"/>
      <c r="PR119" s="118"/>
      <c r="PS119" s="118"/>
      <c r="PT119" s="118"/>
      <c r="PU119" s="118"/>
      <c r="PV119" s="118"/>
      <c r="PW119" s="118"/>
      <c r="PX119" s="118"/>
      <c r="PY119" s="118"/>
      <c r="PZ119" s="118"/>
      <c r="QA119" s="118"/>
      <c r="QB119" s="118"/>
      <c r="QC119" s="118"/>
      <c r="QD119" s="118"/>
      <c r="QE119" s="118"/>
      <c r="QF119" s="118"/>
      <c r="QG119" s="118"/>
      <c r="QH119" s="118"/>
      <c r="QI119" s="118"/>
      <c r="QJ119" s="118"/>
      <c r="QK119" s="118"/>
      <c r="QL119" s="118"/>
      <c r="QM119" s="118"/>
      <c r="QN119" s="118"/>
      <c r="QO119" s="118"/>
      <c r="QP119" s="118"/>
      <c r="QQ119" s="118"/>
      <c r="QR119" s="118"/>
      <c r="QS119" s="118"/>
      <c r="QT119" s="118"/>
      <c r="QU119" s="118"/>
      <c r="QV119" s="118"/>
      <c r="QW119" s="118"/>
      <c r="QX119" s="118"/>
      <c r="QY119" s="118"/>
      <c r="QZ119" s="118"/>
      <c r="RA119" s="118"/>
      <c r="RB119" s="118"/>
      <c r="RC119" s="118"/>
      <c r="RD119" s="118"/>
      <c r="RE119" s="118"/>
      <c r="RF119" s="118"/>
      <c r="RG119" s="118"/>
      <c r="RH119" s="118"/>
      <c r="RI119" s="118"/>
      <c r="RJ119" s="118"/>
      <c r="RK119" s="118"/>
      <c r="RL119" s="118"/>
      <c r="RM119" s="118"/>
      <c r="RN119" s="118"/>
      <c r="RO119" s="118"/>
      <c r="RP119" s="118"/>
      <c r="RQ119" s="118"/>
      <c r="RR119" s="118"/>
      <c r="RS119" s="118"/>
      <c r="RT119" s="118"/>
      <c r="RU119" s="118"/>
      <c r="RV119" s="118"/>
      <c r="RW119" s="118"/>
      <c r="RX119" s="118"/>
      <c r="RY119" s="118"/>
      <c r="RZ119" s="118"/>
      <c r="SA119" s="118"/>
      <c r="SB119" s="118"/>
      <c r="SC119" s="118"/>
      <c r="SD119" s="118"/>
      <c r="SE119" s="118"/>
      <c r="SF119" s="118"/>
      <c r="SG119" s="118"/>
      <c r="SH119" s="118"/>
      <c r="SI119" s="118"/>
      <c r="SJ119" s="118"/>
      <c r="SK119" s="118"/>
      <c r="SL119" s="118"/>
      <c r="SM119" s="118"/>
      <c r="SN119" s="118"/>
      <c r="SO119" s="118"/>
      <c r="SP119" s="118"/>
      <c r="SQ119" s="118"/>
      <c r="SR119" s="118"/>
      <c r="SS119" s="118"/>
      <c r="ST119" s="118"/>
      <c r="SU119" s="118"/>
      <c r="SV119" s="118"/>
      <c r="SW119" s="118"/>
      <c r="SX119" s="118"/>
      <c r="SY119" s="118"/>
      <c r="SZ119" s="118"/>
      <c r="TA119" s="118"/>
      <c r="TB119" s="118"/>
      <c r="TC119" s="118"/>
      <c r="TD119" s="118"/>
      <c r="TE119" s="118"/>
      <c r="TF119" s="118"/>
      <c r="TG119" s="118"/>
      <c r="TH119" s="118"/>
      <c r="TI119" s="118"/>
      <c r="TJ119" s="118"/>
      <c r="TK119" s="118"/>
      <c r="TL119" s="118"/>
      <c r="TM119" s="118"/>
      <c r="TN119" s="118"/>
      <c r="TO119" s="118"/>
      <c r="TP119" s="118"/>
      <c r="TQ119" s="118"/>
      <c r="TR119" s="118"/>
      <c r="TS119" s="118"/>
      <c r="TT119" s="118"/>
      <c r="TU119" s="118"/>
      <c r="TV119" s="118"/>
      <c r="TW119" s="118"/>
      <c r="TX119" s="118"/>
      <c r="TY119" s="118"/>
      <c r="TZ119" s="118"/>
      <c r="UA119" s="118"/>
      <c r="UB119" s="118"/>
      <c r="UC119" s="118"/>
      <c r="UD119" s="118"/>
      <c r="UE119" s="118"/>
      <c r="UF119" s="118"/>
      <c r="UG119" s="118"/>
      <c r="UH119" s="118"/>
      <c r="UI119" s="118"/>
      <c r="UJ119" s="118"/>
      <c r="UK119" s="118"/>
      <c r="UL119" s="118"/>
      <c r="UM119" s="118"/>
      <c r="UN119" s="118"/>
      <c r="UO119" s="118"/>
      <c r="UP119" s="118"/>
      <c r="UQ119" s="118"/>
      <c r="UR119" s="118"/>
      <c r="US119" s="118"/>
      <c r="UT119" s="118"/>
      <c r="UU119" s="118"/>
      <c r="UV119" s="118"/>
      <c r="UW119" s="118"/>
      <c r="UX119" s="118"/>
      <c r="UY119" s="118"/>
      <c r="UZ119" s="118"/>
      <c r="VA119" s="118"/>
      <c r="VB119" s="118"/>
      <c r="VC119" s="118"/>
      <c r="VD119" s="118"/>
      <c r="VE119" s="118"/>
      <c r="VF119" s="118"/>
      <c r="VG119" s="118"/>
      <c r="VH119" s="118"/>
      <c r="VI119" s="118"/>
      <c r="VJ119" s="118"/>
      <c r="VK119" s="118"/>
      <c r="VL119" s="118"/>
      <c r="VM119" s="118"/>
      <c r="VN119" s="118"/>
      <c r="VO119" s="118"/>
      <c r="VP119" s="118"/>
      <c r="VQ119" s="118"/>
      <c r="VR119" s="118"/>
      <c r="VS119" s="118"/>
      <c r="VT119" s="118"/>
      <c r="VU119" s="118"/>
      <c r="VV119" s="118"/>
      <c r="VW119" s="118"/>
      <c r="VX119" s="118"/>
      <c r="VY119" s="118"/>
      <c r="VZ119" s="118"/>
      <c r="WA119" s="118"/>
      <c r="WB119" s="118"/>
      <c r="WC119" s="118"/>
      <c r="WD119" s="118"/>
      <c r="WE119" s="118"/>
      <c r="WF119" s="118"/>
      <c r="WG119" s="118"/>
      <c r="WH119" s="118"/>
      <c r="WI119" s="118"/>
      <c r="WJ119" s="118"/>
      <c r="WK119" s="118"/>
      <c r="WL119" s="118"/>
      <c r="WM119" s="118"/>
      <c r="WN119" s="118"/>
      <c r="WO119" s="118"/>
      <c r="WP119" s="118"/>
      <c r="WQ119" s="118"/>
      <c r="WR119" s="118"/>
      <c r="WS119" s="118"/>
      <c r="WT119" s="118"/>
      <c r="WU119" s="118"/>
      <c r="WV119" s="118"/>
      <c r="WW119" s="118"/>
      <c r="WX119" s="118"/>
      <c r="WY119" s="118"/>
      <c r="WZ119" s="118"/>
      <c r="XA119" s="118"/>
      <c r="XB119" s="118"/>
      <c r="XC119" s="118"/>
      <c r="XD119" s="118"/>
      <c r="XE119" s="118"/>
      <c r="XF119" s="118"/>
      <c r="XG119" s="118"/>
      <c r="XH119" s="118"/>
      <c r="XI119" s="118"/>
      <c r="XJ119" s="118"/>
      <c r="XK119" s="118"/>
      <c r="XL119" s="118"/>
      <c r="XM119" s="118"/>
      <c r="XN119" s="118"/>
      <c r="XO119" s="118"/>
      <c r="XP119" s="118"/>
      <c r="XQ119" s="118"/>
      <c r="XR119" s="118"/>
      <c r="XS119" s="118"/>
      <c r="XT119" s="118"/>
      <c r="XU119" s="118"/>
      <c r="XV119" s="118"/>
      <c r="XW119" s="118"/>
      <c r="XX119" s="118"/>
      <c r="XY119" s="118"/>
      <c r="XZ119" s="118"/>
      <c r="YA119" s="118"/>
      <c r="YB119" s="118"/>
      <c r="YC119" s="118"/>
      <c r="YD119" s="118"/>
      <c r="YE119" s="118"/>
      <c r="YF119" s="118"/>
      <c r="YG119" s="118"/>
      <c r="YH119" s="118"/>
      <c r="YI119" s="118"/>
      <c r="YJ119" s="118"/>
      <c r="YK119" s="118"/>
      <c r="YL119" s="118"/>
      <c r="YM119" s="118"/>
      <c r="YN119" s="118"/>
      <c r="YO119" s="118"/>
      <c r="YP119" s="118"/>
      <c r="YQ119" s="118"/>
      <c r="YR119" s="118"/>
      <c r="YS119" s="118"/>
      <c r="YT119" s="118"/>
      <c r="YU119" s="118"/>
      <c r="YV119" s="118"/>
      <c r="YW119" s="118"/>
      <c r="YX119" s="118"/>
      <c r="YY119" s="118"/>
      <c r="YZ119" s="118"/>
      <c r="ZA119" s="118"/>
      <c r="ZB119" s="118"/>
      <c r="ZC119" s="118"/>
      <c r="ZD119" s="118"/>
      <c r="ZE119" s="118"/>
      <c r="ZF119" s="118"/>
      <c r="ZG119" s="118"/>
      <c r="ZH119" s="118"/>
      <c r="ZI119" s="118"/>
      <c r="ZJ119" s="118"/>
      <c r="ZK119" s="118"/>
      <c r="ZL119" s="118"/>
      <c r="ZM119" s="118"/>
      <c r="ZN119" s="118"/>
      <c r="ZO119" s="118"/>
      <c r="ZP119" s="118"/>
      <c r="ZQ119" s="118"/>
      <c r="ZR119" s="118"/>
      <c r="ZS119" s="118"/>
      <c r="ZT119" s="118"/>
      <c r="ZU119" s="118"/>
      <c r="ZV119" s="118"/>
      <c r="ZW119" s="118"/>
      <c r="ZX119" s="118"/>
      <c r="ZY119" s="118"/>
      <c r="ZZ119" s="118"/>
      <c r="AAA119" s="118"/>
      <c r="AAB119" s="118"/>
      <c r="AAC119" s="118"/>
      <c r="AAD119" s="118"/>
      <c r="AAE119" s="118"/>
      <c r="AAF119" s="118"/>
      <c r="AAG119" s="118"/>
      <c r="AAH119" s="118"/>
      <c r="AAI119" s="118"/>
      <c r="AAJ119" s="118"/>
      <c r="AAK119" s="118"/>
      <c r="AAL119" s="118"/>
      <c r="AAM119" s="118"/>
      <c r="AAN119" s="118"/>
      <c r="AAO119" s="118"/>
      <c r="AAP119" s="118"/>
      <c r="AAQ119" s="118"/>
      <c r="AAR119" s="118"/>
      <c r="AAS119" s="118"/>
      <c r="AAT119" s="118"/>
      <c r="AAU119" s="118"/>
      <c r="AAV119" s="118"/>
      <c r="AAW119" s="118"/>
      <c r="AAX119" s="118"/>
      <c r="AAY119" s="118"/>
      <c r="AAZ119" s="118"/>
      <c r="ABA119" s="118"/>
      <c r="ABB119" s="118"/>
      <c r="ABC119" s="118"/>
      <c r="ABD119" s="118"/>
      <c r="ABE119" s="118"/>
      <c r="ABF119" s="118"/>
      <c r="ABG119" s="118"/>
      <c r="ABH119" s="118"/>
      <c r="ABI119" s="118"/>
      <c r="ABJ119" s="118"/>
      <c r="ABK119" s="118"/>
      <c r="ABL119" s="118"/>
      <c r="ABM119" s="118"/>
      <c r="ABN119" s="118"/>
      <c r="ABO119" s="118"/>
      <c r="ABP119" s="118"/>
      <c r="ABQ119" s="118"/>
      <c r="ABR119" s="118"/>
      <c r="ABS119" s="118"/>
      <c r="ABT119" s="118"/>
      <c r="ABU119" s="118"/>
      <c r="ABV119" s="118"/>
      <c r="ABW119" s="118"/>
      <c r="ABX119" s="118"/>
      <c r="ABY119" s="118"/>
      <c r="ABZ119" s="118"/>
      <c r="ACA119" s="118"/>
      <c r="ACB119" s="118"/>
      <c r="ACC119" s="118"/>
      <c r="ACD119" s="118"/>
      <c r="ACE119" s="118"/>
      <c r="ACF119" s="118"/>
      <c r="ACG119" s="118"/>
      <c r="ACH119" s="118"/>
      <c r="ACI119" s="118"/>
      <c r="ACJ119" s="118"/>
      <c r="ACK119" s="118"/>
      <c r="ACL119" s="118"/>
      <c r="ACM119" s="118"/>
      <c r="ACN119" s="118"/>
      <c r="ACO119" s="118"/>
      <c r="ACP119" s="118"/>
      <c r="ACQ119" s="118"/>
      <c r="ACR119" s="118"/>
      <c r="ACS119" s="118"/>
      <c r="ACT119" s="118"/>
      <c r="ACU119" s="118"/>
      <c r="ACV119" s="118"/>
      <c r="ACW119" s="118"/>
      <c r="ACX119" s="118"/>
      <c r="ACY119" s="118"/>
      <c r="ACZ119" s="118"/>
      <c r="ADA119" s="118"/>
      <c r="ADB119" s="118"/>
      <c r="ADC119" s="118"/>
      <c r="ADD119" s="118"/>
      <c r="ADE119" s="118"/>
      <c r="ADF119" s="118"/>
      <c r="ADG119" s="118"/>
      <c r="ADH119" s="118"/>
      <c r="ADI119" s="118"/>
      <c r="ADJ119" s="118"/>
      <c r="ADK119" s="118"/>
      <c r="ADL119" s="118"/>
      <c r="ADM119" s="118"/>
      <c r="ADN119" s="118"/>
      <c r="ADO119" s="118"/>
      <c r="ADP119" s="118"/>
      <c r="ADQ119" s="118"/>
      <c r="ADR119" s="118"/>
      <c r="ADS119" s="118"/>
      <c r="ADT119" s="118"/>
      <c r="ADU119" s="118"/>
      <c r="ADV119" s="118"/>
      <c r="ADW119" s="118"/>
      <c r="ADX119" s="118"/>
      <c r="ADY119" s="118"/>
      <c r="ADZ119" s="118"/>
      <c r="AEA119" s="118"/>
      <c r="AEB119" s="118"/>
      <c r="AEC119" s="118"/>
      <c r="AED119" s="118"/>
      <c r="AEE119" s="118"/>
      <c r="AEF119" s="118"/>
      <c r="AEG119" s="118"/>
      <c r="AEH119" s="118"/>
      <c r="AEI119" s="118"/>
      <c r="AEJ119" s="118"/>
      <c r="AEK119" s="118"/>
      <c r="AEL119" s="118"/>
      <c r="AEM119" s="118"/>
      <c r="AEN119" s="118"/>
      <c r="AEO119" s="118"/>
      <c r="AEP119" s="118"/>
      <c r="AEQ119" s="118"/>
      <c r="AER119" s="118"/>
      <c r="AES119" s="118"/>
      <c r="AET119" s="118"/>
      <c r="AEU119" s="118"/>
      <c r="AEV119" s="118"/>
      <c r="AEW119" s="118"/>
      <c r="AEX119" s="118"/>
      <c r="AEY119" s="118"/>
      <c r="AEZ119" s="118"/>
      <c r="AFA119" s="118"/>
      <c r="AFB119" s="118"/>
      <c r="AFC119" s="118"/>
      <c r="AFD119" s="118"/>
      <c r="AFE119" s="118"/>
      <c r="AFF119" s="118"/>
      <c r="AFG119" s="118"/>
      <c r="AFH119" s="118"/>
      <c r="AFI119" s="118"/>
      <c r="AFJ119" s="118"/>
      <c r="AFK119" s="118"/>
      <c r="AFL119" s="118"/>
      <c r="AFM119" s="118"/>
      <c r="AFN119" s="118"/>
      <c r="AFO119" s="118"/>
      <c r="AFP119" s="118"/>
      <c r="AFQ119" s="118"/>
      <c r="AFR119" s="118"/>
      <c r="AFS119" s="118"/>
      <c r="AFT119" s="118"/>
      <c r="AFU119" s="118"/>
      <c r="AFV119" s="118"/>
      <c r="AFW119" s="118"/>
      <c r="AFX119" s="118"/>
      <c r="AFY119" s="118"/>
      <c r="AFZ119" s="118"/>
      <c r="AGA119" s="118"/>
      <c r="AGB119" s="118"/>
      <c r="AGC119" s="118"/>
      <c r="AGD119" s="118"/>
      <c r="AGE119" s="118"/>
      <c r="AGF119" s="118"/>
      <c r="AGG119" s="118"/>
      <c r="AGH119" s="118"/>
      <c r="AGI119" s="118"/>
      <c r="AGJ119" s="118"/>
      <c r="AGK119" s="118"/>
      <c r="AGL119" s="118"/>
      <c r="AGM119" s="118"/>
      <c r="AGN119" s="118"/>
      <c r="AGO119" s="118"/>
      <c r="AGP119" s="118"/>
      <c r="AGQ119" s="118"/>
      <c r="AGR119" s="118"/>
      <c r="AGS119" s="118"/>
      <c r="AGT119" s="118"/>
      <c r="AGU119" s="118"/>
      <c r="AGV119" s="118"/>
      <c r="AGW119" s="118"/>
      <c r="AGX119" s="118"/>
      <c r="AGY119" s="118"/>
      <c r="AGZ119" s="118"/>
      <c r="AHA119" s="118"/>
      <c r="AHB119" s="118"/>
      <c r="AHC119" s="118"/>
      <c r="AHD119" s="118"/>
      <c r="AHE119" s="118"/>
      <c r="AHF119" s="118"/>
      <c r="AHG119" s="118"/>
      <c r="AHH119" s="118"/>
      <c r="AHI119" s="118"/>
      <c r="AHJ119" s="118"/>
      <c r="AHK119" s="118"/>
      <c r="AHL119" s="118"/>
      <c r="AHM119" s="118"/>
      <c r="AHN119" s="118"/>
      <c r="AHO119" s="118"/>
      <c r="AHP119" s="118"/>
      <c r="AHQ119" s="118"/>
      <c r="AHR119" s="118"/>
      <c r="AHS119" s="118"/>
      <c r="AHT119" s="118"/>
      <c r="AHU119" s="118"/>
      <c r="AHV119" s="118"/>
      <c r="AHW119" s="118"/>
      <c r="AHX119" s="118"/>
      <c r="AHY119" s="118"/>
      <c r="AHZ119" s="118"/>
      <c r="AIA119" s="118"/>
      <c r="AIB119" s="118"/>
      <c r="AIC119" s="118"/>
      <c r="AID119" s="118"/>
      <c r="AIE119" s="118"/>
      <c r="AIF119" s="118"/>
      <c r="AIG119" s="118"/>
      <c r="AIH119" s="118"/>
      <c r="AII119" s="118"/>
      <c r="AIJ119" s="118"/>
      <c r="AIK119" s="118"/>
      <c r="AIL119" s="118"/>
      <c r="AIM119" s="118"/>
      <c r="AIN119" s="118"/>
      <c r="AIO119" s="118"/>
      <c r="AIP119" s="118"/>
      <c r="AIQ119" s="118"/>
      <c r="AIR119" s="118"/>
      <c r="AIS119" s="118"/>
      <c r="AIT119" s="118"/>
      <c r="AIU119" s="118"/>
      <c r="AIV119" s="118"/>
      <c r="AIW119" s="118"/>
      <c r="AIX119" s="118"/>
      <c r="AIY119" s="118"/>
      <c r="AIZ119" s="118"/>
      <c r="AJA119" s="118"/>
      <c r="AJB119" s="118"/>
      <c r="AJC119" s="118"/>
      <c r="AJD119" s="118"/>
      <c r="AJE119" s="118"/>
      <c r="AJF119" s="118"/>
      <c r="AJG119" s="118"/>
      <c r="AJH119" s="118"/>
      <c r="AJI119" s="118"/>
      <c r="AJJ119" s="118"/>
      <c r="AJK119" s="118"/>
      <c r="AJL119" s="118"/>
      <c r="AJM119" s="118"/>
      <c r="AJN119" s="118"/>
      <c r="AJO119" s="118"/>
      <c r="AJP119" s="118"/>
      <c r="AJQ119" s="118"/>
      <c r="AJR119" s="118"/>
      <c r="AJS119" s="118"/>
      <c r="AJT119" s="118"/>
      <c r="AJU119" s="118"/>
      <c r="AJV119" s="118"/>
      <c r="AJW119" s="118"/>
      <c r="AJX119" s="118"/>
      <c r="AJY119" s="118"/>
      <c r="AJZ119" s="118"/>
      <c r="AKA119" s="118"/>
      <c r="AKB119" s="118"/>
      <c r="AKC119" s="118"/>
      <c r="AKD119" s="118"/>
      <c r="AKE119" s="118"/>
      <c r="AKF119" s="118"/>
      <c r="AKG119" s="118"/>
      <c r="AKH119" s="118"/>
      <c r="AKI119" s="118"/>
      <c r="AKJ119" s="118"/>
      <c r="AKK119" s="118"/>
      <c r="AKL119" s="118"/>
      <c r="AKM119" s="118"/>
      <c r="AKN119" s="118"/>
      <c r="AKO119" s="118"/>
      <c r="AKP119" s="118"/>
      <c r="AKQ119" s="118"/>
      <c r="AKR119" s="118"/>
      <c r="AKS119" s="118"/>
      <c r="AKT119" s="118"/>
      <c r="AKU119" s="118"/>
      <c r="AKV119" s="118"/>
      <c r="AKW119" s="118"/>
      <c r="AKX119" s="118"/>
      <c r="AKY119" s="118"/>
      <c r="AKZ119" s="118"/>
      <c r="ALA119" s="118"/>
      <c r="ALB119" s="118"/>
      <c r="ALC119" s="118"/>
      <c r="ALD119" s="118"/>
      <c r="ALE119" s="118"/>
      <c r="ALF119" s="118"/>
      <c r="ALG119" s="118"/>
      <c r="ALH119" s="118"/>
      <c r="ALI119" s="118"/>
      <c r="ALJ119" s="118"/>
      <c r="ALK119" s="118"/>
      <c r="ALL119" s="118"/>
      <c r="ALM119" s="118"/>
      <c r="ALN119" s="118"/>
      <c r="ALO119" s="118"/>
      <c r="ALP119" s="118"/>
      <c r="ALQ119" s="118"/>
      <c r="ALR119" s="118"/>
      <c r="ALS119" s="118"/>
      <c r="ALT119" s="118"/>
      <c r="ALU119" s="118"/>
      <c r="ALV119" s="118"/>
      <c r="ALW119" s="118"/>
      <c r="ALX119" s="118"/>
      <c r="ALY119" s="118"/>
      <c r="ALZ119" s="118"/>
      <c r="AMA119" s="118"/>
      <c r="AMB119" s="118"/>
      <c r="AMC119" s="118"/>
      <c r="AMD119" s="118"/>
      <c r="AME119" s="118"/>
      <c r="AMF119" s="118"/>
      <c r="AMG119" s="118"/>
      <c r="AMH119" s="118"/>
      <c r="AMI119" s="118"/>
      <c r="AMJ119" s="118"/>
      <c r="AMK119" s="118"/>
      <c r="AML119" s="118"/>
      <c r="AMM119" s="118"/>
      <c r="AMN119" s="118"/>
      <c r="AMO119" s="118"/>
      <c r="AMP119" s="118"/>
      <c r="AMQ119" s="118"/>
      <c r="AMR119" s="118"/>
      <c r="AMS119" s="118"/>
      <c r="AMT119" s="118"/>
      <c r="AMU119" s="118"/>
      <c r="AMV119" s="118"/>
      <c r="AMW119" s="118"/>
      <c r="AMX119" s="118"/>
      <c r="AMY119" s="118"/>
      <c r="AMZ119" s="118"/>
      <c r="ANA119" s="118"/>
      <c r="ANB119" s="118"/>
      <c r="ANC119" s="118"/>
      <c r="AND119" s="118"/>
      <c r="ANE119" s="118"/>
      <c r="ANF119" s="118"/>
      <c r="ANG119" s="118"/>
      <c r="ANH119" s="118"/>
      <c r="ANI119" s="118"/>
      <c r="ANJ119" s="118"/>
      <c r="ANK119" s="118"/>
      <c r="ANL119" s="118"/>
      <c r="ANM119" s="118"/>
      <c r="ANN119" s="118"/>
      <c r="ANO119" s="118"/>
      <c r="ANP119" s="118"/>
      <c r="ANQ119" s="118"/>
      <c r="ANR119" s="118"/>
      <c r="ANS119" s="118"/>
      <c r="ANT119" s="118"/>
      <c r="ANU119" s="118"/>
      <c r="ANV119" s="118"/>
      <c r="ANW119" s="118"/>
      <c r="ANX119" s="118"/>
      <c r="ANY119" s="118"/>
      <c r="ANZ119" s="118"/>
      <c r="AOA119" s="118"/>
      <c r="AOB119" s="118"/>
      <c r="AOC119" s="118"/>
      <c r="AOD119" s="118"/>
      <c r="AOE119" s="118"/>
      <c r="AOF119" s="118"/>
      <c r="AOG119" s="118"/>
      <c r="AOH119" s="118"/>
      <c r="AOI119" s="118"/>
      <c r="AOJ119" s="118"/>
      <c r="AOK119" s="118"/>
      <c r="AOL119" s="118"/>
      <c r="AOM119" s="118"/>
      <c r="AON119" s="118"/>
      <c r="AOO119" s="118"/>
      <c r="AOP119" s="118"/>
      <c r="AOQ119" s="118"/>
      <c r="AOR119" s="118"/>
      <c r="AOS119" s="118"/>
      <c r="AOT119" s="118"/>
      <c r="AOU119" s="118"/>
      <c r="AOV119" s="118"/>
      <c r="AOW119" s="118"/>
      <c r="AOX119" s="118"/>
      <c r="AOY119" s="118"/>
      <c r="AOZ119" s="118"/>
      <c r="APA119" s="118"/>
      <c r="APB119" s="118"/>
      <c r="APC119" s="118"/>
      <c r="APD119" s="118"/>
      <c r="APE119" s="118"/>
      <c r="APF119" s="118"/>
      <c r="APG119" s="118"/>
      <c r="APH119" s="118"/>
      <c r="API119" s="118"/>
      <c r="APJ119" s="118"/>
      <c r="APK119" s="118"/>
      <c r="APL119" s="118"/>
      <c r="APM119" s="118"/>
      <c r="APN119" s="118"/>
      <c r="APO119" s="118"/>
      <c r="APP119" s="118"/>
      <c r="APQ119" s="118"/>
      <c r="APR119" s="118"/>
      <c r="APS119" s="118"/>
      <c r="APT119" s="118"/>
      <c r="APU119" s="118"/>
      <c r="APV119" s="118"/>
      <c r="APW119" s="118"/>
      <c r="APX119" s="118"/>
      <c r="APY119" s="118"/>
      <c r="APZ119" s="118"/>
      <c r="AQA119" s="118"/>
      <c r="AQB119" s="118"/>
      <c r="AQC119" s="118"/>
      <c r="AQD119" s="118"/>
      <c r="AQE119" s="118"/>
      <c r="AQF119" s="118"/>
      <c r="AQG119" s="118"/>
      <c r="AQH119" s="118"/>
      <c r="AQI119" s="118"/>
      <c r="AQJ119" s="118"/>
      <c r="AQK119" s="118"/>
      <c r="AQL119" s="118"/>
      <c r="AQM119" s="118"/>
      <c r="AQN119" s="118"/>
      <c r="AQO119" s="118"/>
      <c r="AQP119" s="118"/>
      <c r="AQQ119" s="118"/>
      <c r="AQR119" s="118"/>
      <c r="AQS119" s="118"/>
      <c r="AQT119" s="118"/>
      <c r="AQU119" s="118"/>
      <c r="AQV119" s="118"/>
      <c r="AQW119" s="118"/>
      <c r="AQX119" s="118"/>
      <c r="AQY119" s="118"/>
      <c r="AQZ119" s="118"/>
      <c r="ARA119" s="118"/>
      <c r="ARB119" s="118"/>
      <c r="ARC119" s="118"/>
      <c r="ARD119" s="118"/>
      <c r="ARE119" s="118"/>
      <c r="ARF119" s="118"/>
      <c r="ARG119" s="118"/>
      <c r="ARH119" s="118"/>
      <c r="ARI119" s="118"/>
      <c r="ARJ119" s="118"/>
      <c r="ARK119" s="118"/>
      <c r="ARL119" s="118"/>
      <c r="ARM119" s="118"/>
      <c r="ARN119" s="118"/>
      <c r="ARO119" s="118"/>
      <c r="ARP119" s="118"/>
      <c r="ARQ119" s="118"/>
      <c r="ARR119" s="118"/>
      <c r="ARS119" s="118"/>
      <c r="ART119" s="118"/>
      <c r="ARU119" s="118"/>
      <c r="ARV119" s="118"/>
      <c r="ARW119" s="118"/>
      <c r="ARX119" s="118"/>
      <c r="ARY119" s="118"/>
      <c r="ARZ119" s="118"/>
      <c r="ASA119" s="118"/>
      <c r="ASB119" s="118"/>
      <c r="ASC119" s="118"/>
      <c r="ASD119" s="118"/>
      <c r="ASE119" s="118"/>
      <c r="ASF119" s="118"/>
      <c r="ASG119" s="118"/>
      <c r="ASH119" s="118"/>
      <c r="ASI119" s="118"/>
      <c r="ASJ119" s="118"/>
      <c r="ASK119" s="118"/>
      <c r="ASL119" s="118"/>
      <c r="ASM119" s="118"/>
      <c r="ASN119" s="118"/>
      <c r="ASO119" s="118"/>
      <c r="ASP119" s="118"/>
      <c r="ASQ119" s="118"/>
      <c r="ASR119" s="118"/>
      <c r="ASS119" s="118"/>
      <c r="AST119" s="118"/>
      <c r="ASU119" s="118"/>
      <c r="ASV119" s="118"/>
      <c r="ASW119" s="118"/>
      <c r="ASX119" s="118"/>
      <c r="ASY119" s="118"/>
      <c r="ASZ119" s="118"/>
      <c r="ATA119" s="118"/>
      <c r="ATB119" s="118"/>
      <c r="ATC119" s="118"/>
      <c r="ATD119" s="118"/>
      <c r="ATE119" s="118"/>
      <c r="ATF119" s="118"/>
      <c r="ATG119" s="118"/>
      <c r="ATH119" s="118"/>
      <c r="ATI119" s="118"/>
      <c r="ATJ119" s="118"/>
      <c r="ATK119" s="118"/>
      <c r="ATL119" s="118"/>
      <c r="ATM119" s="118"/>
      <c r="ATN119" s="118"/>
      <c r="ATO119" s="118"/>
      <c r="ATP119" s="118"/>
      <c r="ATQ119" s="118"/>
      <c r="ATR119" s="118"/>
      <c r="ATS119" s="118"/>
      <c r="ATT119" s="118"/>
      <c r="ATU119" s="118"/>
      <c r="ATV119" s="118"/>
      <c r="ATW119" s="118"/>
      <c r="ATX119" s="118"/>
      <c r="ATY119" s="118"/>
      <c r="ATZ119" s="118"/>
      <c r="AUA119" s="118"/>
      <c r="AUB119" s="118"/>
      <c r="AUC119" s="118"/>
      <c r="AUD119" s="118"/>
      <c r="AUE119" s="118"/>
      <c r="AUF119" s="118"/>
      <c r="AUG119" s="118"/>
      <c r="AUH119" s="118"/>
      <c r="AUI119" s="118"/>
      <c r="AUJ119" s="118"/>
      <c r="AUK119" s="118"/>
      <c r="AUL119" s="118"/>
      <c r="AUM119" s="118"/>
      <c r="AUN119" s="118"/>
      <c r="AUO119" s="118"/>
      <c r="AUP119" s="118"/>
      <c r="AUQ119" s="118"/>
      <c r="AUR119" s="118"/>
      <c r="AUS119" s="118"/>
      <c r="AUT119" s="118"/>
      <c r="AUU119" s="118"/>
      <c r="AUV119" s="118"/>
      <c r="AUW119" s="118"/>
      <c r="AUX119" s="118"/>
      <c r="AUY119" s="118"/>
      <c r="AUZ119" s="118"/>
      <c r="AVA119" s="118"/>
      <c r="AVB119" s="118"/>
      <c r="AVC119" s="118"/>
      <c r="AVD119" s="118"/>
      <c r="AVE119" s="118"/>
      <c r="AVF119" s="118"/>
      <c r="AVG119" s="118"/>
      <c r="AVH119" s="118"/>
      <c r="AVI119" s="118"/>
      <c r="AVJ119" s="118"/>
      <c r="AVK119" s="118"/>
      <c r="AVL119" s="118"/>
      <c r="AVM119" s="118"/>
      <c r="AVN119" s="118"/>
      <c r="AVO119" s="118"/>
      <c r="AVP119" s="118"/>
      <c r="AVQ119" s="118"/>
      <c r="AVR119" s="118"/>
      <c r="AVS119" s="118"/>
      <c r="AVT119" s="118"/>
      <c r="AVU119" s="118"/>
      <c r="AVV119" s="118"/>
      <c r="AVW119" s="118"/>
      <c r="AVX119" s="118"/>
      <c r="AVY119" s="118"/>
      <c r="AVZ119" s="118"/>
      <c r="AWA119" s="118"/>
      <c r="AWB119" s="118"/>
      <c r="AWC119" s="118"/>
      <c r="AWD119" s="118"/>
      <c r="AWE119" s="118"/>
      <c r="AWF119" s="118"/>
      <c r="AWG119" s="118"/>
      <c r="AWH119" s="118"/>
      <c r="AWI119" s="118"/>
      <c r="AWJ119" s="118"/>
      <c r="AWK119" s="118"/>
      <c r="AWL119" s="118"/>
      <c r="AWM119" s="118"/>
      <c r="AWN119" s="118"/>
      <c r="AWO119" s="118"/>
      <c r="AWP119" s="118"/>
      <c r="AWQ119" s="118"/>
      <c r="AWR119" s="118"/>
      <c r="AWS119" s="118"/>
      <c r="AWT119" s="118"/>
      <c r="AWU119" s="118"/>
      <c r="AWV119" s="118"/>
      <c r="AWW119" s="118"/>
      <c r="AWX119" s="118"/>
      <c r="AWY119" s="118"/>
      <c r="AWZ119" s="118"/>
      <c r="AXA119" s="118"/>
      <c r="AXB119" s="118"/>
      <c r="AXC119" s="118"/>
      <c r="AXD119" s="118"/>
      <c r="AXE119" s="118"/>
      <c r="AXF119" s="118"/>
      <c r="AXG119" s="118"/>
      <c r="AXH119" s="118"/>
      <c r="AXI119" s="118"/>
      <c r="AXJ119" s="118"/>
      <c r="AXK119" s="118"/>
      <c r="AXL119" s="118"/>
      <c r="AXM119" s="118"/>
      <c r="AXN119" s="118"/>
      <c r="AXO119" s="118"/>
      <c r="AXP119" s="118"/>
      <c r="AXQ119" s="118"/>
      <c r="AXR119" s="118"/>
      <c r="AXS119" s="118"/>
      <c r="AXT119" s="118"/>
      <c r="AXU119" s="118"/>
      <c r="AXV119" s="118"/>
      <c r="AXW119" s="118"/>
      <c r="AXX119" s="118"/>
      <c r="AXY119" s="118"/>
      <c r="AXZ119" s="118"/>
      <c r="AYA119" s="118"/>
      <c r="AYB119" s="118"/>
      <c r="AYC119" s="118"/>
      <c r="AYD119" s="118"/>
      <c r="AYE119" s="118"/>
      <c r="AYF119" s="118"/>
      <c r="AYG119" s="118"/>
      <c r="AYH119" s="118"/>
      <c r="AYI119" s="118"/>
      <c r="AYJ119" s="118"/>
      <c r="AYK119" s="118"/>
      <c r="AYL119" s="118"/>
      <c r="AYM119" s="118"/>
      <c r="AYN119" s="118"/>
      <c r="AYO119" s="118"/>
      <c r="AYP119" s="118"/>
      <c r="AYQ119" s="118"/>
      <c r="AYR119" s="118"/>
      <c r="AYS119" s="118"/>
      <c r="AYT119" s="118"/>
      <c r="AYU119" s="118"/>
      <c r="AYV119" s="118"/>
      <c r="AYW119" s="118"/>
      <c r="AYX119" s="118"/>
      <c r="AYY119" s="118"/>
      <c r="AYZ119" s="118"/>
      <c r="AZA119" s="118"/>
      <c r="AZB119" s="118"/>
      <c r="AZC119" s="118"/>
      <c r="AZD119" s="118"/>
      <c r="AZE119" s="118"/>
      <c r="AZF119" s="118"/>
      <c r="AZG119" s="118"/>
      <c r="AZH119" s="118"/>
      <c r="AZI119" s="118"/>
      <c r="AZJ119" s="118"/>
      <c r="AZK119" s="118"/>
      <c r="AZL119" s="118"/>
      <c r="AZM119" s="118"/>
      <c r="AZN119" s="118"/>
      <c r="AZO119" s="118"/>
      <c r="AZP119" s="118"/>
      <c r="AZQ119" s="118"/>
      <c r="AZR119" s="118"/>
      <c r="AZS119" s="118"/>
      <c r="AZT119" s="118"/>
      <c r="AZU119" s="118"/>
      <c r="AZV119" s="118"/>
      <c r="AZW119" s="118"/>
      <c r="AZX119" s="118"/>
      <c r="AZY119" s="118"/>
      <c r="AZZ119" s="118"/>
      <c r="BAA119" s="118"/>
      <c r="BAB119" s="118"/>
      <c r="BAC119" s="118"/>
      <c r="BAD119" s="118"/>
      <c r="BAE119" s="118"/>
      <c r="BAF119" s="118"/>
      <c r="BAG119" s="118"/>
      <c r="BAH119" s="118"/>
      <c r="BAI119" s="118"/>
      <c r="BAJ119" s="118"/>
      <c r="BAK119" s="118"/>
      <c r="BAL119" s="118"/>
      <c r="BAM119" s="118"/>
      <c r="BAN119" s="118"/>
      <c r="BAO119" s="118"/>
      <c r="BAP119" s="118"/>
      <c r="BAQ119" s="118"/>
      <c r="BAR119" s="118"/>
      <c r="BAS119" s="118"/>
      <c r="BAT119" s="118"/>
      <c r="BAU119" s="118"/>
      <c r="BAV119" s="118"/>
      <c r="BAW119" s="118"/>
      <c r="BAX119" s="118"/>
      <c r="BAY119" s="118"/>
      <c r="BAZ119" s="118"/>
      <c r="BBA119" s="118"/>
      <c r="BBB119" s="118"/>
      <c r="BBC119" s="118"/>
      <c r="BBD119" s="118"/>
      <c r="BBE119" s="118"/>
      <c r="BBF119" s="118"/>
      <c r="BBG119" s="118"/>
      <c r="BBH119" s="118"/>
      <c r="BBI119" s="118"/>
      <c r="BBJ119" s="118"/>
      <c r="BBK119" s="118"/>
      <c r="BBL119" s="118"/>
      <c r="BBM119" s="118"/>
      <c r="BBN119" s="118"/>
      <c r="BBO119" s="118"/>
      <c r="BBP119" s="118"/>
      <c r="BBQ119" s="118"/>
      <c r="BBR119" s="118"/>
      <c r="BBS119" s="118"/>
      <c r="BBT119" s="118"/>
      <c r="BBU119" s="118"/>
      <c r="BBV119" s="118"/>
      <c r="BBW119" s="118"/>
      <c r="BBX119" s="118"/>
      <c r="BBY119" s="118"/>
      <c r="BBZ119" s="118"/>
      <c r="BCA119" s="118"/>
      <c r="BCB119" s="118"/>
      <c r="BCC119" s="118"/>
      <c r="BCD119" s="118"/>
      <c r="BCE119" s="118"/>
      <c r="BCF119" s="118"/>
      <c r="BCG119" s="118"/>
      <c r="BCH119" s="118"/>
      <c r="BCI119" s="118"/>
      <c r="BCJ119" s="118"/>
      <c r="BCK119" s="118"/>
      <c r="BCL119" s="118"/>
      <c r="BCM119" s="118"/>
      <c r="BCN119" s="118"/>
      <c r="BCO119" s="118"/>
      <c r="BCP119" s="118"/>
      <c r="BCQ119" s="118"/>
      <c r="BCR119" s="118"/>
      <c r="BCS119" s="118"/>
      <c r="BCT119" s="118"/>
      <c r="BCU119" s="118"/>
      <c r="BCV119" s="118"/>
      <c r="BCW119" s="118"/>
      <c r="BCX119" s="118"/>
      <c r="BCY119" s="118"/>
      <c r="BCZ119" s="118"/>
      <c r="BDA119" s="118"/>
      <c r="BDB119" s="118"/>
      <c r="BDC119" s="118"/>
      <c r="BDD119" s="118"/>
      <c r="BDE119" s="118"/>
      <c r="BDF119" s="118"/>
      <c r="BDG119" s="118"/>
      <c r="BDH119" s="118"/>
      <c r="BDI119" s="118"/>
      <c r="BDJ119" s="118"/>
      <c r="BDK119" s="118"/>
      <c r="BDL119" s="118"/>
      <c r="BDM119" s="118"/>
      <c r="BDN119" s="118"/>
      <c r="BDO119" s="118"/>
      <c r="BDP119" s="118"/>
      <c r="BDQ119" s="118"/>
      <c r="BDR119" s="118"/>
      <c r="BDS119" s="118"/>
      <c r="BDT119" s="118"/>
      <c r="BDU119" s="118"/>
    </row>
    <row r="120" spans="1:1477" s="73" customFormat="1">
      <c r="A120" s="126"/>
      <c r="B120" s="71" t="s">
        <v>6</v>
      </c>
      <c r="C120" s="71" t="s">
        <v>307</v>
      </c>
      <c r="D120" s="71" t="s">
        <v>308</v>
      </c>
      <c r="E120" s="72">
        <v>41969</v>
      </c>
      <c r="F120" s="71" t="s">
        <v>477</v>
      </c>
      <c r="G120" s="175" t="s">
        <v>478</v>
      </c>
      <c r="H120" s="208">
        <v>1</v>
      </c>
      <c r="I120" s="73">
        <v>0</v>
      </c>
      <c r="J120" s="73">
        <v>150</v>
      </c>
      <c r="K120" s="73">
        <v>183</v>
      </c>
      <c r="L120" s="73">
        <v>183</v>
      </c>
      <c r="M120" s="206">
        <f>IF(J120 = 0,0,(L120-AH120-AI120)/J120)</f>
        <v>1</v>
      </c>
      <c r="N120" s="73">
        <f>IF(G120&lt;&gt;"",IF(M120&lt;=1.2,1,0),0)</f>
        <v>1</v>
      </c>
      <c r="O120" s="73">
        <v>0</v>
      </c>
      <c r="P120" s="73">
        <v>0</v>
      </c>
      <c r="Q120" s="73">
        <v>0</v>
      </c>
      <c r="R120" s="73">
        <v>33</v>
      </c>
      <c r="S120" s="73">
        <v>0</v>
      </c>
      <c r="T120" s="212">
        <v>2030000</v>
      </c>
      <c r="U120" s="212">
        <v>50000</v>
      </c>
      <c r="V120" s="212">
        <v>1980000</v>
      </c>
      <c r="W120" s="212">
        <v>2030000</v>
      </c>
      <c r="X120" s="212">
        <v>1980915</v>
      </c>
      <c r="Y120" s="212">
        <v>0</v>
      </c>
      <c r="Z120" s="212">
        <v>0</v>
      </c>
      <c r="AA120" s="212">
        <v>0</v>
      </c>
      <c r="AB120" s="212">
        <v>1980915</v>
      </c>
      <c r="AC120" s="212">
        <v>1934577</v>
      </c>
      <c r="AD120" s="206">
        <f>IF(V120=0,0,AC120/V120)</f>
        <v>0.97705909090909093</v>
      </c>
      <c r="AE120" s="73">
        <f>IF(AD120 &lt;=1.1,1,0)</f>
        <v>1</v>
      </c>
      <c r="AF120" s="212">
        <v>-46338</v>
      </c>
      <c r="AG120" s="212">
        <v>0</v>
      </c>
      <c r="AH120" s="73">
        <v>26</v>
      </c>
      <c r="AI120" s="73">
        <v>7</v>
      </c>
      <c r="AJ120" s="73">
        <v>0</v>
      </c>
      <c r="AK120" s="73">
        <v>0</v>
      </c>
      <c r="AL120" s="85">
        <v>1006</v>
      </c>
      <c r="AM120" s="85">
        <v>0</v>
      </c>
      <c r="AN120" s="73">
        <v>0</v>
      </c>
      <c r="AO120" s="73">
        <v>0</v>
      </c>
      <c r="AP120" s="85">
        <v>2700</v>
      </c>
      <c r="AQ120" s="85">
        <v>0</v>
      </c>
      <c r="AR120" s="73">
        <v>0</v>
      </c>
      <c r="AS120" s="73">
        <v>0</v>
      </c>
      <c r="AT120" s="85">
        <v>0</v>
      </c>
      <c r="AU120" s="85">
        <v>0</v>
      </c>
      <c r="AV120" s="73">
        <v>0</v>
      </c>
      <c r="AW120" s="73">
        <v>0</v>
      </c>
      <c r="AX120" s="85">
        <v>0</v>
      </c>
      <c r="AY120" s="85">
        <v>0</v>
      </c>
      <c r="AZ120" s="73">
        <v>0</v>
      </c>
      <c r="BA120" s="73">
        <v>0</v>
      </c>
      <c r="BB120" s="85">
        <v>0</v>
      </c>
      <c r="BC120" s="85">
        <v>0</v>
      </c>
      <c r="BD120" s="73">
        <v>0</v>
      </c>
      <c r="BE120" s="73">
        <v>0</v>
      </c>
      <c r="BF120" s="85">
        <v>0</v>
      </c>
      <c r="BG120" s="85">
        <v>0</v>
      </c>
      <c r="BH120" s="73">
        <v>0</v>
      </c>
      <c r="BI120" s="73">
        <v>0</v>
      </c>
      <c r="BJ120" s="85">
        <v>6054</v>
      </c>
      <c r="BK120" s="85">
        <v>0</v>
      </c>
      <c r="BL120" s="73">
        <v>0</v>
      </c>
      <c r="BM120" s="73">
        <v>0</v>
      </c>
      <c r="BN120" s="85">
        <v>0</v>
      </c>
      <c r="BO120" s="85">
        <v>0</v>
      </c>
      <c r="BP120" s="73">
        <v>0</v>
      </c>
      <c r="BQ120" s="73">
        <v>0</v>
      </c>
      <c r="BR120" s="85">
        <v>0</v>
      </c>
      <c r="BS120" s="85">
        <v>0</v>
      </c>
      <c r="BT120" s="73">
        <v>0</v>
      </c>
      <c r="BU120" s="73">
        <v>0</v>
      </c>
      <c r="BV120" s="85">
        <v>0</v>
      </c>
      <c r="BW120" s="85">
        <v>0</v>
      </c>
      <c r="BX120" s="73">
        <v>0</v>
      </c>
      <c r="BY120" s="73">
        <v>0</v>
      </c>
      <c r="BZ120" s="85">
        <v>0</v>
      </c>
      <c r="CA120" s="85">
        <v>0</v>
      </c>
      <c r="CB120" s="73">
        <v>0</v>
      </c>
      <c r="CC120" s="73">
        <v>0</v>
      </c>
      <c r="CD120" s="85">
        <v>0</v>
      </c>
      <c r="CE120" s="85">
        <v>0</v>
      </c>
      <c r="CF120" s="73">
        <v>0</v>
      </c>
      <c r="CG120" s="73">
        <v>0</v>
      </c>
      <c r="CH120" s="85">
        <v>0</v>
      </c>
      <c r="CI120" s="85">
        <v>0</v>
      </c>
      <c r="CJ120" s="73">
        <v>0</v>
      </c>
      <c r="CK120" s="73">
        <v>0</v>
      </c>
      <c r="CL120" s="85">
        <v>9760</v>
      </c>
      <c r="CM120" s="85">
        <v>0</v>
      </c>
      <c r="CN120" s="71" t="s">
        <v>346</v>
      </c>
      <c r="CO120" s="71" t="s">
        <v>347</v>
      </c>
      <c r="CP120" s="71" t="s">
        <v>321</v>
      </c>
      <c r="CQ120" s="71" t="s">
        <v>321</v>
      </c>
      <c r="CR120" s="71" t="s">
        <v>321</v>
      </c>
      <c r="CS120" s="71" t="s">
        <v>321</v>
      </c>
      <c r="CT120" s="72">
        <v>42276</v>
      </c>
      <c r="CU120" s="71" t="s">
        <v>473</v>
      </c>
      <c r="CV120" s="71" t="s">
        <v>474</v>
      </c>
      <c r="CW120" s="72" t="s">
        <v>168</v>
      </c>
      <c r="CX120" s="72">
        <v>42235</v>
      </c>
      <c r="CY120" s="71" t="s">
        <v>473</v>
      </c>
      <c r="CZ120" s="71" t="s">
        <v>474</v>
      </c>
      <c r="DA120" s="71" t="s">
        <v>515</v>
      </c>
      <c r="DB120" s="86">
        <v>1984600</v>
      </c>
      <c r="DC120" s="73" t="s">
        <v>326</v>
      </c>
      <c r="DD120" s="71" t="s">
        <v>327</v>
      </c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205"/>
      <c r="DO120" s="205"/>
      <c r="DP120" s="205"/>
      <c r="DQ120" s="205"/>
      <c r="DR120" s="205"/>
      <c r="DS120" s="205"/>
      <c r="DT120" s="205"/>
      <c r="DU120" s="205"/>
      <c r="DV120" s="205"/>
      <c r="DW120" s="205"/>
      <c r="DX120" s="205"/>
      <c r="DY120" s="205"/>
      <c r="DZ120" s="205"/>
      <c r="EA120" s="205"/>
      <c r="EB120" s="205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205"/>
      <c r="GF120" s="205"/>
      <c r="GG120" s="205"/>
      <c r="GH120" s="205"/>
      <c r="GI120" s="205"/>
      <c r="GJ120" s="205"/>
      <c r="GK120" s="205"/>
      <c r="GL120" s="205"/>
      <c r="GM120" s="205"/>
      <c r="GN120" s="205"/>
      <c r="GO120" s="205"/>
      <c r="GP120" s="205"/>
      <c r="GQ120" s="205"/>
      <c r="GR120" s="205"/>
      <c r="GS120" s="205"/>
      <c r="GT120" s="205"/>
      <c r="GU120" s="205"/>
      <c r="GV120" s="205"/>
      <c r="GW120" s="205"/>
      <c r="GX120" s="205"/>
      <c r="GY120" s="205"/>
      <c r="GZ120" s="205"/>
      <c r="HA120" s="205"/>
      <c r="HB120" s="205"/>
      <c r="HC120" s="205"/>
      <c r="HD120" s="205"/>
      <c r="HE120" s="205"/>
      <c r="HF120" s="205"/>
      <c r="HG120" s="205"/>
      <c r="HH120" s="205"/>
      <c r="HI120" s="205"/>
      <c r="HJ120" s="205"/>
      <c r="HK120" s="205"/>
      <c r="HL120" s="205"/>
      <c r="HM120" s="205"/>
      <c r="HN120" s="205"/>
      <c r="HO120" s="205"/>
      <c r="HP120" s="205"/>
      <c r="HQ120" s="205"/>
      <c r="HR120" s="205"/>
      <c r="HS120" s="205"/>
      <c r="HT120" s="205"/>
      <c r="HU120" s="205"/>
      <c r="HV120" s="205"/>
      <c r="HW120" s="205"/>
      <c r="HX120" s="205"/>
      <c r="HY120" s="205"/>
      <c r="HZ120" s="205"/>
      <c r="IA120" s="205"/>
      <c r="IB120" s="205"/>
      <c r="IC120" s="205"/>
      <c r="ID120" s="205"/>
      <c r="IE120" s="205"/>
      <c r="IF120" s="205"/>
      <c r="IG120" s="205"/>
      <c r="IH120" s="205"/>
      <c r="II120" s="205"/>
      <c r="IJ120" s="205"/>
      <c r="IK120" s="205"/>
      <c r="IL120" s="205"/>
      <c r="IM120" s="205"/>
      <c r="IN120" s="205"/>
      <c r="IO120" s="205"/>
      <c r="IP120" s="205"/>
      <c r="IQ120" s="205"/>
      <c r="IR120" s="205"/>
      <c r="IS120" s="205"/>
      <c r="IT120" s="205"/>
      <c r="IU120" s="205"/>
      <c r="IV120" s="205"/>
      <c r="IW120" s="205"/>
      <c r="IX120" s="205"/>
      <c r="IY120" s="205"/>
      <c r="IZ120" s="205"/>
      <c r="JA120" s="205"/>
      <c r="JB120" s="205"/>
      <c r="JC120" s="205"/>
      <c r="JD120" s="205"/>
      <c r="JE120" s="205"/>
      <c r="JF120" s="205"/>
      <c r="JG120" s="205"/>
      <c r="JH120" s="205"/>
      <c r="JI120" s="205"/>
      <c r="JJ120" s="205"/>
      <c r="JK120" s="205"/>
      <c r="JL120" s="205"/>
      <c r="JM120" s="205"/>
      <c r="JN120" s="205"/>
      <c r="JO120" s="205"/>
      <c r="JP120" s="205"/>
      <c r="JQ120" s="205"/>
      <c r="JR120" s="205"/>
      <c r="JS120" s="205"/>
      <c r="JT120" s="205"/>
      <c r="JU120" s="205"/>
      <c r="JV120" s="205"/>
      <c r="JW120" s="205"/>
      <c r="JX120" s="205"/>
      <c r="JY120" s="205"/>
      <c r="JZ120" s="205"/>
      <c r="KA120" s="205"/>
      <c r="KB120" s="205"/>
      <c r="KC120" s="205"/>
      <c r="KD120" s="205"/>
      <c r="KE120" s="205"/>
      <c r="KF120" s="205"/>
      <c r="KG120" s="205"/>
      <c r="KH120" s="205"/>
      <c r="KI120" s="205"/>
      <c r="KJ120" s="205"/>
      <c r="KK120" s="205"/>
      <c r="KL120" s="205"/>
      <c r="KM120" s="205"/>
      <c r="KN120" s="205"/>
      <c r="KO120" s="205"/>
      <c r="KP120" s="205"/>
      <c r="KQ120" s="205"/>
      <c r="KR120" s="205"/>
      <c r="KS120" s="205"/>
      <c r="KT120" s="205"/>
      <c r="KU120" s="205"/>
      <c r="KV120" s="205"/>
      <c r="KW120" s="205"/>
      <c r="KX120" s="205"/>
      <c r="KY120" s="205"/>
      <c r="KZ120" s="205"/>
      <c r="LA120" s="205"/>
      <c r="LB120" s="205"/>
      <c r="LC120" s="205"/>
      <c r="LD120" s="205"/>
      <c r="LE120" s="205"/>
      <c r="LF120" s="205"/>
      <c r="LG120" s="205"/>
      <c r="LH120" s="205"/>
      <c r="LI120" s="205"/>
      <c r="LJ120" s="205"/>
      <c r="LK120" s="205"/>
      <c r="LL120" s="205"/>
      <c r="LM120" s="205"/>
      <c r="LN120" s="205"/>
      <c r="LO120" s="205"/>
      <c r="LP120" s="205"/>
      <c r="LQ120" s="205"/>
      <c r="LR120" s="205"/>
      <c r="LS120" s="205"/>
      <c r="LT120" s="205"/>
      <c r="LU120" s="205"/>
      <c r="LV120" s="205"/>
      <c r="LW120" s="205"/>
      <c r="LX120" s="205"/>
      <c r="LY120" s="205"/>
      <c r="LZ120" s="205"/>
      <c r="MA120" s="205"/>
      <c r="MB120" s="205"/>
      <c r="MC120" s="205"/>
      <c r="MD120" s="205"/>
      <c r="ME120" s="205"/>
      <c r="MF120" s="205"/>
      <c r="MG120" s="205"/>
      <c r="MH120" s="205"/>
      <c r="MI120" s="205"/>
      <c r="MJ120" s="205"/>
      <c r="MK120" s="205"/>
      <c r="ML120" s="205"/>
      <c r="MM120" s="205"/>
      <c r="MN120" s="205"/>
      <c r="MO120" s="205"/>
      <c r="MP120" s="205"/>
      <c r="MQ120" s="205"/>
      <c r="MR120" s="205"/>
      <c r="MS120" s="205"/>
      <c r="MT120" s="205"/>
      <c r="MU120" s="205"/>
      <c r="MV120" s="205"/>
      <c r="MW120" s="205"/>
      <c r="MX120" s="205"/>
      <c r="MY120" s="205"/>
      <c r="MZ120" s="205"/>
      <c r="NA120" s="205"/>
      <c r="NB120" s="205"/>
      <c r="NC120" s="205"/>
      <c r="ND120" s="205"/>
      <c r="NE120" s="205"/>
      <c r="NF120" s="205"/>
      <c r="NG120" s="205"/>
      <c r="NH120" s="205"/>
      <c r="NI120" s="205"/>
      <c r="NJ120" s="205"/>
      <c r="NK120" s="205"/>
      <c r="NL120" s="205"/>
      <c r="NM120" s="205"/>
      <c r="NN120" s="205"/>
      <c r="NO120" s="205"/>
      <c r="NP120" s="205"/>
      <c r="NQ120" s="205"/>
      <c r="NR120" s="205"/>
      <c r="NS120" s="205"/>
      <c r="NT120" s="205"/>
      <c r="NU120" s="205"/>
      <c r="NV120" s="205"/>
      <c r="NW120" s="205"/>
      <c r="NX120" s="205"/>
      <c r="NY120" s="205"/>
      <c r="NZ120" s="205"/>
      <c r="OA120" s="205"/>
      <c r="OB120" s="205"/>
      <c r="OC120" s="205"/>
      <c r="OD120" s="205"/>
      <c r="OE120" s="205"/>
      <c r="OF120" s="205"/>
      <c r="OG120" s="205"/>
      <c r="OH120" s="205"/>
      <c r="OI120" s="205"/>
      <c r="OJ120" s="205"/>
      <c r="OK120" s="205"/>
      <c r="OL120" s="205"/>
      <c r="OM120" s="205"/>
      <c r="ON120" s="205"/>
      <c r="OO120" s="205"/>
      <c r="OP120" s="205"/>
      <c r="OQ120" s="205"/>
      <c r="OR120" s="205"/>
      <c r="OS120" s="205"/>
      <c r="OT120" s="205"/>
      <c r="OU120" s="205"/>
      <c r="OV120" s="205"/>
      <c r="OW120" s="205"/>
      <c r="OX120" s="205"/>
      <c r="OY120" s="205"/>
      <c r="OZ120" s="205"/>
      <c r="PA120" s="205"/>
      <c r="PB120" s="205"/>
      <c r="PC120" s="205"/>
      <c r="PD120" s="205"/>
      <c r="PE120" s="205"/>
      <c r="PF120" s="205"/>
      <c r="PG120" s="205"/>
      <c r="PH120" s="205"/>
      <c r="PI120" s="205"/>
      <c r="PJ120" s="205"/>
      <c r="PK120" s="205"/>
      <c r="PL120" s="205"/>
      <c r="PM120" s="205"/>
      <c r="PN120" s="205"/>
      <c r="PO120" s="205"/>
      <c r="PP120" s="205"/>
      <c r="PQ120" s="205"/>
      <c r="PR120" s="205"/>
      <c r="PS120" s="205"/>
      <c r="PT120" s="205"/>
      <c r="PU120" s="205"/>
      <c r="PV120" s="205"/>
      <c r="PW120" s="205"/>
      <c r="PX120" s="205"/>
      <c r="PY120" s="205"/>
      <c r="PZ120" s="205"/>
      <c r="QA120" s="205"/>
      <c r="QB120" s="205"/>
      <c r="QC120" s="205"/>
      <c r="QD120" s="205"/>
      <c r="QE120" s="205"/>
      <c r="QF120" s="205"/>
      <c r="QG120" s="205"/>
      <c r="QH120" s="205"/>
      <c r="QI120" s="205"/>
      <c r="QJ120" s="205"/>
      <c r="QK120" s="205"/>
      <c r="QL120" s="205"/>
      <c r="QM120" s="205"/>
      <c r="QN120" s="205"/>
      <c r="QO120" s="205"/>
      <c r="QP120" s="205"/>
      <c r="QQ120" s="205"/>
      <c r="QR120" s="205"/>
      <c r="QS120" s="205"/>
      <c r="QT120" s="205"/>
      <c r="QU120" s="205"/>
      <c r="QV120" s="205"/>
      <c r="QW120" s="205"/>
      <c r="QX120" s="205"/>
      <c r="QY120" s="205"/>
      <c r="QZ120" s="205"/>
      <c r="RA120" s="205"/>
      <c r="RB120" s="205"/>
      <c r="RC120" s="205"/>
      <c r="RD120" s="205"/>
      <c r="RE120" s="205"/>
      <c r="RF120" s="205"/>
      <c r="RG120" s="205"/>
      <c r="RH120" s="205"/>
      <c r="RI120" s="205"/>
      <c r="RJ120" s="205"/>
      <c r="RK120" s="205"/>
      <c r="RL120" s="205"/>
      <c r="RM120" s="205"/>
      <c r="RN120" s="205"/>
      <c r="RO120" s="205"/>
      <c r="RP120" s="205"/>
      <c r="RQ120" s="205"/>
      <c r="RR120" s="205"/>
      <c r="RS120" s="205"/>
      <c r="RT120" s="205"/>
      <c r="RU120" s="205"/>
      <c r="RV120" s="205"/>
      <c r="RW120" s="205"/>
      <c r="RX120" s="205"/>
      <c r="RY120" s="205"/>
      <c r="RZ120" s="205"/>
      <c r="SA120" s="205"/>
      <c r="SB120" s="205"/>
      <c r="SC120" s="205"/>
      <c r="SD120" s="205"/>
      <c r="SE120" s="205"/>
      <c r="SF120" s="205"/>
      <c r="SG120" s="205"/>
      <c r="SH120" s="205"/>
      <c r="SI120" s="205"/>
      <c r="SJ120" s="205"/>
      <c r="SK120" s="205"/>
      <c r="SL120" s="205"/>
      <c r="SM120" s="205"/>
      <c r="SN120" s="205"/>
      <c r="SO120" s="205"/>
      <c r="SP120" s="205"/>
      <c r="SQ120" s="205"/>
      <c r="SR120" s="205"/>
      <c r="SS120" s="205"/>
      <c r="ST120" s="205"/>
      <c r="SU120" s="205"/>
      <c r="SV120" s="205"/>
      <c r="SW120" s="205"/>
      <c r="SX120" s="205"/>
      <c r="SY120" s="205"/>
      <c r="SZ120" s="205"/>
      <c r="TA120" s="205"/>
      <c r="TB120" s="205"/>
      <c r="TC120" s="205"/>
      <c r="TD120" s="205"/>
      <c r="TE120" s="205"/>
      <c r="TF120" s="205"/>
      <c r="TG120" s="205"/>
      <c r="TH120" s="205"/>
      <c r="TI120" s="205"/>
      <c r="TJ120" s="205"/>
      <c r="TK120" s="205"/>
      <c r="TL120" s="205"/>
      <c r="TM120" s="205"/>
      <c r="TN120" s="205"/>
      <c r="TO120" s="205"/>
      <c r="TP120" s="205"/>
      <c r="TQ120" s="205"/>
      <c r="TR120" s="205"/>
      <c r="TS120" s="205"/>
      <c r="TT120" s="205"/>
      <c r="TU120" s="205"/>
      <c r="TV120" s="205"/>
      <c r="TW120" s="205"/>
      <c r="TX120" s="205"/>
      <c r="TY120" s="205"/>
      <c r="TZ120" s="205"/>
      <c r="UA120" s="205"/>
      <c r="UB120" s="205"/>
      <c r="UC120" s="205"/>
      <c r="UD120" s="205"/>
      <c r="UE120" s="205"/>
      <c r="UF120" s="205"/>
      <c r="UG120" s="205"/>
      <c r="UH120" s="205"/>
      <c r="UI120" s="205"/>
      <c r="UJ120" s="205"/>
      <c r="UK120" s="205"/>
      <c r="UL120" s="205"/>
      <c r="UM120" s="205"/>
      <c r="UN120" s="205"/>
      <c r="UO120" s="205"/>
      <c r="UP120" s="205"/>
      <c r="UQ120" s="205"/>
      <c r="UR120" s="205"/>
      <c r="US120" s="205"/>
      <c r="UT120" s="205"/>
      <c r="UU120" s="205"/>
      <c r="UV120" s="205"/>
      <c r="UW120" s="205"/>
      <c r="UX120" s="205"/>
      <c r="UY120" s="205"/>
      <c r="UZ120" s="205"/>
      <c r="VA120" s="205"/>
      <c r="VB120" s="205"/>
      <c r="VC120" s="205"/>
      <c r="VD120" s="205"/>
      <c r="VE120" s="205"/>
      <c r="VF120" s="205"/>
      <c r="VG120" s="205"/>
      <c r="VH120" s="205"/>
      <c r="VI120" s="205"/>
      <c r="VJ120" s="205"/>
      <c r="VK120" s="205"/>
      <c r="VL120" s="205"/>
      <c r="VM120" s="205"/>
      <c r="VN120" s="205"/>
      <c r="VO120" s="205"/>
      <c r="VP120" s="205"/>
      <c r="VQ120" s="205"/>
      <c r="VR120" s="205"/>
      <c r="VS120" s="205"/>
      <c r="VT120" s="205"/>
      <c r="VU120" s="205"/>
      <c r="VV120" s="205"/>
      <c r="VW120" s="205"/>
      <c r="VX120" s="205"/>
      <c r="VY120" s="205"/>
      <c r="VZ120" s="205"/>
      <c r="WA120" s="205"/>
      <c r="WB120" s="205"/>
      <c r="WC120" s="205"/>
      <c r="WD120" s="205"/>
      <c r="WE120" s="205"/>
      <c r="WF120" s="205"/>
      <c r="WG120" s="205"/>
      <c r="WH120" s="205"/>
      <c r="WI120" s="205"/>
      <c r="WJ120" s="205"/>
      <c r="WK120" s="205"/>
      <c r="WL120" s="205"/>
      <c r="WM120" s="205"/>
      <c r="WN120" s="205"/>
      <c r="WO120" s="205"/>
      <c r="WP120" s="205"/>
      <c r="WQ120" s="205"/>
      <c r="WR120" s="205"/>
      <c r="WS120" s="205"/>
      <c r="WT120" s="205"/>
      <c r="WU120" s="205"/>
      <c r="WV120" s="205"/>
      <c r="WW120" s="205"/>
      <c r="WX120" s="205"/>
      <c r="WY120" s="205"/>
      <c r="WZ120" s="205"/>
      <c r="XA120" s="205"/>
      <c r="XB120" s="205"/>
      <c r="XC120" s="205"/>
      <c r="XD120" s="205"/>
      <c r="XE120" s="205"/>
      <c r="XF120" s="205"/>
      <c r="XG120" s="205"/>
      <c r="XH120" s="205"/>
      <c r="XI120" s="205"/>
      <c r="XJ120" s="205"/>
      <c r="XK120" s="205"/>
      <c r="XL120" s="205"/>
      <c r="XM120" s="205"/>
      <c r="XN120" s="205"/>
      <c r="XO120" s="205"/>
      <c r="XP120" s="205"/>
      <c r="XQ120" s="205"/>
      <c r="XR120" s="205"/>
      <c r="XS120" s="205"/>
      <c r="XT120" s="205"/>
      <c r="XU120" s="205"/>
      <c r="XV120" s="205"/>
      <c r="XW120" s="205"/>
      <c r="XX120" s="205"/>
      <c r="XY120" s="205"/>
      <c r="XZ120" s="205"/>
      <c r="YA120" s="205"/>
      <c r="YB120" s="205"/>
      <c r="YC120" s="205"/>
      <c r="YD120" s="205"/>
      <c r="YE120" s="205"/>
      <c r="YF120" s="205"/>
      <c r="YG120" s="205"/>
      <c r="YH120" s="205"/>
      <c r="YI120" s="205"/>
      <c r="YJ120" s="205"/>
      <c r="YK120" s="205"/>
      <c r="YL120" s="205"/>
      <c r="YM120" s="205"/>
      <c r="YN120" s="205"/>
      <c r="YO120" s="205"/>
      <c r="YP120" s="205"/>
      <c r="YQ120" s="205"/>
      <c r="YR120" s="205"/>
      <c r="YS120" s="205"/>
      <c r="YT120" s="205"/>
      <c r="YU120" s="205"/>
      <c r="YV120" s="205"/>
      <c r="YW120" s="205"/>
      <c r="YX120" s="205"/>
      <c r="YY120" s="205"/>
      <c r="YZ120" s="205"/>
      <c r="ZA120" s="205"/>
      <c r="ZB120" s="205"/>
      <c r="ZC120" s="205"/>
      <c r="ZD120" s="205"/>
      <c r="ZE120" s="205"/>
      <c r="ZF120" s="205"/>
      <c r="ZG120" s="205"/>
      <c r="ZH120" s="205"/>
      <c r="ZI120" s="205"/>
      <c r="ZJ120" s="205"/>
      <c r="ZK120" s="205"/>
      <c r="ZL120" s="205"/>
      <c r="ZM120" s="205"/>
      <c r="ZN120" s="205"/>
      <c r="ZO120" s="205"/>
      <c r="ZP120" s="205"/>
      <c r="ZQ120" s="205"/>
      <c r="ZR120" s="205"/>
      <c r="ZS120" s="205"/>
      <c r="ZT120" s="205"/>
      <c r="ZU120" s="205"/>
      <c r="ZV120" s="205"/>
      <c r="ZW120" s="205"/>
      <c r="ZX120" s="205"/>
      <c r="ZY120" s="205"/>
      <c r="ZZ120" s="205"/>
      <c r="AAA120" s="205"/>
      <c r="AAB120" s="205"/>
      <c r="AAC120" s="205"/>
      <c r="AAD120" s="205"/>
      <c r="AAE120" s="205"/>
      <c r="AAF120" s="205"/>
      <c r="AAG120" s="205"/>
      <c r="AAH120" s="205"/>
      <c r="AAI120" s="205"/>
      <c r="AAJ120" s="205"/>
      <c r="AAK120" s="205"/>
      <c r="AAL120" s="205"/>
      <c r="AAM120" s="205"/>
      <c r="AAN120" s="205"/>
      <c r="AAO120" s="205"/>
      <c r="AAP120" s="205"/>
      <c r="AAQ120" s="205"/>
      <c r="AAR120" s="205"/>
      <c r="AAS120" s="205"/>
      <c r="AAT120" s="205"/>
      <c r="AAU120" s="205"/>
      <c r="AAV120" s="205"/>
      <c r="AAW120" s="205"/>
      <c r="AAX120" s="205"/>
      <c r="AAY120" s="205"/>
      <c r="AAZ120" s="205"/>
      <c r="ABA120" s="205"/>
      <c r="ABB120" s="205"/>
      <c r="ABC120" s="205"/>
      <c r="ABD120" s="205"/>
      <c r="ABE120" s="205"/>
      <c r="ABF120" s="205"/>
      <c r="ABG120" s="205"/>
      <c r="ABH120" s="205"/>
      <c r="ABI120" s="205"/>
      <c r="ABJ120" s="205"/>
      <c r="ABK120" s="205"/>
      <c r="ABL120" s="205"/>
      <c r="ABM120" s="205"/>
      <c r="ABN120" s="205"/>
      <c r="ABO120" s="205"/>
      <c r="ABP120" s="205"/>
      <c r="ABQ120" s="205"/>
      <c r="ABR120" s="205"/>
      <c r="ABS120" s="205"/>
      <c r="ABT120" s="205"/>
      <c r="ABU120" s="205"/>
      <c r="ABV120" s="205"/>
      <c r="ABW120" s="205"/>
      <c r="ABX120" s="205"/>
      <c r="ABY120" s="205"/>
      <c r="ABZ120" s="205"/>
      <c r="ACA120" s="205"/>
      <c r="ACB120" s="205"/>
      <c r="ACC120" s="205"/>
      <c r="ACD120" s="205"/>
      <c r="ACE120" s="205"/>
      <c r="ACF120" s="205"/>
      <c r="ACG120" s="205"/>
      <c r="ACH120" s="205"/>
      <c r="ACI120" s="205"/>
      <c r="ACJ120" s="205"/>
      <c r="ACK120" s="205"/>
      <c r="ACL120" s="205"/>
      <c r="ACM120" s="205"/>
      <c r="ACN120" s="205"/>
      <c r="ACO120" s="205"/>
      <c r="ACP120" s="205"/>
      <c r="ACQ120" s="205"/>
      <c r="ACR120" s="205"/>
      <c r="ACS120" s="205"/>
      <c r="ACT120" s="205"/>
      <c r="ACU120" s="205"/>
      <c r="ACV120" s="205"/>
      <c r="ACW120" s="205"/>
      <c r="ACX120" s="205"/>
      <c r="ACY120" s="205"/>
      <c r="ACZ120" s="205"/>
      <c r="ADA120" s="205"/>
      <c r="ADB120" s="205"/>
      <c r="ADC120" s="205"/>
      <c r="ADD120" s="205"/>
      <c r="ADE120" s="205"/>
      <c r="ADF120" s="205"/>
      <c r="ADG120" s="205"/>
      <c r="ADH120" s="205"/>
      <c r="ADI120" s="205"/>
      <c r="ADJ120" s="205"/>
      <c r="ADK120" s="205"/>
      <c r="ADL120" s="205"/>
      <c r="ADM120" s="205"/>
      <c r="ADN120" s="205"/>
      <c r="ADO120" s="205"/>
      <c r="ADP120" s="205"/>
      <c r="ADQ120" s="205"/>
      <c r="ADR120" s="205"/>
      <c r="ADS120" s="205"/>
      <c r="ADT120" s="205"/>
      <c r="ADU120" s="205"/>
      <c r="ADV120" s="205"/>
      <c r="ADW120" s="205"/>
      <c r="ADX120" s="205"/>
      <c r="ADY120" s="205"/>
      <c r="ADZ120" s="205"/>
      <c r="AEA120" s="205"/>
      <c r="AEB120" s="205"/>
      <c r="AEC120" s="205"/>
      <c r="AED120" s="205"/>
      <c r="AEE120" s="205"/>
      <c r="AEF120" s="205"/>
      <c r="AEG120" s="205"/>
      <c r="AEH120" s="205"/>
      <c r="AEI120" s="205"/>
      <c r="AEJ120" s="205"/>
      <c r="AEK120" s="205"/>
      <c r="AEL120" s="205"/>
      <c r="AEM120" s="205"/>
      <c r="AEN120" s="205"/>
      <c r="AEO120" s="205"/>
      <c r="AEP120" s="205"/>
      <c r="AEQ120" s="205"/>
      <c r="AER120" s="205"/>
      <c r="AES120" s="205"/>
      <c r="AET120" s="205"/>
      <c r="AEU120" s="205"/>
      <c r="AEV120" s="205"/>
      <c r="AEW120" s="205"/>
      <c r="AEX120" s="205"/>
      <c r="AEY120" s="205"/>
      <c r="AEZ120" s="205"/>
      <c r="AFA120" s="205"/>
      <c r="AFB120" s="205"/>
      <c r="AFC120" s="205"/>
      <c r="AFD120" s="205"/>
      <c r="AFE120" s="205"/>
      <c r="AFF120" s="205"/>
      <c r="AFG120" s="205"/>
      <c r="AFH120" s="205"/>
      <c r="AFI120" s="205"/>
      <c r="AFJ120" s="205"/>
      <c r="AFK120" s="205"/>
      <c r="AFL120" s="205"/>
      <c r="AFM120" s="205"/>
      <c r="AFN120" s="205"/>
      <c r="AFO120" s="205"/>
      <c r="AFP120" s="205"/>
      <c r="AFQ120" s="205"/>
      <c r="AFR120" s="205"/>
      <c r="AFS120" s="205"/>
      <c r="AFT120" s="205"/>
      <c r="AFU120" s="205"/>
      <c r="AFV120" s="205"/>
      <c r="AFW120" s="205"/>
      <c r="AFX120" s="205"/>
      <c r="AFY120" s="205"/>
      <c r="AFZ120" s="205"/>
      <c r="AGA120" s="205"/>
      <c r="AGB120" s="205"/>
      <c r="AGC120" s="205"/>
      <c r="AGD120" s="205"/>
      <c r="AGE120" s="205"/>
      <c r="AGF120" s="205"/>
      <c r="AGG120" s="205"/>
      <c r="AGH120" s="205"/>
      <c r="AGI120" s="205"/>
      <c r="AGJ120" s="205"/>
      <c r="AGK120" s="205"/>
      <c r="AGL120" s="205"/>
      <c r="AGM120" s="205"/>
      <c r="AGN120" s="205"/>
      <c r="AGO120" s="205"/>
      <c r="AGP120" s="205"/>
      <c r="AGQ120" s="205"/>
      <c r="AGR120" s="205"/>
      <c r="AGS120" s="205"/>
      <c r="AGT120" s="205"/>
      <c r="AGU120" s="205"/>
      <c r="AGV120" s="205"/>
      <c r="AGW120" s="205"/>
      <c r="AGX120" s="205"/>
      <c r="AGY120" s="205"/>
      <c r="AGZ120" s="205"/>
      <c r="AHA120" s="205"/>
      <c r="AHB120" s="205"/>
      <c r="AHC120" s="205"/>
      <c r="AHD120" s="205"/>
      <c r="AHE120" s="205"/>
      <c r="AHF120" s="205"/>
      <c r="AHG120" s="205"/>
      <c r="AHH120" s="205"/>
      <c r="AHI120" s="205"/>
      <c r="AHJ120" s="205"/>
      <c r="AHK120" s="205"/>
      <c r="AHL120" s="205"/>
      <c r="AHM120" s="205"/>
      <c r="AHN120" s="205"/>
      <c r="AHO120" s="205"/>
      <c r="AHP120" s="205"/>
      <c r="AHQ120" s="205"/>
      <c r="AHR120" s="205"/>
      <c r="AHS120" s="205"/>
      <c r="AHT120" s="205"/>
      <c r="AHU120" s="205"/>
      <c r="AHV120" s="205"/>
      <c r="AHW120" s="205"/>
      <c r="AHX120" s="205"/>
      <c r="AHY120" s="205"/>
      <c r="AHZ120" s="205"/>
      <c r="AIA120" s="205"/>
      <c r="AIB120" s="205"/>
      <c r="AIC120" s="205"/>
      <c r="AID120" s="205"/>
      <c r="AIE120" s="205"/>
      <c r="AIF120" s="205"/>
      <c r="AIG120" s="205"/>
      <c r="AIH120" s="205"/>
      <c r="AII120" s="205"/>
      <c r="AIJ120" s="205"/>
      <c r="AIK120" s="205"/>
      <c r="AIL120" s="205"/>
      <c r="AIM120" s="205"/>
      <c r="AIN120" s="205"/>
      <c r="AIO120" s="205"/>
      <c r="AIP120" s="205"/>
      <c r="AIQ120" s="205"/>
      <c r="AIR120" s="205"/>
      <c r="AIS120" s="205"/>
      <c r="AIT120" s="205"/>
      <c r="AIU120" s="205"/>
      <c r="AIV120" s="205"/>
      <c r="AIW120" s="205"/>
      <c r="AIX120" s="205"/>
      <c r="AIY120" s="205"/>
      <c r="AIZ120" s="205"/>
      <c r="AJA120" s="205"/>
      <c r="AJB120" s="205"/>
      <c r="AJC120" s="205"/>
      <c r="AJD120" s="205"/>
      <c r="AJE120" s="205"/>
      <c r="AJF120" s="205"/>
      <c r="AJG120" s="205"/>
      <c r="AJH120" s="205"/>
      <c r="AJI120" s="205"/>
      <c r="AJJ120" s="205"/>
      <c r="AJK120" s="205"/>
      <c r="AJL120" s="205"/>
      <c r="AJM120" s="205"/>
      <c r="AJN120" s="205"/>
      <c r="AJO120" s="205"/>
      <c r="AJP120" s="205"/>
      <c r="AJQ120" s="205"/>
      <c r="AJR120" s="205"/>
      <c r="AJS120" s="205"/>
      <c r="AJT120" s="205"/>
      <c r="AJU120" s="205"/>
      <c r="AJV120" s="205"/>
      <c r="AJW120" s="205"/>
      <c r="AJX120" s="205"/>
      <c r="AJY120" s="205"/>
      <c r="AJZ120" s="205"/>
      <c r="AKA120" s="205"/>
      <c r="AKB120" s="205"/>
      <c r="AKC120" s="205"/>
      <c r="AKD120" s="205"/>
      <c r="AKE120" s="205"/>
      <c r="AKF120" s="205"/>
      <c r="AKG120" s="205"/>
      <c r="AKH120" s="205"/>
      <c r="AKI120" s="205"/>
      <c r="AKJ120" s="205"/>
      <c r="AKK120" s="205"/>
      <c r="AKL120" s="205"/>
      <c r="AKM120" s="205"/>
      <c r="AKN120" s="205"/>
      <c r="AKO120" s="205"/>
      <c r="AKP120" s="205"/>
      <c r="AKQ120" s="205"/>
      <c r="AKR120" s="205"/>
      <c r="AKS120" s="205"/>
      <c r="AKT120" s="205"/>
      <c r="AKU120" s="205"/>
      <c r="AKV120" s="205"/>
      <c r="AKW120" s="205"/>
      <c r="AKX120" s="205"/>
      <c r="AKY120" s="205"/>
      <c r="AKZ120" s="205"/>
      <c r="ALA120" s="205"/>
      <c r="ALB120" s="205"/>
      <c r="ALC120" s="205"/>
      <c r="ALD120" s="205"/>
      <c r="ALE120" s="205"/>
      <c r="ALF120" s="205"/>
      <c r="ALG120" s="205"/>
      <c r="ALH120" s="205"/>
      <c r="ALI120" s="205"/>
      <c r="ALJ120" s="205"/>
      <c r="ALK120" s="205"/>
      <c r="ALL120" s="205"/>
      <c r="ALM120" s="205"/>
      <c r="ALN120" s="205"/>
      <c r="ALO120" s="205"/>
      <c r="ALP120" s="205"/>
      <c r="ALQ120" s="205"/>
      <c r="ALR120" s="205"/>
      <c r="ALS120" s="205"/>
      <c r="ALT120" s="205"/>
      <c r="ALU120" s="205"/>
      <c r="ALV120" s="205"/>
      <c r="ALW120" s="205"/>
      <c r="ALX120" s="205"/>
      <c r="ALY120" s="205"/>
      <c r="ALZ120" s="205"/>
      <c r="AMA120" s="205"/>
      <c r="AMB120" s="205"/>
      <c r="AMC120" s="205"/>
      <c r="AMD120" s="205"/>
      <c r="AME120" s="205"/>
      <c r="AMF120" s="205"/>
      <c r="AMG120" s="205"/>
      <c r="AMH120" s="205"/>
      <c r="AMI120" s="205"/>
      <c r="AMJ120" s="205"/>
      <c r="AMK120" s="205"/>
      <c r="AML120" s="205"/>
      <c r="AMM120" s="205"/>
      <c r="AMN120" s="205"/>
      <c r="AMO120" s="205"/>
      <c r="AMP120" s="205"/>
      <c r="AMQ120" s="205"/>
      <c r="AMR120" s="205"/>
      <c r="AMS120" s="205"/>
      <c r="AMT120" s="205"/>
      <c r="AMU120" s="205"/>
      <c r="AMV120" s="205"/>
      <c r="AMW120" s="205"/>
      <c r="AMX120" s="205"/>
      <c r="AMY120" s="205"/>
      <c r="AMZ120" s="205"/>
      <c r="ANA120" s="205"/>
      <c r="ANB120" s="205"/>
      <c r="ANC120" s="205"/>
      <c r="AND120" s="205"/>
      <c r="ANE120" s="205"/>
      <c r="ANF120" s="205"/>
      <c r="ANG120" s="205"/>
      <c r="ANH120" s="205"/>
      <c r="ANI120" s="205"/>
      <c r="ANJ120" s="205"/>
      <c r="ANK120" s="205"/>
      <c r="ANL120" s="205"/>
      <c r="ANM120" s="205"/>
      <c r="ANN120" s="205"/>
      <c r="ANO120" s="205"/>
      <c r="ANP120" s="205"/>
      <c r="ANQ120" s="205"/>
      <c r="ANR120" s="205"/>
      <c r="ANS120" s="205"/>
      <c r="ANT120" s="205"/>
      <c r="ANU120" s="205"/>
      <c r="ANV120" s="205"/>
      <c r="ANW120" s="205"/>
      <c r="ANX120" s="205"/>
      <c r="ANY120" s="205"/>
      <c r="ANZ120" s="205"/>
      <c r="AOA120" s="205"/>
      <c r="AOB120" s="205"/>
      <c r="AOC120" s="205"/>
      <c r="AOD120" s="205"/>
      <c r="AOE120" s="205"/>
      <c r="AOF120" s="205"/>
      <c r="AOG120" s="205"/>
      <c r="AOH120" s="205"/>
      <c r="AOI120" s="205"/>
      <c r="AOJ120" s="205"/>
      <c r="AOK120" s="205"/>
      <c r="AOL120" s="205"/>
      <c r="AOM120" s="205"/>
      <c r="AON120" s="205"/>
      <c r="AOO120" s="205"/>
      <c r="AOP120" s="205"/>
      <c r="AOQ120" s="205"/>
      <c r="AOR120" s="205"/>
      <c r="AOS120" s="205"/>
      <c r="AOT120" s="205"/>
      <c r="AOU120" s="205"/>
      <c r="AOV120" s="205"/>
      <c r="AOW120" s="205"/>
      <c r="AOX120" s="205"/>
      <c r="AOY120" s="205"/>
      <c r="AOZ120" s="205"/>
      <c r="APA120" s="205"/>
      <c r="APB120" s="205"/>
      <c r="APC120" s="205"/>
      <c r="APD120" s="205"/>
      <c r="APE120" s="205"/>
      <c r="APF120" s="205"/>
      <c r="APG120" s="205"/>
      <c r="APH120" s="205"/>
      <c r="API120" s="205"/>
      <c r="APJ120" s="205"/>
      <c r="APK120" s="205"/>
      <c r="APL120" s="205"/>
      <c r="APM120" s="205"/>
      <c r="APN120" s="205"/>
      <c r="APO120" s="205"/>
      <c r="APP120" s="205"/>
      <c r="APQ120" s="205"/>
      <c r="APR120" s="205"/>
      <c r="APS120" s="205"/>
      <c r="APT120" s="205"/>
      <c r="APU120" s="205"/>
      <c r="APV120" s="205"/>
      <c r="APW120" s="205"/>
      <c r="APX120" s="205"/>
      <c r="APY120" s="205"/>
      <c r="APZ120" s="205"/>
      <c r="AQA120" s="205"/>
      <c r="AQB120" s="205"/>
      <c r="AQC120" s="205"/>
      <c r="AQD120" s="205"/>
      <c r="AQE120" s="205"/>
      <c r="AQF120" s="205"/>
      <c r="AQG120" s="205"/>
      <c r="AQH120" s="205"/>
      <c r="AQI120" s="205"/>
      <c r="AQJ120" s="205"/>
      <c r="AQK120" s="205"/>
      <c r="AQL120" s="205"/>
      <c r="AQM120" s="205"/>
      <c r="AQN120" s="205"/>
      <c r="AQO120" s="205"/>
      <c r="AQP120" s="205"/>
      <c r="AQQ120" s="205"/>
      <c r="AQR120" s="205"/>
      <c r="AQS120" s="205"/>
      <c r="AQT120" s="205"/>
      <c r="AQU120" s="205"/>
      <c r="AQV120" s="205"/>
      <c r="AQW120" s="205"/>
      <c r="AQX120" s="205"/>
      <c r="AQY120" s="205"/>
      <c r="AQZ120" s="205"/>
      <c r="ARA120" s="205"/>
      <c r="ARB120" s="205"/>
      <c r="ARC120" s="205"/>
      <c r="ARD120" s="205"/>
      <c r="ARE120" s="205"/>
      <c r="ARF120" s="205"/>
      <c r="ARG120" s="205"/>
      <c r="ARH120" s="205"/>
      <c r="ARI120" s="205"/>
      <c r="ARJ120" s="205"/>
      <c r="ARK120" s="205"/>
      <c r="ARL120" s="205"/>
      <c r="ARM120" s="205"/>
      <c r="ARN120" s="205"/>
      <c r="ARO120" s="205"/>
      <c r="ARP120" s="205"/>
      <c r="ARQ120" s="205"/>
      <c r="ARR120" s="205"/>
      <c r="ARS120" s="205"/>
      <c r="ART120" s="205"/>
      <c r="ARU120" s="205"/>
      <c r="ARV120" s="205"/>
      <c r="ARW120" s="205"/>
      <c r="ARX120" s="205"/>
      <c r="ARY120" s="205"/>
      <c r="ARZ120" s="205"/>
      <c r="ASA120" s="205"/>
      <c r="ASB120" s="205"/>
      <c r="ASC120" s="205"/>
      <c r="ASD120" s="205"/>
      <c r="ASE120" s="205"/>
      <c r="ASF120" s="205"/>
      <c r="ASG120" s="205"/>
      <c r="ASH120" s="205"/>
      <c r="ASI120" s="205"/>
      <c r="ASJ120" s="205"/>
      <c r="ASK120" s="205"/>
      <c r="ASL120" s="205"/>
      <c r="ASM120" s="205"/>
      <c r="ASN120" s="205"/>
      <c r="ASO120" s="205"/>
      <c r="ASP120" s="205"/>
      <c r="ASQ120" s="205"/>
      <c r="ASR120" s="205"/>
      <c r="ASS120" s="205"/>
      <c r="AST120" s="205"/>
      <c r="ASU120" s="205"/>
      <c r="ASV120" s="205"/>
      <c r="ASW120" s="205"/>
      <c r="ASX120" s="205"/>
      <c r="ASY120" s="205"/>
      <c r="ASZ120" s="205"/>
      <c r="ATA120" s="205"/>
      <c r="ATB120" s="205"/>
      <c r="ATC120" s="205"/>
      <c r="ATD120" s="205"/>
      <c r="ATE120" s="205"/>
      <c r="ATF120" s="205"/>
      <c r="ATG120" s="205"/>
      <c r="ATH120" s="205"/>
      <c r="ATI120" s="205"/>
      <c r="ATJ120" s="205"/>
      <c r="ATK120" s="205"/>
      <c r="ATL120" s="205"/>
      <c r="ATM120" s="205"/>
      <c r="ATN120" s="205"/>
      <c r="ATO120" s="205"/>
      <c r="ATP120" s="205"/>
      <c r="ATQ120" s="205"/>
      <c r="ATR120" s="205"/>
      <c r="ATS120" s="205"/>
      <c r="ATT120" s="205"/>
      <c r="ATU120" s="205"/>
      <c r="ATV120" s="205"/>
      <c r="ATW120" s="205"/>
      <c r="ATX120" s="205"/>
      <c r="ATY120" s="205"/>
      <c r="ATZ120" s="205"/>
      <c r="AUA120" s="205"/>
      <c r="AUB120" s="205"/>
      <c r="AUC120" s="205"/>
      <c r="AUD120" s="205"/>
      <c r="AUE120" s="205"/>
      <c r="AUF120" s="205"/>
      <c r="AUG120" s="205"/>
      <c r="AUH120" s="205"/>
      <c r="AUI120" s="205"/>
      <c r="AUJ120" s="205"/>
      <c r="AUK120" s="205"/>
      <c r="AUL120" s="205"/>
      <c r="AUM120" s="205"/>
      <c r="AUN120" s="205"/>
      <c r="AUO120" s="205"/>
      <c r="AUP120" s="205"/>
      <c r="AUQ120" s="205"/>
      <c r="AUR120" s="205"/>
      <c r="AUS120" s="205"/>
      <c r="AUT120" s="205"/>
      <c r="AUU120" s="205"/>
      <c r="AUV120" s="205"/>
      <c r="AUW120" s="205"/>
      <c r="AUX120" s="205"/>
      <c r="AUY120" s="205"/>
      <c r="AUZ120" s="205"/>
      <c r="AVA120" s="205"/>
      <c r="AVB120" s="205"/>
      <c r="AVC120" s="205"/>
      <c r="AVD120" s="205"/>
      <c r="AVE120" s="205"/>
      <c r="AVF120" s="205"/>
      <c r="AVG120" s="205"/>
      <c r="AVH120" s="205"/>
      <c r="AVI120" s="205"/>
      <c r="AVJ120" s="205"/>
      <c r="AVK120" s="205"/>
      <c r="AVL120" s="205"/>
      <c r="AVM120" s="205"/>
      <c r="AVN120" s="205"/>
      <c r="AVO120" s="205"/>
      <c r="AVP120" s="205"/>
      <c r="AVQ120" s="205"/>
      <c r="AVR120" s="205"/>
      <c r="AVS120" s="205"/>
      <c r="AVT120" s="205"/>
      <c r="AVU120" s="205"/>
      <c r="AVV120" s="205"/>
      <c r="AVW120" s="205"/>
      <c r="AVX120" s="205"/>
      <c r="AVY120" s="205"/>
      <c r="AVZ120" s="205"/>
      <c r="AWA120" s="205"/>
      <c r="AWB120" s="205"/>
      <c r="AWC120" s="205"/>
      <c r="AWD120" s="205"/>
      <c r="AWE120" s="205"/>
      <c r="AWF120" s="205"/>
      <c r="AWG120" s="205"/>
      <c r="AWH120" s="205"/>
      <c r="AWI120" s="205"/>
      <c r="AWJ120" s="205"/>
      <c r="AWK120" s="205"/>
      <c r="AWL120" s="205"/>
      <c r="AWM120" s="205"/>
      <c r="AWN120" s="205"/>
      <c r="AWO120" s="205"/>
      <c r="AWP120" s="205"/>
      <c r="AWQ120" s="205"/>
      <c r="AWR120" s="205"/>
      <c r="AWS120" s="205"/>
      <c r="AWT120" s="205"/>
      <c r="AWU120" s="205"/>
      <c r="AWV120" s="205"/>
      <c r="AWW120" s="205"/>
      <c r="AWX120" s="205"/>
      <c r="AWY120" s="205"/>
      <c r="AWZ120" s="205"/>
      <c r="AXA120" s="205"/>
      <c r="AXB120" s="205"/>
      <c r="AXC120" s="205"/>
      <c r="AXD120" s="205"/>
      <c r="AXE120" s="205"/>
      <c r="AXF120" s="205"/>
      <c r="AXG120" s="205"/>
      <c r="AXH120" s="205"/>
      <c r="AXI120" s="205"/>
      <c r="AXJ120" s="205"/>
      <c r="AXK120" s="205"/>
      <c r="AXL120" s="205"/>
      <c r="AXM120" s="205"/>
      <c r="AXN120" s="205"/>
      <c r="AXO120" s="205"/>
      <c r="AXP120" s="205"/>
      <c r="AXQ120" s="205"/>
      <c r="AXR120" s="205"/>
      <c r="AXS120" s="205"/>
      <c r="AXT120" s="205"/>
      <c r="AXU120" s="205"/>
      <c r="AXV120" s="205"/>
      <c r="AXW120" s="205"/>
      <c r="AXX120" s="205"/>
      <c r="AXY120" s="205"/>
      <c r="AXZ120" s="205"/>
      <c r="AYA120" s="205"/>
      <c r="AYB120" s="205"/>
      <c r="AYC120" s="205"/>
      <c r="AYD120" s="205"/>
      <c r="AYE120" s="205"/>
      <c r="AYF120" s="205"/>
      <c r="AYG120" s="205"/>
      <c r="AYH120" s="205"/>
      <c r="AYI120" s="205"/>
      <c r="AYJ120" s="205"/>
      <c r="AYK120" s="205"/>
      <c r="AYL120" s="205"/>
      <c r="AYM120" s="205"/>
      <c r="AYN120" s="205"/>
      <c r="AYO120" s="205"/>
      <c r="AYP120" s="205"/>
      <c r="AYQ120" s="205"/>
      <c r="AYR120" s="205"/>
      <c r="AYS120" s="205"/>
      <c r="AYT120" s="205"/>
      <c r="AYU120" s="205"/>
      <c r="AYV120" s="205"/>
      <c r="AYW120" s="205"/>
      <c r="AYX120" s="205"/>
      <c r="AYY120" s="205"/>
      <c r="AYZ120" s="205"/>
      <c r="AZA120" s="205"/>
      <c r="AZB120" s="205"/>
      <c r="AZC120" s="205"/>
      <c r="AZD120" s="205"/>
      <c r="AZE120" s="205"/>
      <c r="AZF120" s="205"/>
      <c r="AZG120" s="205"/>
      <c r="AZH120" s="205"/>
      <c r="AZI120" s="205"/>
      <c r="AZJ120" s="205"/>
      <c r="AZK120" s="205"/>
      <c r="AZL120" s="205"/>
      <c r="AZM120" s="205"/>
      <c r="AZN120" s="205"/>
      <c r="AZO120" s="205"/>
      <c r="AZP120" s="205"/>
      <c r="AZQ120" s="205"/>
      <c r="AZR120" s="205"/>
      <c r="AZS120" s="205"/>
      <c r="AZT120" s="205"/>
      <c r="AZU120" s="205"/>
      <c r="AZV120" s="205"/>
      <c r="AZW120" s="205"/>
      <c r="AZX120" s="205"/>
      <c r="AZY120" s="205"/>
      <c r="AZZ120" s="205"/>
      <c r="BAA120" s="205"/>
      <c r="BAB120" s="205"/>
      <c r="BAC120" s="205"/>
      <c r="BAD120" s="205"/>
      <c r="BAE120" s="205"/>
      <c r="BAF120" s="205"/>
      <c r="BAG120" s="205"/>
      <c r="BAH120" s="205"/>
      <c r="BAI120" s="205"/>
      <c r="BAJ120" s="205"/>
      <c r="BAK120" s="205"/>
      <c r="BAL120" s="205"/>
      <c r="BAM120" s="205"/>
      <c r="BAN120" s="205"/>
      <c r="BAO120" s="205"/>
      <c r="BAP120" s="205"/>
      <c r="BAQ120" s="205"/>
      <c r="BAR120" s="205"/>
      <c r="BAS120" s="205"/>
      <c r="BAT120" s="205"/>
      <c r="BAU120" s="205"/>
      <c r="BAV120" s="205"/>
      <c r="BAW120" s="205"/>
      <c r="BAX120" s="205"/>
      <c r="BAY120" s="205"/>
      <c r="BAZ120" s="205"/>
      <c r="BBA120" s="205"/>
      <c r="BBB120" s="205"/>
      <c r="BBC120" s="205"/>
      <c r="BBD120" s="205"/>
      <c r="BBE120" s="205"/>
      <c r="BBF120" s="205"/>
      <c r="BBG120" s="205"/>
      <c r="BBH120" s="205"/>
      <c r="BBI120" s="205"/>
      <c r="BBJ120" s="205"/>
      <c r="BBK120" s="205"/>
      <c r="BBL120" s="205"/>
      <c r="BBM120" s="205"/>
      <c r="BBN120" s="205"/>
      <c r="BBO120" s="205"/>
      <c r="BBP120" s="205"/>
      <c r="BBQ120" s="205"/>
      <c r="BBR120" s="205"/>
      <c r="BBS120" s="205"/>
      <c r="BBT120" s="205"/>
      <c r="BBU120" s="205"/>
      <c r="BBV120" s="205"/>
      <c r="BBW120" s="205"/>
      <c r="BBX120" s="205"/>
      <c r="BBY120" s="205"/>
      <c r="BBZ120" s="205"/>
      <c r="BCA120" s="205"/>
      <c r="BCB120" s="205"/>
      <c r="BCC120" s="205"/>
      <c r="BCD120" s="205"/>
      <c r="BCE120" s="205"/>
      <c r="BCF120" s="205"/>
      <c r="BCG120" s="205"/>
      <c r="BCH120" s="205"/>
      <c r="BCI120" s="205"/>
      <c r="BCJ120" s="205"/>
      <c r="BCK120" s="205"/>
      <c r="BCL120" s="205"/>
      <c r="BCM120" s="205"/>
      <c r="BCN120" s="205"/>
      <c r="BCO120" s="205"/>
      <c r="BCP120" s="205"/>
      <c r="BCQ120" s="205"/>
      <c r="BCR120" s="205"/>
      <c r="BCS120" s="205"/>
      <c r="BCT120" s="205"/>
      <c r="BCU120" s="205"/>
      <c r="BCV120" s="205"/>
      <c r="BCW120" s="205"/>
      <c r="BCX120" s="205"/>
      <c r="BCY120" s="205"/>
      <c r="BCZ120" s="205"/>
      <c r="BDA120" s="205"/>
      <c r="BDB120" s="205"/>
      <c r="BDC120" s="205"/>
      <c r="BDD120" s="205"/>
      <c r="BDE120" s="205"/>
      <c r="BDF120" s="205"/>
      <c r="BDG120" s="205"/>
      <c r="BDH120" s="205"/>
      <c r="BDI120" s="205"/>
      <c r="BDJ120" s="205"/>
      <c r="BDK120" s="205"/>
      <c r="BDL120" s="205"/>
      <c r="BDM120" s="205"/>
      <c r="BDN120" s="205"/>
      <c r="BDO120" s="205"/>
      <c r="BDP120" s="205"/>
      <c r="BDQ120" s="205"/>
      <c r="BDR120" s="205"/>
      <c r="BDS120" s="205"/>
      <c r="BDT120" s="205"/>
      <c r="BDU120" s="205"/>
    </row>
    <row r="121" spans="1:1477" s="73" customFormat="1" ht="12.75" thickBot="1">
      <c r="A121" s="126"/>
      <c r="B121" s="71"/>
      <c r="C121" s="71"/>
      <c r="D121" s="71"/>
      <c r="E121" s="72"/>
      <c r="F121" s="71"/>
      <c r="G121" s="175"/>
      <c r="H121" s="208"/>
      <c r="M121" s="206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06">
        <f>IF(V121=0,0,AC121/V121)</f>
        <v>0</v>
      </c>
      <c r="AE121" s="73">
        <f>IF(AD121 &lt;=1.1,1,0)</f>
        <v>1</v>
      </c>
      <c r="AF121" s="212"/>
      <c r="AG121" s="212"/>
      <c r="AL121" s="85"/>
      <c r="AM121" s="85"/>
      <c r="AP121" s="85"/>
      <c r="AQ121" s="85"/>
      <c r="AT121" s="85"/>
      <c r="AU121" s="85"/>
      <c r="AX121" s="85"/>
      <c r="AY121" s="85"/>
      <c r="BB121" s="85"/>
      <c r="BC121" s="85"/>
      <c r="BF121" s="85"/>
      <c r="BG121" s="85"/>
      <c r="BJ121" s="85"/>
      <c r="BK121" s="85"/>
      <c r="BN121" s="85"/>
      <c r="BO121" s="85"/>
      <c r="BR121" s="85"/>
      <c r="BS121" s="85"/>
      <c r="BV121" s="85"/>
      <c r="BW121" s="85"/>
      <c r="BZ121" s="85"/>
      <c r="CA121" s="85"/>
      <c r="CD121" s="85"/>
      <c r="CE121" s="85"/>
      <c r="CH121" s="85"/>
      <c r="CI121" s="85"/>
      <c r="CL121" s="85"/>
      <c r="CM121" s="85"/>
      <c r="CN121" s="71"/>
      <c r="CO121" s="71"/>
      <c r="CP121" s="71"/>
      <c r="CQ121" s="71"/>
      <c r="CR121" s="71"/>
      <c r="CS121" s="71"/>
      <c r="CT121" s="72"/>
      <c r="CU121" s="71"/>
      <c r="CV121" s="71"/>
      <c r="CW121" s="72"/>
      <c r="CX121" s="72"/>
      <c r="CY121" s="71"/>
      <c r="CZ121" s="71"/>
      <c r="DA121" s="71"/>
      <c r="DB121" s="86"/>
      <c r="DD121" s="71"/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  <c r="IQ121" s="205"/>
      <c r="IR121" s="205"/>
      <c r="IS121" s="205"/>
      <c r="IT121" s="205"/>
      <c r="IU121" s="205"/>
      <c r="IV121" s="205"/>
      <c r="IW121" s="205"/>
      <c r="IX121" s="205"/>
      <c r="IY121" s="205"/>
      <c r="IZ121" s="205"/>
      <c r="JA121" s="205"/>
      <c r="JB121" s="205"/>
      <c r="JC121" s="205"/>
      <c r="JD121" s="205"/>
      <c r="JE121" s="205"/>
      <c r="JF121" s="205"/>
      <c r="JG121" s="205"/>
      <c r="JH121" s="205"/>
      <c r="JI121" s="205"/>
      <c r="JJ121" s="205"/>
      <c r="JK121" s="205"/>
      <c r="JL121" s="205"/>
      <c r="JM121" s="205"/>
      <c r="JN121" s="205"/>
      <c r="JO121" s="205"/>
      <c r="JP121" s="205"/>
      <c r="JQ121" s="205"/>
      <c r="JR121" s="205"/>
      <c r="JS121" s="205"/>
      <c r="JT121" s="205"/>
      <c r="JU121" s="205"/>
      <c r="JV121" s="205"/>
      <c r="JW121" s="205"/>
      <c r="JX121" s="205"/>
      <c r="JY121" s="205"/>
      <c r="JZ121" s="205"/>
      <c r="KA121" s="205"/>
      <c r="KB121" s="205"/>
      <c r="KC121" s="205"/>
      <c r="KD121" s="205"/>
      <c r="KE121" s="205"/>
      <c r="KF121" s="205"/>
      <c r="KG121" s="205"/>
      <c r="KH121" s="205"/>
      <c r="KI121" s="205"/>
      <c r="KJ121" s="205"/>
      <c r="KK121" s="205"/>
      <c r="KL121" s="205"/>
      <c r="KM121" s="205"/>
      <c r="KN121" s="205"/>
      <c r="KO121" s="205"/>
      <c r="KP121" s="205"/>
      <c r="KQ121" s="205"/>
      <c r="KR121" s="205"/>
      <c r="KS121" s="205"/>
      <c r="KT121" s="205"/>
      <c r="KU121" s="205"/>
      <c r="KV121" s="205"/>
      <c r="KW121" s="205"/>
      <c r="KX121" s="205"/>
      <c r="KY121" s="205"/>
      <c r="KZ121" s="205"/>
      <c r="LA121" s="205"/>
      <c r="LB121" s="205"/>
      <c r="LC121" s="205"/>
      <c r="LD121" s="205"/>
      <c r="LE121" s="205"/>
      <c r="LF121" s="205"/>
      <c r="LG121" s="205"/>
      <c r="LH121" s="205"/>
      <c r="LI121" s="205"/>
      <c r="LJ121" s="205"/>
      <c r="LK121" s="205"/>
      <c r="LL121" s="205"/>
      <c r="LM121" s="205"/>
      <c r="LN121" s="205"/>
      <c r="LO121" s="205"/>
      <c r="LP121" s="205"/>
      <c r="LQ121" s="205"/>
      <c r="LR121" s="205"/>
      <c r="LS121" s="205"/>
      <c r="LT121" s="205"/>
      <c r="LU121" s="205"/>
      <c r="LV121" s="205"/>
      <c r="LW121" s="205"/>
      <c r="LX121" s="205"/>
      <c r="LY121" s="205"/>
      <c r="LZ121" s="205"/>
      <c r="MA121" s="205"/>
      <c r="MB121" s="205"/>
      <c r="MC121" s="205"/>
      <c r="MD121" s="205"/>
      <c r="ME121" s="205"/>
      <c r="MF121" s="205"/>
      <c r="MG121" s="205"/>
      <c r="MH121" s="205"/>
      <c r="MI121" s="205"/>
      <c r="MJ121" s="205"/>
      <c r="MK121" s="205"/>
      <c r="ML121" s="205"/>
      <c r="MM121" s="205"/>
      <c r="MN121" s="205"/>
      <c r="MO121" s="205"/>
      <c r="MP121" s="205"/>
      <c r="MQ121" s="205"/>
      <c r="MR121" s="205"/>
      <c r="MS121" s="205"/>
      <c r="MT121" s="205"/>
      <c r="MU121" s="205"/>
      <c r="MV121" s="205"/>
      <c r="MW121" s="205"/>
      <c r="MX121" s="205"/>
      <c r="MY121" s="205"/>
      <c r="MZ121" s="205"/>
      <c r="NA121" s="205"/>
      <c r="NB121" s="205"/>
      <c r="NC121" s="205"/>
      <c r="ND121" s="205"/>
      <c r="NE121" s="205"/>
      <c r="NF121" s="205"/>
      <c r="NG121" s="205"/>
      <c r="NH121" s="205"/>
      <c r="NI121" s="205"/>
      <c r="NJ121" s="205"/>
      <c r="NK121" s="205"/>
      <c r="NL121" s="205"/>
      <c r="NM121" s="205"/>
      <c r="NN121" s="205"/>
      <c r="NO121" s="205"/>
      <c r="NP121" s="205"/>
      <c r="NQ121" s="205"/>
      <c r="NR121" s="205"/>
      <c r="NS121" s="205"/>
      <c r="NT121" s="205"/>
      <c r="NU121" s="205"/>
      <c r="NV121" s="205"/>
      <c r="NW121" s="205"/>
      <c r="NX121" s="205"/>
      <c r="NY121" s="205"/>
      <c r="NZ121" s="205"/>
      <c r="OA121" s="205"/>
      <c r="OB121" s="205"/>
      <c r="OC121" s="205"/>
      <c r="OD121" s="205"/>
      <c r="OE121" s="205"/>
      <c r="OF121" s="205"/>
      <c r="OG121" s="205"/>
      <c r="OH121" s="205"/>
      <c r="OI121" s="205"/>
      <c r="OJ121" s="205"/>
      <c r="OK121" s="205"/>
      <c r="OL121" s="205"/>
      <c r="OM121" s="205"/>
      <c r="ON121" s="205"/>
      <c r="OO121" s="205"/>
      <c r="OP121" s="205"/>
      <c r="OQ121" s="205"/>
      <c r="OR121" s="205"/>
      <c r="OS121" s="205"/>
      <c r="OT121" s="205"/>
      <c r="OU121" s="205"/>
      <c r="OV121" s="205"/>
      <c r="OW121" s="205"/>
      <c r="OX121" s="205"/>
      <c r="OY121" s="205"/>
      <c r="OZ121" s="205"/>
      <c r="PA121" s="205"/>
      <c r="PB121" s="205"/>
      <c r="PC121" s="205"/>
      <c r="PD121" s="205"/>
      <c r="PE121" s="205"/>
      <c r="PF121" s="205"/>
      <c r="PG121" s="205"/>
      <c r="PH121" s="205"/>
      <c r="PI121" s="205"/>
      <c r="PJ121" s="205"/>
      <c r="PK121" s="205"/>
      <c r="PL121" s="205"/>
      <c r="PM121" s="205"/>
      <c r="PN121" s="205"/>
      <c r="PO121" s="205"/>
      <c r="PP121" s="205"/>
      <c r="PQ121" s="205"/>
      <c r="PR121" s="205"/>
      <c r="PS121" s="205"/>
      <c r="PT121" s="205"/>
      <c r="PU121" s="205"/>
      <c r="PV121" s="205"/>
      <c r="PW121" s="205"/>
      <c r="PX121" s="205"/>
      <c r="PY121" s="205"/>
      <c r="PZ121" s="205"/>
      <c r="QA121" s="205"/>
      <c r="QB121" s="205"/>
      <c r="QC121" s="205"/>
      <c r="QD121" s="205"/>
      <c r="QE121" s="205"/>
      <c r="QF121" s="205"/>
      <c r="QG121" s="205"/>
      <c r="QH121" s="205"/>
      <c r="QI121" s="205"/>
      <c r="QJ121" s="205"/>
      <c r="QK121" s="205"/>
      <c r="QL121" s="205"/>
      <c r="QM121" s="205"/>
      <c r="QN121" s="205"/>
      <c r="QO121" s="205"/>
      <c r="QP121" s="205"/>
      <c r="QQ121" s="205"/>
      <c r="QR121" s="205"/>
      <c r="QS121" s="205"/>
      <c r="QT121" s="205"/>
      <c r="QU121" s="205"/>
      <c r="QV121" s="205"/>
      <c r="QW121" s="205"/>
      <c r="QX121" s="205"/>
      <c r="QY121" s="205"/>
      <c r="QZ121" s="205"/>
      <c r="RA121" s="205"/>
      <c r="RB121" s="205"/>
      <c r="RC121" s="205"/>
      <c r="RD121" s="205"/>
      <c r="RE121" s="205"/>
      <c r="RF121" s="205"/>
      <c r="RG121" s="205"/>
      <c r="RH121" s="205"/>
      <c r="RI121" s="205"/>
      <c r="RJ121" s="205"/>
      <c r="RK121" s="205"/>
      <c r="RL121" s="205"/>
      <c r="RM121" s="205"/>
      <c r="RN121" s="205"/>
      <c r="RO121" s="205"/>
      <c r="RP121" s="205"/>
      <c r="RQ121" s="205"/>
      <c r="RR121" s="205"/>
      <c r="RS121" s="205"/>
      <c r="RT121" s="205"/>
      <c r="RU121" s="205"/>
      <c r="RV121" s="205"/>
      <c r="RW121" s="205"/>
      <c r="RX121" s="205"/>
      <c r="RY121" s="205"/>
      <c r="RZ121" s="205"/>
      <c r="SA121" s="205"/>
      <c r="SB121" s="205"/>
      <c r="SC121" s="205"/>
      <c r="SD121" s="205"/>
      <c r="SE121" s="205"/>
      <c r="SF121" s="205"/>
      <c r="SG121" s="205"/>
      <c r="SH121" s="205"/>
      <c r="SI121" s="205"/>
      <c r="SJ121" s="205"/>
      <c r="SK121" s="205"/>
      <c r="SL121" s="205"/>
      <c r="SM121" s="205"/>
      <c r="SN121" s="205"/>
      <c r="SO121" s="205"/>
      <c r="SP121" s="205"/>
      <c r="SQ121" s="205"/>
      <c r="SR121" s="205"/>
      <c r="SS121" s="205"/>
      <c r="ST121" s="205"/>
      <c r="SU121" s="205"/>
      <c r="SV121" s="205"/>
      <c r="SW121" s="205"/>
      <c r="SX121" s="205"/>
      <c r="SY121" s="205"/>
      <c r="SZ121" s="205"/>
      <c r="TA121" s="205"/>
      <c r="TB121" s="205"/>
      <c r="TC121" s="205"/>
      <c r="TD121" s="205"/>
      <c r="TE121" s="205"/>
      <c r="TF121" s="205"/>
      <c r="TG121" s="205"/>
      <c r="TH121" s="205"/>
      <c r="TI121" s="205"/>
      <c r="TJ121" s="205"/>
      <c r="TK121" s="205"/>
      <c r="TL121" s="205"/>
      <c r="TM121" s="205"/>
      <c r="TN121" s="205"/>
      <c r="TO121" s="205"/>
      <c r="TP121" s="205"/>
      <c r="TQ121" s="205"/>
      <c r="TR121" s="205"/>
      <c r="TS121" s="205"/>
      <c r="TT121" s="205"/>
      <c r="TU121" s="205"/>
      <c r="TV121" s="205"/>
      <c r="TW121" s="205"/>
      <c r="TX121" s="205"/>
      <c r="TY121" s="205"/>
      <c r="TZ121" s="205"/>
      <c r="UA121" s="205"/>
      <c r="UB121" s="205"/>
      <c r="UC121" s="205"/>
      <c r="UD121" s="205"/>
      <c r="UE121" s="205"/>
      <c r="UF121" s="205"/>
      <c r="UG121" s="205"/>
      <c r="UH121" s="205"/>
      <c r="UI121" s="205"/>
      <c r="UJ121" s="205"/>
      <c r="UK121" s="205"/>
      <c r="UL121" s="205"/>
      <c r="UM121" s="205"/>
      <c r="UN121" s="205"/>
      <c r="UO121" s="205"/>
      <c r="UP121" s="205"/>
      <c r="UQ121" s="205"/>
      <c r="UR121" s="205"/>
      <c r="US121" s="205"/>
      <c r="UT121" s="205"/>
      <c r="UU121" s="205"/>
      <c r="UV121" s="205"/>
      <c r="UW121" s="205"/>
      <c r="UX121" s="205"/>
      <c r="UY121" s="205"/>
      <c r="UZ121" s="205"/>
      <c r="VA121" s="205"/>
      <c r="VB121" s="205"/>
      <c r="VC121" s="205"/>
      <c r="VD121" s="205"/>
      <c r="VE121" s="205"/>
      <c r="VF121" s="205"/>
      <c r="VG121" s="205"/>
      <c r="VH121" s="205"/>
      <c r="VI121" s="205"/>
      <c r="VJ121" s="205"/>
      <c r="VK121" s="205"/>
      <c r="VL121" s="205"/>
      <c r="VM121" s="205"/>
      <c r="VN121" s="205"/>
      <c r="VO121" s="205"/>
      <c r="VP121" s="205"/>
      <c r="VQ121" s="205"/>
      <c r="VR121" s="205"/>
      <c r="VS121" s="205"/>
      <c r="VT121" s="205"/>
      <c r="VU121" s="205"/>
      <c r="VV121" s="205"/>
      <c r="VW121" s="205"/>
      <c r="VX121" s="205"/>
      <c r="VY121" s="205"/>
      <c r="VZ121" s="205"/>
      <c r="WA121" s="205"/>
      <c r="WB121" s="205"/>
      <c r="WC121" s="205"/>
      <c r="WD121" s="205"/>
      <c r="WE121" s="205"/>
      <c r="WF121" s="205"/>
      <c r="WG121" s="205"/>
      <c r="WH121" s="205"/>
      <c r="WI121" s="205"/>
      <c r="WJ121" s="205"/>
      <c r="WK121" s="205"/>
      <c r="WL121" s="205"/>
      <c r="WM121" s="205"/>
      <c r="WN121" s="205"/>
      <c r="WO121" s="205"/>
      <c r="WP121" s="205"/>
      <c r="WQ121" s="205"/>
      <c r="WR121" s="205"/>
      <c r="WS121" s="205"/>
      <c r="WT121" s="205"/>
      <c r="WU121" s="205"/>
      <c r="WV121" s="205"/>
      <c r="WW121" s="205"/>
      <c r="WX121" s="205"/>
      <c r="WY121" s="205"/>
      <c r="WZ121" s="205"/>
      <c r="XA121" s="205"/>
      <c r="XB121" s="205"/>
      <c r="XC121" s="205"/>
      <c r="XD121" s="205"/>
      <c r="XE121" s="205"/>
      <c r="XF121" s="205"/>
      <c r="XG121" s="205"/>
      <c r="XH121" s="205"/>
      <c r="XI121" s="205"/>
      <c r="XJ121" s="205"/>
      <c r="XK121" s="205"/>
      <c r="XL121" s="205"/>
      <c r="XM121" s="205"/>
      <c r="XN121" s="205"/>
      <c r="XO121" s="205"/>
      <c r="XP121" s="205"/>
      <c r="XQ121" s="205"/>
      <c r="XR121" s="205"/>
      <c r="XS121" s="205"/>
      <c r="XT121" s="205"/>
      <c r="XU121" s="205"/>
      <c r="XV121" s="205"/>
      <c r="XW121" s="205"/>
      <c r="XX121" s="205"/>
      <c r="XY121" s="205"/>
      <c r="XZ121" s="205"/>
      <c r="YA121" s="205"/>
      <c r="YB121" s="205"/>
      <c r="YC121" s="205"/>
      <c r="YD121" s="205"/>
      <c r="YE121" s="205"/>
      <c r="YF121" s="205"/>
      <c r="YG121" s="205"/>
      <c r="YH121" s="205"/>
      <c r="YI121" s="205"/>
      <c r="YJ121" s="205"/>
      <c r="YK121" s="205"/>
      <c r="YL121" s="205"/>
      <c r="YM121" s="205"/>
      <c r="YN121" s="205"/>
      <c r="YO121" s="205"/>
      <c r="YP121" s="205"/>
      <c r="YQ121" s="205"/>
      <c r="YR121" s="205"/>
      <c r="YS121" s="205"/>
      <c r="YT121" s="205"/>
      <c r="YU121" s="205"/>
      <c r="YV121" s="205"/>
      <c r="YW121" s="205"/>
      <c r="YX121" s="205"/>
      <c r="YY121" s="205"/>
      <c r="YZ121" s="205"/>
      <c r="ZA121" s="205"/>
      <c r="ZB121" s="205"/>
      <c r="ZC121" s="205"/>
      <c r="ZD121" s="205"/>
      <c r="ZE121" s="205"/>
      <c r="ZF121" s="205"/>
      <c r="ZG121" s="205"/>
      <c r="ZH121" s="205"/>
      <c r="ZI121" s="205"/>
      <c r="ZJ121" s="205"/>
      <c r="ZK121" s="205"/>
      <c r="ZL121" s="205"/>
      <c r="ZM121" s="205"/>
      <c r="ZN121" s="205"/>
      <c r="ZO121" s="205"/>
      <c r="ZP121" s="205"/>
      <c r="ZQ121" s="205"/>
      <c r="ZR121" s="205"/>
      <c r="ZS121" s="205"/>
      <c r="ZT121" s="205"/>
      <c r="ZU121" s="205"/>
      <c r="ZV121" s="205"/>
      <c r="ZW121" s="205"/>
      <c r="ZX121" s="205"/>
      <c r="ZY121" s="205"/>
      <c r="ZZ121" s="205"/>
      <c r="AAA121" s="205"/>
      <c r="AAB121" s="205"/>
      <c r="AAC121" s="205"/>
      <c r="AAD121" s="205"/>
      <c r="AAE121" s="205"/>
      <c r="AAF121" s="205"/>
      <c r="AAG121" s="205"/>
      <c r="AAH121" s="205"/>
      <c r="AAI121" s="205"/>
      <c r="AAJ121" s="205"/>
      <c r="AAK121" s="205"/>
      <c r="AAL121" s="205"/>
      <c r="AAM121" s="205"/>
      <c r="AAN121" s="205"/>
      <c r="AAO121" s="205"/>
      <c r="AAP121" s="205"/>
      <c r="AAQ121" s="205"/>
      <c r="AAR121" s="205"/>
      <c r="AAS121" s="205"/>
      <c r="AAT121" s="205"/>
      <c r="AAU121" s="205"/>
      <c r="AAV121" s="205"/>
      <c r="AAW121" s="205"/>
      <c r="AAX121" s="205"/>
      <c r="AAY121" s="205"/>
      <c r="AAZ121" s="205"/>
      <c r="ABA121" s="205"/>
      <c r="ABB121" s="205"/>
      <c r="ABC121" s="205"/>
      <c r="ABD121" s="205"/>
      <c r="ABE121" s="205"/>
      <c r="ABF121" s="205"/>
      <c r="ABG121" s="205"/>
      <c r="ABH121" s="205"/>
      <c r="ABI121" s="205"/>
      <c r="ABJ121" s="205"/>
      <c r="ABK121" s="205"/>
      <c r="ABL121" s="205"/>
      <c r="ABM121" s="205"/>
      <c r="ABN121" s="205"/>
      <c r="ABO121" s="205"/>
      <c r="ABP121" s="205"/>
      <c r="ABQ121" s="205"/>
      <c r="ABR121" s="205"/>
      <c r="ABS121" s="205"/>
      <c r="ABT121" s="205"/>
      <c r="ABU121" s="205"/>
      <c r="ABV121" s="205"/>
      <c r="ABW121" s="205"/>
      <c r="ABX121" s="205"/>
      <c r="ABY121" s="205"/>
      <c r="ABZ121" s="205"/>
      <c r="ACA121" s="205"/>
      <c r="ACB121" s="205"/>
      <c r="ACC121" s="205"/>
      <c r="ACD121" s="205"/>
      <c r="ACE121" s="205"/>
      <c r="ACF121" s="205"/>
      <c r="ACG121" s="205"/>
      <c r="ACH121" s="205"/>
      <c r="ACI121" s="205"/>
      <c r="ACJ121" s="205"/>
      <c r="ACK121" s="205"/>
      <c r="ACL121" s="205"/>
      <c r="ACM121" s="205"/>
      <c r="ACN121" s="205"/>
      <c r="ACO121" s="205"/>
      <c r="ACP121" s="205"/>
      <c r="ACQ121" s="205"/>
      <c r="ACR121" s="205"/>
      <c r="ACS121" s="205"/>
      <c r="ACT121" s="205"/>
      <c r="ACU121" s="205"/>
      <c r="ACV121" s="205"/>
      <c r="ACW121" s="205"/>
      <c r="ACX121" s="205"/>
      <c r="ACY121" s="205"/>
      <c r="ACZ121" s="205"/>
      <c r="ADA121" s="205"/>
      <c r="ADB121" s="205"/>
      <c r="ADC121" s="205"/>
      <c r="ADD121" s="205"/>
      <c r="ADE121" s="205"/>
      <c r="ADF121" s="205"/>
      <c r="ADG121" s="205"/>
      <c r="ADH121" s="205"/>
      <c r="ADI121" s="205"/>
      <c r="ADJ121" s="205"/>
      <c r="ADK121" s="205"/>
      <c r="ADL121" s="205"/>
      <c r="ADM121" s="205"/>
      <c r="ADN121" s="205"/>
      <c r="ADO121" s="205"/>
      <c r="ADP121" s="205"/>
      <c r="ADQ121" s="205"/>
      <c r="ADR121" s="205"/>
      <c r="ADS121" s="205"/>
      <c r="ADT121" s="205"/>
      <c r="ADU121" s="205"/>
      <c r="ADV121" s="205"/>
      <c r="ADW121" s="205"/>
      <c r="ADX121" s="205"/>
      <c r="ADY121" s="205"/>
      <c r="ADZ121" s="205"/>
      <c r="AEA121" s="205"/>
      <c r="AEB121" s="205"/>
      <c r="AEC121" s="205"/>
      <c r="AED121" s="205"/>
      <c r="AEE121" s="205"/>
      <c r="AEF121" s="205"/>
      <c r="AEG121" s="205"/>
      <c r="AEH121" s="205"/>
      <c r="AEI121" s="205"/>
      <c r="AEJ121" s="205"/>
      <c r="AEK121" s="205"/>
      <c r="AEL121" s="205"/>
      <c r="AEM121" s="205"/>
      <c r="AEN121" s="205"/>
      <c r="AEO121" s="205"/>
      <c r="AEP121" s="205"/>
      <c r="AEQ121" s="205"/>
      <c r="AER121" s="205"/>
      <c r="AES121" s="205"/>
      <c r="AET121" s="205"/>
      <c r="AEU121" s="205"/>
      <c r="AEV121" s="205"/>
      <c r="AEW121" s="205"/>
      <c r="AEX121" s="205"/>
      <c r="AEY121" s="205"/>
      <c r="AEZ121" s="205"/>
      <c r="AFA121" s="205"/>
      <c r="AFB121" s="205"/>
      <c r="AFC121" s="205"/>
      <c r="AFD121" s="205"/>
      <c r="AFE121" s="205"/>
      <c r="AFF121" s="205"/>
      <c r="AFG121" s="205"/>
      <c r="AFH121" s="205"/>
      <c r="AFI121" s="205"/>
      <c r="AFJ121" s="205"/>
      <c r="AFK121" s="205"/>
      <c r="AFL121" s="205"/>
      <c r="AFM121" s="205"/>
      <c r="AFN121" s="205"/>
      <c r="AFO121" s="205"/>
      <c r="AFP121" s="205"/>
      <c r="AFQ121" s="205"/>
      <c r="AFR121" s="205"/>
      <c r="AFS121" s="205"/>
      <c r="AFT121" s="205"/>
      <c r="AFU121" s="205"/>
      <c r="AFV121" s="205"/>
      <c r="AFW121" s="205"/>
      <c r="AFX121" s="205"/>
      <c r="AFY121" s="205"/>
      <c r="AFZ121" s="205"/>
      <c r="AGA121" s="205"/>
      <c r="AGB121" s="205"/>
      <c r="AGC121" s="205"/>
      <c r="AGD121" s="205"/>
      <c r="AGE121" s="205"/>
      <c r="AGF121" s="205"/>
      <c r="AGG121" s="205"/>
      <c r="AGH121" s="205"/>
      <c r="AGI121" s="205"/>
      <c r="AGJ121" s="205"/>
      <c r="AGK121" s="205"/>
      <c r="AGL121" s="205"/>
      <c r="AGM121" s="205"/>
      <c r="AGN121" s="205"/>
      <c r="AGO121" s="205"/>
      <c r="AGP121" s="205"/>
      <c r="AGQ121" s="205"/>
      <c r="AGR121" s="205"/>
      <c r="AGS121" s="205"/>
      <c r="AGT121" s="205"/>
      <c r="AGU121" s="205"/>
      <c r="AGV121" s="205"/>
      <c r="AGW121" s="205"/>
      <c r="AGX121" s="205"/>
      <c r="AGY121" s="205"/>
      <c r="AGZ121" s="205"/>
      <c r="AHA121" s="205"/>
      <c r="AHB121" s="205"/>
      <c r="AHC121" s="205"/>
      <c r="AHD121" s="205"/>
      <c r="AHE121" s="205"/>
      <c r="AHF121" s="205"/>
      <c r="AHG121" s="205"/>
      <c r="AHH121" s="205"/>
      <c r="AHI121" s="205"/>
      <c r="AHJ121" s="205"/>
      <c r="AHK121" s="205"/>
      <c r="AHL121" s="205"/>
      <c r="AHM121" s="205"/>
      <c r="AHN121" s="205"/>
      <c r="AHO121" s="205"/>
      <c r="AHP121" s="205"/>
      <c r="AHQ121" s="205"/>
      <c r="AHR121" s="205"/>
      <c r="AHS121" s="205"/>
      <c r="AHT121" s="205"/>
      <c r="AHU121" s="205"/>
      <c r="AHV121" s="205"/>
      <c r="AHW121" s="205"/>
      <c r="AHX121" s="205"/>
      <c r="AHY121" s="205"/>
      <c r="AHZ121" s="205"/>
      <c r="AIA121" s="205"/>
      <c r="AIB121" s="205"/>
      <c r="AIC121" s="205"/>
      <c r="AID121" s="205"/>
      <c r="AIE121" s="205"/>
      <c r="AIF121" s="205"/>
      <c r="AIG121" s="205"/>
      <c r="AIH121" s="205"/>
      <c r="AII121" s="205"/>
      <c r="AIJ121" s="205"/>
      <c r="AIK121" s="205"/>
      <c r="AIL121" s="205"/>
      <c r="AIM121" s="205"/>
      <c r="AIN121" s="205"/>
      <c r="AIO121" s="205"/>
      <c r="AIP121" s="205"/>
      <c r="AIQ121" s="205"/>
      <c r="AIR121" s="205"/>
      <c r="AIS121" s="205"/>
      <c r="AIT121" s="205"/>
      <c r="AIU121" s="205"/>
      <c r="AIV121" s="205"/>
      <c r="AIW121" s="205"/>
      <c r="AIX121" s="205"/>
      <c r="AIY121" s="205"/>
      <c r="AIZ121" s="205"/>
      <c r="AJA121" s="205"/>
      <c r="AJB121" s="205"/>
      <c r="AJC121" s="205"/>
      <c r="AJD121" s="205"/>
      <c r="AJE121" s="205"/>
      <c r="AJF121" s="205"/>
      <c r="AJG121" s="205"/>
      <c r="AJH121" s="205"/>
      <c r="AJI121" s="205"/>
      <c r="AJJ121" s="205"/>
      <c r="AJK121" s="205"/>
      <c r="AJL121" s="205"/>
      <c r="AJM121" s="205"/>
      <c r="AJN121" s="205"/>
      <c r="AJO121" s="205"/>
      <c r="AJP121" s="205"/>
      <c r="AJQ121" s="205"/>
      <c r="AJR121" s="205"/>
      <c r="AJS121" s="205"/>
      <c r="AJT121" s="205"/>
      <c r="AJU121" s="205"/>
      <c r="AJV121" s="205"/>
      <c r="AJW121" s="205"/>
      <c r="AJX121" s="205"/>
      <c r="AJY121" s="205"/>
      <c r="AJZ121" s="205"/>
      <c r="AKA121" s="205"/>
      <c r="AKB121" s="205"/>
      <c r="AKC121" s="205"/>
      <c r="AKD121" s="205"/>
      <c r="AKE121" s="205"/>
      <c r="AKF121" s="205"/>
      <c r="AKG121" s="205"/>
      <c r="AKH121" s="205"/>
      <c r="AKI121" s="205"/>
      <c r="AKJ121" s="205"/>
      <c r="AKK121" s="205"/>
      <c r="AKL121" s="205"/>
      <c r="AKM121" s="205"/>
      <c r="AKN121" s="205"/>
      <c r="AKO121" s="205"/>
      <c r="AKP121" s="205"/>
      <c r="AKQ121" s="205"/>
      <c r="AKR121" s="205"/>
      <c r="AKS121" s="205"/>
      <c r="AKT121" s="205"/>
      <c r="AKU121" s="205"/>
      <c r="AKV121" s="205"/>
      <c r="AKW121" s="205"/>
      <c r="AKX121" s="205"/>
      <c r="AKY121" s="205"/>
      <c r="AKZ121" s="205"/>
      <c r="ALA121" s="205"/>
      <c r="ALB121" s="205"/>
      <c r="ALC121" s="205"/>
      <c r="ALD121" s="205"/>
      <c r="ALE121" s="205"/>
      <c r="ALF121" s="205"/>
      <c r="ALG121" s="205"/>
      <c r="ALH121" s="205"/>
      <c r="ALI121" s="205"/>
      <c r="ALJ121" s="205"/>
      <c r="ALK121" s="205"/>
      <c r="ALL121" s="205"/>
      <c r="ALM121" s="205"/>
      <c r="ALN121" s="205"/>
      <c r="ALO121" s="205"/>
      <c r="ALP121" s="205"/>
      <c r="ALQ121" s="205"/>
      <c r="ALR121" s="205"/>
      <c r="ALS121" s="205"/>
      <c r="ALT121" s="205"/>
      <c r="ALU121" s="205"/>
      <c r="ALV121" s="205"/>
      <c r="ALW121" s="205"/>
      <c r="ALX121" s="205"/>
      <c r="ALY121" s="205"/>
      <c r="ALZ121" s="205"/>
      <c r="AMA121" s="205"/>
      <c r="AMB121" s="205"/>
      <c r="AMC121" s="205"/>
      <c r="AMD121" s="205"/>
      <c r="AME121" s="205"/>
      <c r="AMF121" s="205"/>
      <c r="AMG121" s="205"/>
      <c r="AMH121" s="205"/>
      <c r="AMI121" s="205"/>
      <c r="AMJ121" s="205"/>
      <c r="AMK121" s="205"/>
      <c r="AML121" s="205"/>
      <c r="AMM121" s="205"/>
      <c r="AMN121" s="205"/>
      <c r="AMO121" s="205"/>
      <c r="AMP121" s="205"/>
      <c r="AMQ121" s="205"/>
      <c r="AMR121" s="205"/>
      <c r="AMS121" s="205"/>
      <c r="AMT121" s="205"/>
      <c r="AMU121" s="205"/>
      <c r="AMV121" s="205"/>
      <c r="AMW121" s="205"/>
      <c r="AMX121" s="205"/>
      <c r="AMY121" s="205"/>
      <c r="AMZ121" s="205"/>
      <c r="ANA121" s="205"/>
      <c r="ANB121" s="205"/>
      <c r="ANC121" s="205"/>
      <c r="AND121" s="205"/>
      <c r="ANE121" s="205"/>
      <c r="ANF121" s="205"/>
      <c r="ANG121" s="205"/>
      <c r="ANH121" s="205"/>
      <c r="ANI121" s="205"/>
      <c r="ANJ121" s="205"/>
      <c r="ANK121" s="205"/>
      <c r="ANL121" s="205"/>
      <c r="ANM121" s="205"/>
      <c r="ANN121" s="205"/>
      <c r="ANO121" s="205"/>
      <c r="ANP121" s="205"/>
      <c r="ANQ121" s="205"/>
      <c r="ANR121" s="205"/>
      <c r="ANS121" s="205"/>
      <c r="ANT121" s="205"/>
      <c r="ANU121" s="205"/>
      <c r="ANV121" s="205"/>
      <c r="ANW121" s="205"/>
      <c r="ANX121" s="205"/>
      <c r="ANY121" s="205"/>
      <c r="ANZ121" s="205"/>
      <c r="AOA121" s="205"/>
      <c r="AOB121" s="205"/>
      <c r="AOC121" s="205"/>
      <c r="AOD121" s="205"/>
      <c r="AOE121" s="205"/>
      <c r="AOF121" s="205"/>
      <c r="AOG121" s="205"/>
      <c r="AOH121" s="205"/>
      <c r="AOI121" s="205"/>
      <c r="AOJ121" s="205"/>
      <c r="AOK121" s="205"/>
      <c r="AOL121" s="205"/>
      <c r="AOM121" s="205"/>
      <c r="AON121" s="205"/>
      <c r="AOO121" s="205"/>
      <c r="AOP121" s="205"/>
      <c r="AOQ121" s="205"/>
      <c r="AOR121" s="205"/>
      <c r="AOS121" s="205"/>
      <c r="AOT121" s="205"/>
      <c r="AOU121" s="205"/>
      <c r="AOV121" s="205"/>
      <c r="AOW121" s="205"/>
      <c r="AOX121" s="205"/>
      <c r="AOY121" s="205"/>
      <c r="AOZ121" s="205"/>
      <c r="APA121" s="205"/>
      <c r="APB121" s="205"/>
      <c r="APC121" s="205"/>
      <c r="APD121" s="205"/>
      <c r="APE121" s="205"/>
      <c r="APF121" s="205"/>
      <c r="APG121" s="205"/>
      <c r="APH121" s="205"/>
      <c r="API121" s="205"/>
      <c r="APJ121" s="205"/>
      <c r="APK121" s="205"/>
      <c r="APL121" s="205"/>
      <c r="APM121" s="205"/>
      <c r="APN121" s="205"/>
      <c r="APO121" s="205"/>
      <c r="APP121" s="205"/>
      <c r="APQ121" s="205"/>
      <c r="APR121" s="205"/>
      <c r="APS121" s="205"/>
      <c r="APT121" s="205"/>
      <c r="APU121" s="205"/>
      <c r="APV121" s="205"/>
      <c r="APW121" s="205"/>
      <c r="APX121" s="205"/>
      <c r="APY121" s="205"/>
      <c r="APZ121" s="205"/>
      <c r="AQA121" s="205"/>
      <c r="AQB121" s="205"/>
      <c r="AQC121" s="205"/>
      <c r="AQD121" s="205"/>
      <c r="AQE121" s="205"/>
      <c r="AQF121" s="205"/>
      <c r="AQG121" s="205"/>
      <c r="AQH121" s="205"/>
      <c r="AQI121" s="205"/>
      <c r="AQJ121" s="205"/>
      <c r="AQK121" s="205"/>
      <c r="AQL121" s="205"/>
      <c r="AQM121" s="205"/>
      <c r="AQN121" s="205"/>
      <c r="AQO121" s="205"/>
      <c r="AQP121" s="205"/>
      <c r="AQQ121" s="205"/>
      <c r="AQR121" s="205"/>
      <c r="AQS121" s="205"/>
      <c r="AQT121" s="205"/>
      <c r="AQU121" s="205"/>
      <c r="AQV121" s="205"/>
      <c r="AQW121" s="205"/>
      <c r="AQX121" s="205"/>
      <c r="AQY121" s="205"/>
      <c r="AQZ121" s="205"/>
      <c r="ARA121" s="205"/>
      <c r="ARB121" s="205"/>
      <c r="ARC121" s="205"/>
      <c r="ARD121" s="205"/>
      <c r="ARE121" s="205"/>
      <c r="ARF121" s="205"/>
      <c r="ARG121" s="205"/>
      <c r="ARH121" s="205"/>
      <c r="ARI121" s="205"/>
      <c r="ARJ121" s="205"/>
      <c r="ARK121" s="205"/>
      <c r="ARL121" s="205"/>
      <c r="ARM121" s="205"/>
      <c r="ARN121" s="205"/>
      <c r="ARO121" s="205"/>
      <c r="ARP121" s="205"/>
      <c r="ARQ121" s="205"/>
      <c r="ARR121" s="205"/>
      <c r="ARS121" s="205"/>
      <c r="ART121" s="205"/>
      <c r="ARU121" s="205"/>
      <c r="ARV121" s="205"/>
      <c r="ARW121" s="205"/>
      <c r="ARX121" s="205"/>
      <c r="ARY121" s="205"/>
      <c r="ARZ121" s="205"/>
      <c r="ASA121" s="205"/>
      <c r="ASB121" s="205"/>
      <c r="ASC121" s="205"/>
      <c r="ASD121" s="205"/>
      <c r="ASE121" s="205"/>
      <c r="ASF121" s="205"/>
      <c r="ASG121" s="205"/>
      <c r="ASH121" s="205"/>
      <c r="ASI121" s="205"/>
      <c r="ASJ121" s="205"/>
      <c r="ASK121" s="205"/>
      <c r="ASL121" s="205"/>
      <c r="ASM121" s="205"/>
      <c r="ASN121" s="205"/>
      <c r="ASO121" s="205"/>
      <c r="ASP121" s="205"/>
      <c r="ASQ121" s="205"/>
      <c r="ASR121" s="205"/>
      <c r="ASS121" s="205"/>
      <c r="AST121" s="205"/>
      <c r="ASU121" s="205"/>
      <c r="ASV121" s="205"/>
      <c r="ASW121" s="205"/>
      <c r="ASX121" s="205"/>
      <c r="ASY121" s="205"/>
      <c r="ASZ121" s="205"/>
      <c r="ATA121" s="205"/>
      <c r="ATB121" s="205"/>
      <c r="ATC121" s="205"/>
      <c r="ATD121" s="205"/>
      <c r="ATE121" s="205"/>
      <c r="ATF121" s="205"/>
      <c r="ATG121" s="205"/>
      <c r="ATH121" s="205"/>
      <c r="ATI121" s="205"/>
      <c r="ATJ121" s="205"/>
      <c r="ATK121" s="205"/>
      <c r="ATL121" s="205"/>
      <c r="ATM121" s="205"/>
      <c r="ATN121" s="205"/>
      <c r="ATO121" s="205"/>
      <c r="ATP121" s="205"/>
      <c r="ATQ121" s="205"/>
      <c r="ATR121" s="205"/>
      <c r="ATS121" s="205"/>
      <c r="ATT121" s="205"/>
      <c r="ATU121" s="205"/>
      <c r="ATV121" s="205"/>
      <c r="ATW121" s="205"/>
      <c r="ATX121" s="205"/>
      <c r="ATY121" s="205"/>
      <c r="ATZ121" s="205"/>
      <c r="AUA121" s="205"/>
      <c r="AUB121" s="205"/>
      <c r="AUC121" s="205"/>
      <c r="AUD121" s="205"/>
      <c r="AUE121" s="205"/>
      <c r="AUF121" s="205"/>
      <c r="AUG121" s="205"/>
      <c r="AUH121" s="205"/>
      <c r="AUI121" s="205"/>
      <c r="AUJ121" s="205"/>
      <c r="AUK121" s="205"/>
      <c r="AUL121" s="205"/>
      <c r="AUM121" s="205"/>
      <c r="AUN121" s="205"/>
      <c r="AUO121" s="205"/>
      <c r="AUP121" s="205"/>
      <c r="AUQ121" s="205"/>
      <c r="AUR121" s="205"/>
      <c r="AUS121" s="205"/>
      <c r="AUT121" s="205"/>
      <c r="AUU121" s="205"/>
      <c r="AUV121" s="205"/>
      <c r="AUW121" s="205"/>
      <c r="AUX121" s="205"/>
      <c r="AUY121" s="205"/>
      <c r="AUZ121" s="205"/>
      <c r="AVA121" s="205"/>
      <c r="AVB121" s="205"/>
      <c r="AVC121" s="205"/>
      <c r="AVD121" s="205"/>
      <c r="AVE121" s="205"/>
      <c r="AVF121" s="205"/>
      <c r="AVG121" s="205"/>
      <c r="AVH121" s="205"/>
      <c r="AVI121" s="205"/>
      <c r="AVJ121" s="205"/>
      <c r="AVK121" s="205"/>
      <c r="AVL121" s="205"/>
      <c r="AVM121" s="205"/>
      <c r="AVN121" s="205"/>
      <c r="AVO121" s="205"/>
      <c r="AVP121" s="205"/>
      <c r="AVQ121" s="205"/>
      <c r="AVR121" s="205"/>
      <c r="AVS121" s="205"/>
      <c r="AVT121" s="205"/>
      <c r="AVU121" s="205"/>
      <c r="AVV121" s="205"/>
      <c r="AVW121" s="205"/>
      <c r="AVX121" s="205"/>
      <c r="AVY121" s="205"/>
      <c r="AVZ121" s="205"/>
      <c r="AWA121" s="205"/>
      <c r="AWB121" s="205"/>
      <c r="AWC121" s="205"/>
      <c r="AWD121" s="205"/>
      <c r="AWE121" s="205"/>
      <c r="AWF121" s="205"/>
      <c r="AWG121" s="205"/>
      <c r="AWH121" s="205"/>
      <c r="AWI121" s="205"/>
      <c r="AWJ121" s="205"/>
      <c r="AWK121" s="205"/>
      <c r="AWL121" s="205"/>
      <c r="AWM121" s="205"/>
      <c r="AWN121" s="205"/>
      <c r="AWO121" s="205"/>
      <c r="AWP121" s="205"/>
      <c r="AWQ121" s="205"/>
      <c r="AWR121" s="205"/>
      <c r="AWS121" s="205"/>
      <c r="AWT121" s="205"/>
      <c r="AWU121" s="205"/>
      <c r="AWV121" s="205"/>
      <c r="AWW121" s="205"/>
      <c r="AWX121" s="205"/>
      <c r="AWY121" s="205"/>
      <c r="AWZ121" s="205"/>
      <c r="AXA121" s="205"/>
      <c r="AXB121" s="205"/>
      <c r="AXC121" s="205"/>
      <c r="AXD121" s="205"/>
      <c r="AXE121" s="205"/>
      <c r="AXF121" s="205"/>
      <c r="AXG121" s="205"/>
      <c r="AXH121" s="205"/>
      <c r="AXI121" s="205"/>
      <c r="AXJ121" s="205"/>
      <c r="AXK121" s="205"/>
      <c r="AXL121" s="205"/>
      <c r="AXM121" s="205"/>
      <c r="AXN121" s="205"/>
      <c r="AXO121" s="205"/>
      <c r="AXP121" s="205"/>
      <c r="AXQ121" s="205"/>
      <c r="AXR121" s="205"/>
      <c r="AXS121" s="205"/>
      <c r="AXT121" s="205"/>
      <c r="AXU121" s="205"/>
      <c r="AXV121" s="205"/>
      <c r="AXW121" s="205"/>
      <c r="AXX121" s="205"/>
      <c r="AXY121" s="205"/>
      <c r="AXZ121" s="205"/>
      <c r="AYA121" s="205"/>
      <c r="AYB121" s="205"/>
      <c r="AYC121" s="205"/>
      <c r="AYD121" s="205"/>
      <c r="AYE121" s="205"/>
      <c r="AYF121" s="205"/>
      <c r="AYG121" s="205"/>
      <c r="AYH121" s="205"/>
      <c r="AYI121" s="205"/>
      <c r="AYJ121" s="205"/>
      <c r="AYK121" s="205"/>
      <c r="AYL121" s="205"/>
      <c r="AYM121" s="205"/>
      <c r="AYN121" s="205"/>
      <c r="AYO121" s="205"/>
      <c r="AYP121" s="205"/>
      <c r="AYQ121" s="205"/>
      <c r="AYR121" s="205"/>
      <c r="AYS121" s="205"/>
      <c r="AYT121" s="205"/>
      <c r="AYU121" s="205"/>
      <c r="AYV121" s="205"/>
      <c r="AYW121" s="205"/>
      <c r="AYX121" s="205"/>
      <c r="AYY121" s="205"/>
      <c r="AYZ121" s="205"/>
      <c r="AZA121" s="205"/>
      <c r="AZB121" s="205"/>
      <c r="AZC121" s="205"/>
      <c r="AZD121" s="205"/>
      <c r="AZE121" s="205"/>
      <c r="AZF121" s="205"/>
      <c r="AZG121" s="205"/>
      <c r="AZH121" s="205"/>
      <c r="AZI121" s="205"/>
      <c r="AZJ121" s="205"/>
      <c r="AZK121" s="205"/>
      <c r="AZL121" s="205"/>
      <c r="AZM121" s="205"/>
      <c r="AZN121" s="205"/>
      <c r="AZO121" s="205"/>
      <c r="AZP121" s="205"/>
      <c r="AZQ121" s="205"/>
      <c r="AZR121" s="205"/>
      <c r="AZS121" s="205"/>
      <c r="AZT121" s="205"/>
      <c r="AZU121" s="205"/>
      <c r="AZV121" s="205"/>
      <c r="AZW121" s="205"/>
      <c r="AZX121" s="205"/>
      <c r="AZY121" s="205"/>
      <c r="AZZ121" s="205"/>
      <c r="BAA121" s="205"/>
      <c r="BAB121" s="205"/>
      <c r="BAC121" s="205"/>
      <c r="BAD121" s="205"/>
      <c r="BAE121" s="205"/>
      <c r="BAF121" s="205"/>
      <c r="BAG121" s="205"/>
      <c r="BAH121" s="205"/>
      <c r="BAI121" s="205"/>
      <c r="BAJ121" s="205"/>
      <c r="BAK121" s="205"/>
      <c r="BAL121" s="205"/>
      <c r="BAM121" s="205"/>
      <c r="BAN121" s="205"/>
      <c r="BAO121" s="205"/>
      <c r="BAP121" s="205"/>
      <c r="BAQ121" s="205"/>
      <c r="BAR121" s="205"/>
      <c r="BAS121" s="205"/>
      <c r="BAT121" s="205"/>
      <c r="BAU121" s="205"/>
      <c r="BAV121" s="205"/>
      <c r="BAW121" s="205"/>
      <c r="BAX121" s="205"/>
      <c r="BAY121" s="205"/>
      <c r="BAZ121" s="205"/>
      <c r="BBA121" s="205"/>
      <c r="BBB121" s="205"/>
      <c r="BBC121" s="205"/>
      <c r="BBD121" s="205"/>
      <c r="BBE121" s="205"/>
      <c r="BBF121" s="205"/>
      <c r="BBG121" s="205"/>
      <c r="BBH121" s="205"/>
      <c r="BBI121" s="205"/>
      <c r="BBJ121" s="205"/>
      <c r="BBK121" s="205"/>
      <c r="BBL121" s="205"/>
      <c r="BBM121" s="205"/>
      <c r="BBN121" s="205"/>
      <c r="BBO121" s="205"/>
      <c r="BBP121" s="205"/>
      <c r="BBQ121" s="205"/>
      <c r="BBR121" s="205"/>
      <c r="BBS121" s="205"/>
      <c r="BBT121" s="205"/>
      <c r="BBU121" s="205"/>
      <c r="BBV121" s="205"/>
      <c r="BBW121" s="205"/>
      <c r="BBX121" s="205"/>
      <c r="BBY121" s="205"/>
      <c r="BBZ121" s="205"/>
      <c r="BCA121" s="205"/>
      <c r="BCB121" s="205"/>
      <c r="BCC121" s="205"/>
      <c r="BCD121" s="205"/>
      <c r="BCE121" s="205"/>
      <c r="BCF121" s="205"/>
      <c r="BCG121" s="205"/>
      <c r="BCH121" s="205"/>
      <c r="BCI121" s="205"/>
      <c r="BCJ121" s="205"/>
      <c r="BCK121" s="205"/>
      <c r="BCL121" s="205"/>
      <c r="BCM121" s="205"/>
      <c r="BCN121" s="205"/>
      <c r="BCO121" s="205"/>
      <c r="BCP121" s="205"/>
      <c r="BCQ121" s="205"/>
      <c r="BCR121" s="205"/>
      <c r="BCS121" s="205"/>
      <c r="BCT121" s="205"/>
      <c r="BCU121" s="205"/>
      <c r="BCV121" s="205"/>
      <c r="BCW121" s="205"/>
      <c r="BCX121" s="205"/>
      <c r="BCY121" s="205"/>
      <c r="BCZ121" s="205"/>
      <c r="BDA121" s="205"/>
      <c r="BDB121" s="205"/>
      <c r="BDC121" s="205"/>
      <c r="BDD121" s="205"/>
      <c r="BDE121" s="205"/>
      <c r="BDF121" s="205"/>
      <c r="BDG121" s="205"/>
      <c r="BDH121" s="205"/>
      <c r="BDI121" s="205"/>
      <c r="BDJ121" s="205"/>
      <c r="BDK121" s="205"/>
      <c r="BDL121" s="205"/>
      <c r="BDM121" s="205"/>
      <c r="BDN121" s="205"/>
      <c r="BDO121" s="205"/>
      <c r="BDP121" s="205"/>
      <c r="BDQ121" s="205"/>
      <c r="BDR121" s="205"/>
      <c r="BDS121" s="205"/>
      <c r="BDT121" s="205"/>
      <c r="BDU121" s="205"/>
    </row>
    <row r="122" spans="1:1477" s="110" customFormat="1" ht="24" customHeight="1" thickTop="1" thickBot="1">
      <c r="A122" s="148"/>
      <c r="B122" s="291" t="s">
        <v>532</v>
      </c>
      <c r="C122" s="292"/>
      <c r="D122" s="293"/>
      <c r="E122" s="8"/>
      <c r="F122" s="9"/>
      <c r="G122" s="176">
        <f>IF(B120="","",ROWS(B120:B121)-1)</f>
        <v>1</v>
      </c>
      <c r="H122" s="10">
        <f>SUM(H120:H121)</f>
        <v>1</v>
      </c>
      <c r="I122" s="10">
        <f>SUM(I120:I121)</f>
        <v>0</v>
      </c>
      <c r="J122" s="10">
        <f>SUM(J120:J121)</f>
        <v>150</v>
      </c>
      <c r="K122" s="10">
        <f>SUM(K120:K121)</f>
        <v>183</v>
      </c>
      <c r="L122" s="10">
        <f>SUM(L120:L121)</f>
        <v>183</v>
      </c>
      <c r="M122" s="157">
        <f>IF(G122="",0,N122/G122)</f>
        <v>1</v>
      </c>
      <c r="N122" s="10">
        <f t="shared" ref="N122:AC122" si="96">SUM(N120:N121)</f>
        <v>1</v>
      </c>
      <c r="O122" s="10">
        <f t="shared" si="96"/>
        <v>0</v>
      </c>
      <c r="P122" s="11">
        <f t="shared" si="96"/>
        <v>0</v>
      </c>
      <c r="Q122" s="11">
        <f t="shared" si="96"/>
        <v>0</v>
      </c>
      <c r="R122" s="10">
        <f t="shared" si="96"/>
        <v>33</v>
      </c>
      <c r="S122" s="10">
        <f t="shared" si="96"/>
        <v>0</v>
      </c>
      <c r="T122" s="12">
        <f t="shared" si="96"/>
        <v>2030000</v>
      </c>
      <c r="U122" s="12">
        <f t="shared" si="96"/>
        <v>50000</v>
      </c>
      <c r="V122" s="12">
        <f t="shared" si="96"/>
        <v>1980000</v>
      </c>
      <c r="W122" s="12">
        <f t="shared" si="96"/>
        <v>2030000</v>
      </c>
      <c r="X122" s="12">
        <f t="shared" si="96"/>
        <v>1980915</v>
      </c>
      <c r="Y122" s="12">
        <f t="shared" si="96"/>
        <v>0</v>
      </c>
      <c r="Z122" s="12">
        <f t="shared" si="96"/>
        <v>0</v>
      </c>
      <c r="AA122" s="12">
        <f t="shared" si="96"/>
        <v>0</v>
      </c>
      <c r="AB122" s="12">
        <f t="shared" si="96"/>
        <v>1980915</v>
      </c>
      <c r="AC122" s="12">
        <f t="shared" si="96"/>
        <v>1934577</v>
      </c>
      <c r="AD122" s="157">
        <f>IF(G122="",0,AE122/G122)</f>
        <v>2</v>
      </c>
      <c r="AE122" s="160">
        <f t="shared" ref="AE122:BJ122" si="97">SUM(AE120:AE121)</f>
        <v>2</v>
      </c>
      <c r="AF122" s="12">
        <f t="shared" si="97"/>
        <v>-46338</v>
      </c>
      <c r="AG122" s="12">
        <f t="shared" si="97"/>
        <v>0</v>
      </c>
      <c r="AH122" s="13">
        <f t="shared" si="97"/>
        <v>26</v>
      </c>
      <c r="AI122" s="13">
        <f t="shared" si="97"/>
        <v>7</v>
      </c>
      <c r="AJ122" s="13">
        <f t="shared" si="97"/>
        <v>0</v>
      </c>
      <c r="AK122" s="13">
        <f t="shared" si="97"/>
        <v>0</v>
      </c>
      <c r="AL122" s="12">
        <f t="shared" si="97"/>
        <v>1006</v>
      </c>
      <c r="AM122" s="12">
        <f t="shared" si="97"/>
        <v>0</v>
      </c>
      <c r="AN122" s="13">
        <f t="shared" si="97"/>
        <v>0</v>
      </c>
      <c r="AO122" s="13">
        <f t="shared" si="97"/>
        <v>0</v>
      </c>
      <c r="AP122" s="12">
        <f t="shared" si="97"/>
        <v>2700</v>
      </c>
      <c r="AQ122" s="12">
        <f t="shared" si="97"/>
        <v>0</v>
      </c>
      <c r="AR122" s="13">
        <f t="shared" si="97"/>
        <v>0</v>
      </c>
      <c r="AS122" s="13">
        <f t="shared" si="97"/>
        <v>0</v>
      </c>
      <c r="AT122" s="12">
        <f t="shared" si="97"/>
        <v>0</v>
      </c>
      <c r="AU122" s="12">
        <f t="shared" si="97"/>
        <v>0</v>
      </c>
      <c r="AV122" s="13">
        <f t="shared" si="97"/>
        <v>0</v>
      </c>
      <c r="AW122" s="13">
        <f t="shared" si="97"/>
        <v>0</v>
      </c>
      <c r="AX122" s="12">
        <f t="shared" si="97"/>
        <v>0</v>
      </c>
      <c r="AY122" s="12">
        <f t="shared" si="97"/>
        <v>0</v>
      </c>
      <c r="AZ122" s="13">
        <f t="shared" si="97"/>
        <v>0</v>
      </c>
      <c r="BA122" s="13">
        <f t="shared" si="97"/>
        <v>0</v>
      </c>
      <c r="BB122" s="12">
        <f t="shared" si="97"/>
        <v>0</v>
      </c>
      <c r="BC122" s="12">
        <f t="shared" si="97"/>
        <v>0</v>
      </c>
      <c r="BD122" s="13">
        <f t="shared" si="97"/>
        <v>0</v>
      </c>
      <c r="BE122" s="13">
        <f t="shared" si="97"/>
        <v>0</v>
      </c>
      <c r="BF122" s="12">
        <f t="shared" si="97"/>
        <v>0</v>
      </c>
      <c r="BG122" s="12">
        <f t="shared" si="97"/>
        <v>0</v>
      </c>
      <c r="BH122" s="13">
        <f t="shared" si="97"/>
        <v>0</v>
      </c>
      <c r="BI122" s="13">
        <f t="shared" si="97"/>
        <v>0</v>
      </c>
      <c r="BJ122" s="12">
        <f t="shared" si="97"/>
        <v>6054</v>
      </c>
      <c r="BK122" s="12">
        <f t="shared" ref="BK122:CP122" si="98">SUM(BK120:BK121)</f>
        <v>0</v>
      </c>
      <c r="BL122" s="13">
        <f t="shared" si="98"/>
        <v>0</v>
      </c>
      <c r="BM122" s="13">
        <f t="shared" si="98"/>
        <v>0</v>
      </c>
      <c r="BN122" s="12">
        <f t="shared" si="98"/>
        <v>0</v>
      </c>
      <c r="BO122" s="12">
        <f t="shared" si="98"/>
        <v>0</v>
      </c>
      <c r="BP122" s="13">
        <f t="shared" si="98"/>
        <v>0</v>
      </c>
      <c r="BQ122" s="13">
        <f t="shared" si="98"/>
        <v>0</v>
      </c>
      <c r="BR122" s="12">
        <f t="shared" si="98"/>
        <v>0</v>
      </c>
      <c r="BS122" s="12">
        <f t="shared" si="98"/>
        <v>0</v>
      </c>
      <c r="BT122" s="13">
        <f t="shared" si="98"/>
        <v>0</v>
      </c>
      <c r="BU122" s="13">
        <f t="shared" si="98"/>
        <v>0</v>
      </c>
      <c r="BV122" s="12">
        <f t="shared" si="98"/>
        <v>0</v>
      </c>
      <c r="BW122" s="12">
        <f t="shared" si="98"/>
        <v>0</v>
      </c>
      <c r="BX122" s="13">
        <f t="shared" si="98"/>
        <v>0</v>
      </c>
      <c r="BY122" s="13">
        <f t="shared" si="98"/>
        <v>0</v>
      </c>
      <c r="BZ122" s="12">
        <f t="shared" si="98"/>
        <v>0</v>
      </c>
      <c r="CA122" s="12">
        <f t="shared" si="98"/>
        <v>0</v>
      </c>
      <c r="CB122" s="13">
        <f t="shared" si="98"/>
        <v>0</v>
      </c>
      <c r="CC122" s="13">
        <f t="shared" si="98"/>
        <v>0</v>
      </c>
      <c r="CD122" s="12">
        <f t="shared" si="98"/>
        <v>0</v>
      </c>
      <c r="CE122" s="12">
        <f t="shared" si="98"/>
        <v>0</v>
      </c>
      <c r="CF122" s="13">
        <f t="shared" si="98"/>
        <v>0</v>
      </c>
      <c r="CG122" s="13">
        <f t="shared" si="98"/>
        <v>0</v>
      </c>
      <c r="CH122" s="12">
        <f t="shared" si="98"/>
        <v>0</v>
      </c>
      <c r="CI122" s="12">
        <f t="shared" si="98"/>
        <v>0</v>
      </c>
      <c r="CJ122" s="13">
        <f t="shared" si="98"/>
        <v>0</v>
      </c>
      <c r="CK122" s="13">
        <f t="shared" si="98"/>
        <v>0</v>
      </c>
      <c r="CL122" s="12">
        <f t="shared" si="98"/>
        <v>9760</v>
      </c>
      <c r="CM122" s="12">
        <f t="shared" si="98"/>
        <v>0</v>
      </c>
      <c r="CN122" s="14"/>
      <c r="CO122" s="14"/>
      <c r="CP122" s="14"/>
      <c r="CQ122" s="14"/>
      <c r="CR122" s="14"/>
      <c r="CS122" s="14"/>
      <c r="CT122" s="8"/>
      <c r="CU122" s="9"/>
      <c r="CV122" s="9"/>
      <c r="CW122" s="8"/>
      <c r="CX122" s="8"/>
      <c r="CY122" s="9"/>
      <c r="CZ122" s="9"/>
      <c r="DA122" s="9"/>
      <c r="DB122" s="12"/>
      <c r="DC122" s="14"/>
      <c r="DD122" s="16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  <c r="DX122" s="118"/>
      <c r="DY122" s="118"/>
      <c r="DZ122" s="118"/>
      <c r="EA122" s="118"/>
      <c r="EB122" s="118"/>
      <c r="EC122" s="118"/>
      <c r="ED122" s="118"/>
      <c r="EE122" s="118"/>
      <c r="EF122" s="118"/>
      <c r="EG122" s="118"/>
      <c r="EH122" s="118"/>
      <c r="EI122" s="118"/>
      <c r="EJ122" s="118"/>
      <c r="EK122" s="118"/>
      <c r="EL122" s="118"/>
      <c r="EM122" s="118"/>
      <c r="EN122" s="118"/>
      <c r="EO122" s="118"/>
      <c r="EP122" s="118"/>
      <c r="EQ122" s="118"/>
      <c r="ER122" s="118"/>
      <c r="ES122" s="118"/>
      <c r="ET122" s="118"/>
      <c r="EU122" s="118"/>
      <c r="EV122" s="118"/>
      <c r="EW122" s="118"/>
      <c r="EX122" s="118"/>
      <c r="EY122" s="118"/>
      <c r="EZ122" s="118"/>
      <c r="FA122" s="118"/>
      <c r="FB122" s="118"/>
      <c r="FC122" s="118"/>
      <c r="FD122" s="118"/>
      <c r="FE122" s="118"/>
      <c r="FF122" s="118"/>
      <c r="FG122" s="118"/>
      <c r="FH122" s="118"/>
      <c r="FI122" s="118"/>
      <c r="FJ122" s="118"/>
      <c r="FK122" s="118"/>
      <c r="FL122" s="118"/>
      <c r="FM122" s="118"/>
      <c r="FN122" s="118"/>
      <c r="FO122" s="118"/>
      <c r="FP122" s="118"/>
      <c r="FQ122" s="118"/>
      <c r="FR122" s="118"/>
      <c r="FS122" s="118"/>
      <c r="FT122" s="118"/>
      <c r="FU122" s="118"/>
      <c r="FV122" s="118"/>
      <c r="FW122" s="118"/>
      <c r="FX122" s="118"/>
      <c r="FY122" s="118"/>
      <c r="FZ122" s="118"/>
      <c r="GA122" s="118"/>
      <c r="GB122" s="118"/>
      <c r="GC122" s="118"/>
      <c r="GD122" s="118"/>
      <c r="GE122" s="118"/>
      <c r="GF122" s="118"/>
      <c r="GG122" s="118"/>
      <c r="GH122" s="118"/>
      <c r="GI122" s="118"/>
      <c r="GJ122" s="118"/>
      <c r="GK122" s="118"/>
      <c r="GL122" s="118"/>
      <c r="GM122" s="118"/>
      <c r="GN122" s="118"/>
      <c r="GO122" s="118"/>
      <c r="GP122" s="118"/>
      <c r="GQ122" s="118"/>
      <c r="GR122" s="118"/>
      <c r="GS122" s="118"/>
      <c r="GT122" s="118"/>
      <c r="GU122" s="118"/>
      <c r="GV122" s="118"/>
      <c r="GW122" s="118"/>
      <c r="GX122" s="118"/>
      <c r="GY122" s="118"/>
      <c r="GZ122" s="118"/>
      <c r="HA122" s="118"/>
      <c r="HB122" s="118"/>
      <c r="HC122" s="118"/>
      <c r="HD122" s="118"/>
      <c r="HE122" s="118"/>
      <c r="HF122" s="118"/>
      <c r="HG122" s="118"/>
      <c r="HH122" s="118"/>
      <c r="HI122" s="118"/>
      <c r="HJ122" s="118"/>
      <c r="HK122" s="118"/>
      <c r="HL122" s="118"/>
      <c r="HM122" s="118"/>
      <c r="HN122" s="118"/>
      <c r="HO122" s="118"/>
      <c r="HP122" s="118"/>
      <c r="HQ122" s="118"/>
      <c r="HR122" s="118"/>
      <c r="HS122" s="118"/>
      <c r="HT122" s="118"/>
      <c r="HU122" s="118"/>
      <c r="HV122" s="118"/>
      <c r="HW122" s="118"/>
      <c r="HX122" s="118"/>
      <c r="HY122" s="118"/>
      <c r="HZ122" s="118"/>
      <c r="IA122" s="118"/>
      <c r="IB122" s="118"/>
      <c r="IC122" s="118"/>
      <c r="ID122" s="118"/>
      <c r="IE122" s="118"/>
      <c r="IF122" s="118"/>
      <c r="IG122" s="118"/>
      <c r="IH122" s="118"/>
      <c r="II122" s="118"/>
      <c r="IJ122" s="118"/>
      <c r="IK122" s="118"/>
      <c r="IL122" s="118"/>
      <c r="IM122" s="118"/>
      <c r="IN122" s="118"/>
      <c r="IO122" s="118"/>
      <c r="IP122" s="118"/>
      <c r="IQ122" s="118"/>
      <c r="IR122" s="118"/>
      <c r="IS122" s="118"/>
      <c r="IT122" s="118"/>
      <c r="IU122" s="118"/>
      <c r="IV122" s="118"/>
      <c r="IW122" s="118"/>
      <c r="IX122" s="118"/>
      <c r="IY122" s="118"/>
      <c r="IZ122" s="118"/>
      <c r="JA122" s="118"/>
      <c r="JB122" s="118"/>
      <c r="JC122" s="118"/>
      <c r="JD122" s="118"/>
      <c r="JE122" s="118"/>
      <c r="JF122" s="118"/>
      <c r="JG122" s="118"/>
      <c r="JH122" s="118"/>
      <c r="JI122" s="118"/>
      <c r="JJ122" s="118"/>
      <c r="JK122" s="118"/>
      <c r="JL122" s="118"/>
      <c r="JM122" s="118"/>
      <c r="JN122" s="118"/>
      <c r="JO122" s="118"/>
      <c r="JP122" s="118"/>
      <c r="JQ122" s="118"/>
      <c r="JR122" s="118"/>
      <c r="JS122" s="118"/>
      <c r="JT122" s="118"/>
      <c r="JU122" s="118"/>
      <c r="JV122" s="118"/>
      <c r="JW122" s="118"/>
      <c r="JX122" s="118"/>
      <c r="JY122" s="118"/>
      <c r="JZ122" s="118"/>
      <c r="KA122" s="118"/>
      <c r="KB122" s="118"/>
      <c r="KC122" s="118"/>
      <c r="KD122" s="118"/>
      <c r="KE122" s="118"/>
      <c r="KF122" s="118"/>
      <c r="KG122" s="118"/>
      <c r="KH122" s="118"/>
      <c r="KI122" s="118"/>
      <c r="KJ122" s="118"/>
      <c r="KK122" s="118"/>
      <c r="KL122" s="118"/>
      <c r="KM122" s="118"/>
      <c r="KN122" s="118"/>
      <c r="KO122" s="118"/>
      <c r="KP122" s="118"/>
      <c r="KQ122" s="118"/>
      <c r="KR122" s="118"/>
      <c r="KS122" s="118"/>
      <c r="KT122" s="118"/>
      <c r="KU122" s="118"/>
      <c r="KV122" s="118"/>
      <c r="KW122" s="118"/>
      <c r="KX122" s="118"/>
      <c r="KY122" s="118"/>
      <c r="KZ122" s="118"/>
      <c r="LA122" s="118"/>
      <c r="LB122" s="118"/>
      <c r="LC122" s="118"/>
      <c r="LD122" s="118"/>
      <c r="LE122" s="118"/>
      <c r="LF122" s="118"/>
      <c r="LG122" s="118"/>
      <c r="LH122" s="118"/>
      <c r="LI122" s="118"/>
      <c r="LJ122" s="118"/>
      <c r="LK122" s="118"/>
      <c r="LL122" s="118"/>
      <c r="LM122" s="118"/>
      <c r="LN122" s="118"/>
      <c r="LO122" s="118"/>
      <c r="LP122" s="118"/>
      <c r="LQ122" s="118"/>
      <c r="LR122" s="118"/>
      <c r="LS122" s="118"/>
      <c r="LT122" s="118"/>
      <c r="LU122" s="118"/>
      <c r="LV122" s="118"/>
      <c r="LW122" s="118"/>
      <c r="LX122" s="118"/>
      <c r="LY122" s="118"/>
      <c r="LZ122" s="118"/>
      <c r="MA122" s="118"/>
      <c r="MB122" s="118"/>
      <c r="MC122" s="118"/>
      <c r="MD122" s="118"/>
      <c r="ME122" s="118"/>
      <c r="MF122" s="118"/>
      <c r="MG122" s="118"/>
      <c r="MH122" s="118"/>
      <c r="MI122" s="118"/>
      <c r="MJ122" s="118"/>
      <c r="MK122" s="118"/>
      <c r="ML122" s="118"/>
      <c r="MM122" s="118"/>
      <c r="MN122" s="118"/>
      <c r="MO122" s="118"/>
      <c r="MP122" s="118"/>
      <c r="MQ122" s="118"/>
      <c r="MR122" s="118"/>
      <c r="MS122" s="118"/>
      <c r="MT122" s="118"/>
      <c r="MU122" s="118"/>
      <c r="MV122" s="118"/>
      <c r="MW122" s="118"/>
      <c r="MX122" s="118"/>
      <c r="MY122" s="118"/>
      <c r="MZ122" s="118"/>
      <c r="NA122" s="118"/>
      <c r="NB122" s="118"/>
      <c r="NC122" s="118"/>
      <c r="ND122" s="118"/>
      <c r="NE122" s="118"/>
      <c r="NF122" s="118"/>
      <c r="NG122" s="118"/>
      <c r="NH122" s="118"/>
      <c r="NI122" s="118"/>
      <c r="NJ122" s="118"/>
      <c r="NK122" s="118"/>
      <c r="NL122" s="118"/>
      <c r="NM122" s="118"/>
      <c r="NN122" s="118"/>
      <c r="NO122" s="118"/>
      <c r="NP122" s="118"/>
      <c r="NQ122" s="118"/>
      <c r="NR122" s="118"/>
      <c r="NS122" s="118"/>
      <c r="NT122" s="118"/>
      <c r="NU122" s="118"/>
      <c r="NV122" s="118"/>
      <c r="NW122" s="118"/>
      <c r="NX122" s="118"/>
      <c r="NY122" s="118"/>
      <c r="NZ122" s="118"/>
      <c r="OA122" s="118"/>
      <c r="OB122" s="118"/>
      <c r="OC122" s="118"/>
      <c r="OD122" s="118"/>
      <c r="OE122" s="118"/>
      <c r="OF122" s="118"/>
      <c r="OG122" s="118"/>
      <c r="OH122" s="118"/>
      <c r="OI122" s="118"/>
      <c r="OJ122" s="118"/>
      <c r="OK122" s="118"/>
      <c r="OL122" s="118"/>
      <c r="OM122" s="118"/>
      <c r="ON122" s="118"/>
      <c r="OO122" s="118"/>
      <c r="OP122" s="118"/>
      <c r="OQ122" s="118"/>
      <c r="OR122" s="118"/>
      <c r="OS122" s="118"/>
      <c r="OT122" s="118"/>
      <c r="OU122" s="118"/>
      <c r="OV122" s="118"/>
      <c r="OW122" s="118"/>
      <c r="OX122" s="118"/>
      <c r="OY122" s="118"/>
      <c r="OZ122" s="118"/>
      <c r="PA122" s="118"/>
      <c r="PB122" s="118"/>
      <c r="PC122" s="118"/>
      <c r="PD122" s="118"/>
      <c r="PE122" s="118"/>
      <c r="PF122" s="118"/>
      <c r="PG122" s="118"/>
      <c r="PH122" s="118"/>
      <c r="PI122" s="118"/>
      <c r="PJ122" s="118"/>
      <c r="PK122" s="118"/>
      <c r="PL122" s="118"/>
      <c r="PM122" s="118"/>
      <c r="PN122" s="118"/>
      <c r="PO122" s="118"/>
      <c r="PP122" s="118"/>
      <c r="PQ122" s="118"/>
      <c r="PR122" s="118"/>
      <c r="PS122" s="118"/>
      <c r="PT122" s="118"/>
      <c r="PU122" s="118"/>
      <c r="PV122" s="118"/>
      <c r="PW122" s="118"/>
      <c r="PX122" s="118"/>
      <c r="PY122" s="118"/>
      <c r="PZ122" s="118"/>
      <c r="QA122" s="118"/>
      <c r="QB122" s="118"/>
      <c r="QC122" s="118"/>
      <c r="QD122" s="118"/>
      <c r="QE122" s="118"/>
      <c r="QF122" s="118"/>
      <c r="QG122" s="118"/>
      <c r="QH122" s="118"/>
      <c r="QI122" s="118"/>
      <c r="QJ122" s="118"/>
      <c r="QK122" s="118"/>
      <c r="QL122" s="118"/>
      <c r="QM122" s="118"/>
      <c r="QN122" s="118"/>
      <c r="QO122" s="118"/>
      <c r="QP122" s="118"/>
      <c r="QQ122" s="118"/>
      <c r="QR122" s="118"/>
      <c r="QS122" s="118"/>
      <c r="QT122" s="118"/>
      <c r="QU122" s="118"/>
      <c r="QV122" s="118"/>
      <c r="QW122" s="118"/>
      <c r="QX122" s="118"/>
      <c r="QY122" s="118"/>
      <c r="QZ122" s="118"/>
      <c r="RA122" s="118"/>
      <c r="RB122" s="118"/>
      <c r="RC122" s="118"/>
      <c r="RD122" s="118"/>
      <c r="RE122" s="118"/>
      <c r="RF122" s="118"/>
      <c r="RG122" s="118"/>
      <c r="RH122" s="118"/>
      <c r="RI122" s="118"/>
      <c r="RJ122" s="118"/>
      <c r="RK122" s="118"/>
      <c r="RL122" s="118"/>
      <c r="RM122" s="118"/>
      <c r="RN122" s="118"/>
      <c r="RO122" s="118"/>
      <c r="RP122" s="118"/>
      <c r="RQ122" s="118"/>
      <c r="RR122" s="118"/>
      <c r="RS122" s="118"/>
      <c r="RT122" s="118"/>
      <c r="RU122" s="118"/>
      <c r="RV122" s="118"/>
      <c r="RW122" s="118"/>
      <c r="RX122" s="118"/>
      <c r="RY122" s="118"/>
      <c r="RZ122" s="118"/>
      <c r="SA122" s="118"/>
      <c r="SB122" s="118"/>
      <c r="SC122" s="118"/>
      <c r="SD122" s="118"/>
      <c r="SE122" s="118"/>
      <c r="SF122" s="118"/>
      <c r="SG122" s="118"/>
      <c r="SH122" s="118"/>
      <c r="SI122" s="118"/>
      <c r="SJ122" s="118"/>
      <c r="SK122" s="118"/>
      <c r="SL122" s="118"/>
      <c r="SM122" s="118"/>
      <c r="SN122" s="118"/>
      <c r="SO122" s="118"/>
      <c r="SP122" s="118"/>
      <c r="SQ122" s="118"/>
      <c r="SR122" s="118"/>
      <c r="SS122" s="118"/>
      <c r="ST122" s="118"/>
      <c r="SU122" s="118"/>
      <c r="SV122" s="118"/>
      <c r="SW122" s="118"/>
      <c r="SX122" s="118"/>
      <c r="SY122" s="118"/>
      <c r="SZ122" s="118"/>
      <c r="TA122" s="118"/>
      <c r="TB122" s="118"/>
      <c r="TC122" s="118"/>
      <c r="TD122" s="118"/>
      <c r="TE122" s="118"/>
      <c r="TF122" s="118"/>
      <c r="TG122" s="118"/>
      <c r="TH122" s="118"/>
      <c r="TI122" s="118"/>
      <c r="TJ122" s="118"/>
      <c r="TK122" s="118"/>
      <c r="TL122" s="118"/>
      <c r="TM122" s="118"/>
      <c r="TN122" s="118"/>
      <c r="TO122" s="118"/>
      <c r="TP122" s="118"/>
      <c r="TQ122" s="118"/>
      <c r="TR122" s="118"/>
      <c r="TS122" s="118"/>
      <c r="TT122" s="118"/>
      <c r="TU122" s="118"/>
      <c r="TV122" s="118"/>
      <c r="TW122" s="118"/>
      <c r="TX122" s="118"/>
      <c r="TY122" s="118"/>
      <c r="TZ122" s="118"/>
      <c r="UA122" s="118"/>
      <c r="UB122" s="118"/>
      <c r="UC122" s="118"/>
      <c r="UD122" s="118"/>
      <c r="UE122" s="118"/>
      <c r="UF122" s="118"/>
      <c r="UG122" s="118"/>
      <c r="UH122" s="118"/>
      <c r="UI122" s="118"/>
      <c r="UJ122" s="118"/>
      <c r="UK122" s="118"/>
      <c r="UL122" s="118"/>
      <c r="UM122" s="118"/>
      <c r="UN122" s="118"/>
      <c r="UO122" s="118"/>
      <c r="UP122" s="118"/>
      <c r="UQ122" s="118"/>
      <c r="UR122" s="118"/>
      <c r="US122" s="118"/>
      <c r="UT122" s="118"/>
      <c r="UU122" s="118"/>
      <c r="UV122" s="118"/>
      <c r="UW122" s="118"/>
      <c r="UX122" s="118"/>
      <c r="UY122" s="118"/>
      <c r="UZ122" s="118"/>
      <c r="VA122" s="118"/>
      <c r="VB122" s="118"/>
      <c r="VC122" s="118"/>
      <c r="VD122" s="118"/>
      <c r="VE122" s="118"/>
      <c r="VF122" s="118"/>
      <c r="VG122" s="118"/>
      <c r="VH122" s="118"/>
      <c r="VI122" s="118"/>
      <c r="VJ122" s="118"/>
      <c r="VK122" s="118"/>
      <c r="VL122" s="118"/>
      <c r="VM122" s="118"/>
      <c r="VN122" s="118"/>
      <c r="VO122" s="118"/>
      <c r="VP122" s="118"/>
      <c r="VQ122" s="118"/>
      <c r="VR122" s="118"/>
      <c r="VS122" s="118"/>
      <c r="VT122" s="118"/>
      <c r="VU122" s="118"/>
      <c r="VV122" s="118"/>
      <c r="VW122" s="118"/>
      <c r="VX122" s="118"/>
      <c r="VY122" s="118"/>
      <c r="VZ122" s="118"/>
      <c r="WA122" s="118"/>
      <c r="WB122" s="118"/>
      <c r="WC122" s="118"/>
      <c r="WD122" s="118"/>
      <c r="WE122" s="118"/>
      <c r="WF122" s="118"/>
      <c r="WG122" s="118"/>
      <c r="WH122" s="118"/>
      <c r="WI122" s="118"/>
      <c r="WJ122" s="118"/>
      <c r="WK122" s="118"/>
      <c r="WL122" s="118"/>
      <c r="WM122" s="118"/>
      <c r="WN122" s="118"/>
      <c r="WO122" s="118"/>
      <c r="WP122" s="118"/>
      <c r="WQ122" s="118"/>
      <c r="WR122" s="118"/>
      <c r="WS122" s="118"/>
      <c r="WT122" s="118"/>
      <c r="WU122" s="118"/>
      <c r="WV122" s="118"/>
      <c r="WW122" s="118"/>
      <c r="WX122" s="118"/>
      <c r="WY122" s="118"/>
      <c r="WZ122" s="118"/>
      <c r="XA122" s="118"/>
      <c r="XB122" s="118"/>
      <c r="XC122" s="118"/>
      <c r="XD122" s="118"/>
      <c r="XE122" s="118"/>
      <c r="XF122" s="118"/>
      <c r="XG122" s="118"/>
      <c r="XH122" s="118"/>
      <c r="XI122" s="118"/>
      <c r="XJ122" s="118"/>
      <c r="XK122" s="118"/>
      <c r="XL122" s="118"/>
      <c r="XM122" s="118"/>
      <c r="XN122" s="118"/>
      <c r="XO122" s="118"/>
      <c r="XP122" s="118"/>
      <c r="XQ122" s="118"/>
      <c r="XR122" s="118"/>
      <c r="XS122" s="118"/>
      <c r="XT122" s="118"/>
      <c r="XU122" s="118"/>
      <c r="XV122" s="118"/>
      <c r="XW122" s="118"/>
      <c r="XX122" s="118"/>
      <c r="XY122" s="118"/>
      <c r="XZ122" s="118"/>
      <c r="YA122" s="118"/>
      <c r="YB122" s="118"/>
      <c r="YC122" s="118"/>
      <c r="YD122" s="118"/>
      <c r="YE122" s="118"/>
      <c r="YF122" s="118"/>
      <c r="YG122" s="118"/>
      <c r="YH122" s="118"/>
      <c r="YI122" s="118"/>
      <c r="YJ122" s="118"/>
      <c r="YK122" s="118"/>
      <c r="YL122" s="118"/>
      <c r="YM122" s="118"/>
      <c r="YN122" s="118"/>
      <c r="YO122" s="118"/>
      <c r="YP122" s="118"/>
      <c r="YQ122" s="118"/>
      <c r="YR122" s="118"/>
      <c r="YS122" s="118"/>
      <c r="YT122" s="118"/>
      <c r="YU122" s="118"/>
      <c r="YV122" s="118"/>
      <c r="YW122" s="118"/>
      <c r="YX122" s="118"/>
      <c r="YY122" s="118"/>
      <c r="YZ122" s="118"/>
      <c r="ZA122" s="118"/>
      <c r="ZB122" s="118"/>
      <c r="ZC122" s="118"/>
      <c r="ZD122" s="118"/>
      <c r="ZE122" s="118"/>
      <c r="ZF122" s="118"/>
      <c r="ZG122" s="118"/>
      <c r="ZH122" s="118"/>
      <c r="ZI122" s="118"/>
      <c r="ZJ122" s="118"/>
      <c r="ZK122" s="118"/>
      <c r="ZL122" s="118"/>
      <c r="ZM122" s="118"/>
      <c r="ZN122" s="118"/>
      <c r="ZO122" s="118"/>
      <c r="ZP122" s="118"/>
      <c r="ZQ122" s="118"/>
      <c r="ZR122" s="118"/>
      <c r="ZS122" s="118"/>
      <c r="ZT122" s="118"/>
      <c r="ZU122" s="118"/>
      <c r="ZV122" s="118"/>
      <c r="ZW122" s="118"/>
      <c r="ZX122" s="118"/>
      <c r="ZY122" s="118"/>
      <c r="ZZ122" s="118"/>
      <c r="AAA122" s="118"/>
      <c r="AAB122" s="118"/>
      <c r="AAC122" s="118"/>
      <c r="AAD122" s="118"/>
      <c r="AAE122" s="118"/>
      <c r="AAF122" s="118"/>
      <c r="AAG122" s="118"/>
      <c r="AAH122" s="118"/>
      <c r="AAI122" s="118"/>
      <c r="AAJ122" s="118"/>
      <c r="AAK122" s="118"/>
      <c r="AAL122" s="118"/>
      <c r="AAM122" s="118"/>
      <c r="AAN122" s="118"/>
      <c r="AAO122" s="118"/>
      <c r="AAP122" s="118"/>
      <c r="AAQ122" s="118"/>
      <c r="AAR122" s="118"/>
      <c r="AAS122" s="118"/>
      <c r="AAT122" s="118"/>
      <c r="AAU122" s="118"/>
      <c r="AAV122" s="118"/>
      <c r="AAW122" s="118"/>
      <c r="AAX122" s="118"/>
      <c r="AAY122" s="118"/>
      <c r="AAZ122" s="118"/>
      <c r="ABA122" s="118"/>
      <c r="ABB122" s="118"/>
      <c r="ABC122" s="118"/>
      <c r="ABD122" s="118"/>
      <c r="ABE122" s="118"/>
      <c r="ABF122" s="118"/>
      <c r="ABG122" s="118"/>
      <c r="ABH122" s="118"/>
      <c r="ABI122" s="118"/>
      <c r="ABJ122" s="118"/>
      <c r="ABK122" s="118"/>
      <c r="ABL122" s="118"/>
      <c r="ABM122" s="118"/>
      <c r="ABN122" s="118"/>
      <c r="ABO122" s="118"/>
      <c r="ABP122" s="118"/>
      <c r="ABQ122" s="118"/>
      <c r="ABR122" s="118"/>
      <c r="ABS122" s="118"/>
      <c r="ABT122" s="118"/>
      <c r="ABU122" s="118"/>
      <c r="ABV122" s="118"/>
      <c r="ABW122" s="118"/>
      <c r="ABX122" s="118"/>
      <c r="ABY122" s="118"/>
      <c r="ABZ122" s="118"/>
      <c r="ACA122" s="118"/>
      <c r="ACB122" s="118"/>
      <c r="ACC122" s="118"/>
      <c r="ACD122" s="118"/>
      <c r="ACE122" s="118"/>
      <c r="ACF122" s="118"/>
      <c r="ACG122" s="118"/>
      <c r="ACH122" s="118"/>
      <c r="ACI122" s="118"/>
      <c r="ACJ122" s="118"/>
      <c r="ACK122" s="118"/>
      <c r="ACL122" s="118"/>
      <c r="ACM122" s="118"/>
      <c r="ACN122" s="118"/>
      <c r="ACO122" s="118"/>
      <c r="ACP122" s="118"/>
      <c r="ACQ122" s="118"/>
      <c r="ACR122" s="118"/>
      <c r="ACS122" s="118"/>
      <c r="ACT122" s="118"/>
      <c r="ACU122" s="118"/>
      <c r="ACV122" s="118"/>
      <c r="ACW122" s="118"/>
      <c r="ACX122" s="118"/>
      <c r="ACY122" s="118"/>
      <c r="ACZ122" s="118"/>
      <c r="ADA122" s="118"/>
      <c r="ADB122" s="118"/>
      <c r="ADC122" s="118"/>
      <c r="ADD122" s="118"/>
      <c r="ADE122" s="118"/>
      <c r="ADF122" s="118"/>
      <c r="ADG122" s="118"/>
      <c r="ADH122" s="118"/>
      <c r="ADI122" s="118"/>
      <c r="ADJ122" s="118"/>
      <c r="ADK122" s="118"/>
      <c r="ADL122" s="118"/>
      <c r="ADM122" s="118"/>
      <c r="ADN122" s="118"/>
      <c r="ADO122" s="118"/>
      <c r="ADP122" s="118"/>
      <c r="ADQ122" s="118"/>
      <c r="ADR122" s="118"/>
      <c r="ADS122" s="118"/>
      <c r="ADT122" s="118"/>
      <c r="ADU122" s="118"/>
      <c r="ADV122" s="118"/>
      <c r="ADW122" s="118"/>
      <c r="ADX122" s="118"/>
      <c r="ADY122" s="118"/>
      <c r="ADZ122" s="118"/>
      <c r="AEA122" s="118"/>
      <c r="AEB122" s="118"/>
      <c r="AEC122" s="118"/>
      <c r="AED122" s="118"/>
      <c r="AEE122" s="118"/>
      <c r="AEF122" s="118"/>
      <c r="AEG122" s="118"/>
      <c r="AEH122" s="118"/>
      <c r="AEI122" s="118"/>
      <c r="AEJ122" s="118"/>
      <c r="AEK122" s="118"/>
      <c r="AEL122" s="118"/>
      <c r="AEM122" s="118"/>
      <c r="AEN122" s="118"/>
      <c r="AEO122" s="118"/>
      <c r="AEP122" s="118"/>
      <c r="AEQ122" s="118"/>
      <c r="AER122" s="118"/>
      <c r="AES122" s="118"/>
      <c r="AET122" s="118"/>
      <c r="AEU122" s="118"/>
      <c r="AEV122" s="118"/>
      <c r="AEW122" s="118"/>
      <c r="AEX122" s="118"/>
      <c r="AEY122" s="118"/>
      <c r="AEZ122" s="118"/>
      <c r="AFA122" s="118"/>
      <c r="AFB122" s="118"/>
      <c r="AFC122" s="118"/>
      <c r="AFD122" s="118"/>
      <c r="AFE122" s="118"/>
      <c r="AFF122" s="118"/>
      <c r="AFG122" s="118"/>
      <c r="AFH122" s="118"/>
      <c r="AFI122" s="118"/>
      <c r="AFJ122" s="118"/>
      <c r="AFK122" s="118"/>
      <c r="AFL122" s="118"/>
      <c r="AFM122" s="118"/>
      <c r="AFN122" s="118"/>
      <c r="AFO122" s="118"/>
      <c r="AFP122" s="118"/>
      <c r="AFQ122" s="118"/>
      <c r="AFR122" s="118"/>
      <c r="AFS122" s="118"/>
      <c r="AFT122" s="118"/>
      <c r="AFU122" s="118"/>
      <c r="AFV122" s="118"/>
      <c r="AFW122" s="118"/>
      <c r="AFX122" s="118"/>
      <c r="AFY122" s="118"/>
      <c r="AFZ122" s="118"/>
      <c r="AGA122" s="118"/>
      <c r="AGB122" s="118"/>
      <c r="AGC122" s="118"/>
      <c r="AGD122" s="118"/>
      <c r="AGE122" s="118"/>
      <c r="AGF122" s="118"/>
      <c r="AGG122" s="118"/>
      <c r="AGH122" s="118"/>
      <c r="AGI122" s="118"/>
      <c r="AGJ122" s="118"/>
      <c r="AGK122" s="118"/>
      <c r="AGL122" s="118"/>
      <c r="AGM122" s="118"/>
      <c r="AGN122" s="118"/>
      <c r="AGO122" s="118"/>
      <c r="AGP122" s="118"/>
      <c r="AGQ122" s="118"/>
      <c r="AGR122" s="118"/>
      <c r="AGS122" s="118"/>
      <c r="AGT122" s="118"/>
      <c r="AGU122" s="118"/>
      <c r="AGV122" s="118"/>
      <c r="AGW122" s="118"/>
      <c r="AGX122" s="118"/>
      <c r="AGY122" s="118"/>
      <c r="AGZ122" s="118"/>
      <c r="AHA122" s="118"/>
      <c r="AHB122" s="118"/>
      <c r="AHC122" s="118"/>
      <c r="AHD122" s="118"/>
      <c r="AHE122" s="118"/>
      <c r="AHF122" s="118"/>
      <c r="AHG122" s="118"/>
      <c r="AHH122" s="118"/>
      <c r="AHI122" s="118"/>
      <c r="AHJ122" s="118"/>
      <c r="AHK122" s="118"/>
      <c r="AHL122" s="118"/>
      <c r="AHM122" s="118"/>
      <c r="AHN122" s="118"/>
      <c r="AHO122" s="118"/>
      <c r="AHP122" s="118"/>
      <c r="AHQ122" s="118"/>
      <c r="AHR122" s="118"/>
      <c r="AHS122" s="118"/>
      <c r="AHT122" s="118"/>
      <c r="AHU122" s="118"/>
      <c r="AHV122" s="118"/>
      <c r="AHW122" s="118"/>
      <c r="AHX122" s="118"/>
      <c r="AHY122" s="118"/>
      <c r="AHZ122" s="118"/>
      <c r="AIA122" s="118"/>
      <c r="AIB122" s="118"/>
      <c r="AIC122" s="118"/>
      <c r="AID122" s="118"/>
      <c r="AIE122" s="118"/>
      <c r="AIF122" s="118"/>
      <c r="AIG122" s="118"/>
      <c r="AIH122" s="118"/>
      <c r="AII122" s="118"/>
      <c r="AIJ122" s="118"/>
      <c r="AIK122" s="118"/>
      <c r="AIL122" s="118"/>
      <c r="AIM122" s="118"/>
      <c r="AIN122" s="118"/>
      <c r="AIO122" s="118"/>
      <c r="AIP122" s="118"/>
      <c r="AIQ122" s="118"/>
      <c r="AIR122" s="118"/>
      <c r="AIS122" s="118"/>
      <c r="AIT122" s="118"/>
      <c r="AIU122" s="118"/>
      <c r="AIV122" s="118"/>
      <c r="AIW122" s="118"/>
      <c r="AIX122" s="118"/>
      <c r="AIY122" s="118"/>
      <c r="AIZ122" s="118"/>
      <c r="AJA122" s="118"/>
      <c r="AJB122" s="118"/>
      <c r="AJC122" s="118"/>
      <c r="AJD122" s="118"/>
      <c r="AJE122" s="118"/>
      <c r="AJF122" s="118"/>
      <c r="AJG122" s="118"/>
      <c r="AJH122" s="118"/>
      <c r="AJI122" s="118"/>
      <c r="AJJ122" s="118"/>
      <c r="AJK122" s="118"/>
      <c r="AJL122" s="118"/>
      <c r="AJM122" s="118"/>
      <c r="AJN122" s="118"/>
      <c r="AJO122" s="118"/>
      <c r="AJP122" s="118"/>
      <c r="AJQ122" s="118"/>
      <c r="AJR122" s="118"/>
      <c r="AJS122" s="118"/>
      <c r="AJT122" s="118"/>
      <c r="AJU122" s="118"/>
      <c r="AJV122" s="118"/>
      <c r="AJW122" s="118"/>
      <c r="AJX122" s="118"/>
      <c r="AJY122" s="118"/>
      <c r="AJZ122" s="118"/>
      <c r="AKA122" s="118"/>
      <c r="AKB122" s="118"/>
      <c r="AKC122" s="118"/>
      <c r="AKD122" s="118"/>
      <c r="AKE122" s="118"/>
      <c r="AKF122" s="118"/>
      <c r="AKG122" s="118"/>
      <c r="AKH122" s="118"/>
      <c r="AKI122" s="118"/>
      <c r="AKJ122" s="118"/>
      <c r="AKK122" s="118"/>
      <c r="AKL122" s="118"/>
      <c r="AKM122" s="118"/>
      <c r="AKN122" s="118"/>
      <c r="AKO122" s="118"/>
      <c r="AKP122" s="118"/>
      <c r="AKQ122" s="118"/>
      <c r="AKR122" s="118"/>
      <c r="AKS122" s="118"/>
      <c r="AKT122" s="118"/>
      <c r="AKU122" s="118"/>
      <c r="AKV122" s="118"/>
      <c r="AKW122" s="118"/>
      <c r="AKX122" s="118"/>
      <c r="AKY122" s="118"/>
      <c r="AKZ122" s="118"/>
      <c r="ALA122" s="118"/>
      <c r="ALB122" s="118"/>
      <c r="ALC122" s="118"/>
      <c r="ALD122" s="118"/>
      <c r="ALE122" s="118"/>
      <c r="ALF122" s="118"/>
      <c r="ALG122" s="118"/>
      <c r="ALH122" s="118"/>
      <c r="ALI122" s="118"/>
      <c r="ALJ122" s="118"/>
      <c r="ALK122" s="118"/>
      <c r="ALL122" s="118"/>
      <c r="ALM122" s="118"/>
      <c r="ALN122" s="118"/>
      <c r="ALO122" s="118"/>
      <c r="ALP122" s="118"/>
      <c r="ALQ122" s="118"/>
      <c r="ALR122" s="118"/>
      <c r="ALS122" s="118"/>
      <c r="ALT122" s="118"/>
      <c r="ALU122" s="118"/>
      <c r="ALV122" s="118"/>
      <c r="ALW122" s="118"/>
      <c r="ALX122" s="118"/>
      <c r="ALY122" s="118"/>
      <c r="ALZ122" s="118"/>
      <c r="AMA122" s="118"/>
      <c r="AMB122" s="118"/>
      <c r="AMC122" s="118"/>
      <c r="AMD122" s="118"/>
      <c r="AME122" s="118"/>
      <c r="AMF122" s="118"/>
      <c r="AMG122" s="118"/>
      <c r="AMH122" s="118"/>
      <c r="AMI122" s="118"/>
      <c r="AMJ122" s="118"/>
      <c r="AMK122" s="118"/>
      <c r="AML122" s="118"/>
      <c r="AMM122" s="118"/>
      <c r="AMN122" s="118"/>
      <c r="AMO122" s="118"/>
      <c r="AMP122" s="118"/>
      <c r="AMQ122" s="118"/>
      <c r="AMR122" s="118"/>
      <c r="AMS122" s="118"/>
      <c r="AMT122" s="118"/>
      <c r="AMU122" s="118"/>
      <c r="AMV122" s="118"/>
      <c r="AMW122" s="118"/>
      <c r="AMX122" s="118"/>
      <c r="AMY122" s="118"/>
      <c r="AMZ122" s="118"/>
      <c r="ANA122" s="118"/>
      <c r="ANB122" s="118"/>
      <c r="ANC122" s="118"/>
      <c r="AND122" s="118"/>
      <c r="ANE122" s="118"/>
      <c r="ANF122" s="118"/>
      <c r="ANG122" s="118"/>
      <c r="ANH122" s="118"/>
      <c r="ANI122" s="118"/>
      <c r="ANJ122" s="118"/>
      <c r="ANK122" s="118"/>
      <c r="ANL122" s="118"/>
      <c r="ANM122" s="118"/>
      <c r="ANN122" s="118"/>
      <c r="ANO122" s="118"/>
      <c r="ANP122" s="118"/>
      <c r="ANQ122" s="118"/>
      <c r="ANR122" s="118"/>
      <c r="ANS122" s="118"/>
      <c r="ANT122" s="118"/>
      <c r="ANU122" s="118"/>
      <c r="ANV122" s="118"/>
      <c r="ANW122" s="118"/>
      <c r="ANX122" s="118"/>
      <c r="ANY122" s="118"/>
      <c r="ANZ122" s="118"/>
      <c r="AOA122" s="118"/>
      <c r="AOB122" s="118"/>
      <c r="AOC122" s="118"/>
      <c r="AOD122" s="118"/>
      <c r="AOE122" s="118"/>
      <c r="AOF122" s="118"/>
      <c r="AOG122" s="118"/>
      <c r="AOH122" s="118"/>
      <c r="AOI122" s="118"/>
      <c r="AOJ122" s="118"/>
      <c r="AOK122" s="118"/>
      <c r="AOL122" s="118"/>
      <c r="AOM122" s="118"/>
      <c r="AON122" s="118"/>
      <c r="AOO122" s="118"/>
      <c r="AOP122" s="118"/>
      <c r="AOQ122" s="118"/>
      <c r="AOR122" s="118"/>
      <c r="AOS122" s="118"/>
      <c r="AOT122" s="118"/>
      <c r="AOU122" s="118"/>
      <c r="AOV122" s="118"/>
      <c r="AOW122" s="118"/>
      <c r="AOX122" s="118"/>
      <c r="AOY122" s="118"/>
      <c r="AOZ122" s="118"/>
      <c r="APA122" s="118"/>
      <c r="APB122" s="118"/>
      <c r="APC122" s="118"/>
      <c r="APD122" s="118"/>
      <c r="APE122" s="118"/>
      <c r="APF122" s="118"/>
      <c r="APG122" s="118"/>
      <c r="APH122" s="118"/>
      <c r="API122" s="118"/>
      <c r="APJ122" s="118"/>
      <c r="APK122" s="118"/>
      <c r="APL122" s="118"/>
      <c r="APM122" s="118"/>
      <c r="APN122" s="118"/>
      <c r="APO122" s="118"/>
      <c r="APP122" s="118"/>
      <c r="APQ122" s="118"/>
      <c r="APR122" s="118"/>
      <c r="APS122" s="118"/>
      <c r="APT122" s="118"/>
      <c r="APU122" s="118"/>
      <c r="APV122" s="118"/>
      <c r="APW122" s="118"/>
      <c r="APX122" s="118"/>
      <c r="APY122" s="118"/>
      <c r="APZ122" s="118"/>
      <c r="AQA122" s="118"/>
      <c r="AQB122" s="118"/>
      <c r="AQC122" s="118"/>
      <c r="AQD122" s="118"/>
      <c r="AQE122" s="118"/>
      <c r="AQF122" s="118"/>
      <c r="AQG122" s="118"/>
      <c r="AQH122" s="118"/>
      <c r="AQI122" s="118"/>
      <c r="AQJ122" s="118"/>
      <c r="AQK122" s="118"/>
      <c r="AQL122" s="118"/>
      <c r="AQM122" s="118"/>
      <c r="AQN122" s="118"/>
      <c r="AQO122" s="118"/>
      <c r="AQP122" s="118"/>
      <c r="AQQ122" s="118"/>
      <c r="AQR122" s="118"/>
      <c r="AQS122" s="118"/>
      <c r="AQT122" s="118"/>
      <c r="AQU122" s="118"/>
      <c r="AQV122" s="118"/>
      <c r="AQW122" s="118"/>
      <c r="AQX122" s="118"/>
      <c r="AQY122" s="118"/>
      <c r="AQZ122" s="118"/>
      <c r="ARA122" s="118"/>
      <c r="ARB122" s="118"/>
      <c r="ARC122" s="118"/>
      <c r="ARD122" s="118"/>
      <c r="ARE122" s="118"/>
      <c r="ARF122" s="118"/>
      <c r="ARG122" s="118"/>
      <c r="ARH122" s="118"/>
      <c r="ARI122" s="118"/>
      <c r="ARJ122" s="118"/>
      <c r="ARK122" s="118"/>
      <c r="ARL122" s="118"/>
      <c r="ARM122" s="118"/>
      <c r="ARN122" s="118"/>
      <c r="ARO122" s="118"/>
      <c r="ARP122" s="118"/>
      <c r="ARQ122" s="118"/>
      <c r="ARR122" s="118"/>
      <c r="ARS122" s="118"/>
      <c r="ART122" s="118"/>
      <c r="ARU122" s="118"/>
      <c r="ARV122" s="118"/>
      <c r="ARW122" s="118"/>
      <c r="ARX122" s="118"/>
      <c r="ARY122" s="118"/>
      <c r="ARZ122" s="118"/>
      <c r="ASA122" s="118"/>
      <c r="ASB122" s="118"/>
      <c r="ASC122" s="118"/>
      <c r="ASD122" s="118"/>
      <c r="ASE122" s="118"/>
      <c r="ASF122" s="118"/>
      <c r="ASG122" s="118"/>
      <c r="ASH122" s="118"/>
      <c r="ASI122" s="118"/>
      <c r="ASJ122" s="118"/>
      <c r="ASK122" s="118"/>
      <c r="ASL122" s="118"/>
      <c r="ASM122" s="118"/>
      <c r="ASN122" s="118"/>
      <c r="ASO122" s="118"/>
      <c r="ASP122" s="118"/>
      <c r="ASQ122" s="118"/>
      <c r="ASR122" s="118"/>
      <c r="ASS122" s="118"/>
      <c r="AST122" s="118"/>
      <c r="ASU122" s="118"/>
      <c r="ASV122" s="118"/>
      <c r="ASW122" s="118"/>
      <c r="ASX122" s="118"/>
      <c r="ASY122" s="118"/>
      <c r="ASZ122" s="118"/>
      <c r="ATA122" s="118"/>
      <c r="ATB122" s="118"/>
      <c r="ATC122" s="118"/>
      <c r="ATD122" s="118"/>
      <c r="ATE122" s="118"/>
      <c r="ATF122" s="118"/>
      <c r="ATG122" s="118"/>
      <c r="ATH122" s="118"/>
      <c r="ATI122" s="118"/>
      <c r="ATJ122" s="118"/>
      <c r="ATK122" s="118"/>
      <c r="ATL122" s="118"/>
      <c r="ATM122" s="118"/>
      <c r="ATN122" s="118"/>
      <c r="ATO122" s="118"/>
      <c r="ATP122" s="118"/>
      <c r="ATQ122" s="118"/>
      <c r="ATR122" s="118"/>
      <c r="ATS122" s="118"/>
      <c r="ATT122" s="118"/>
      <c r="ATU122" s="118"/>
      <c r="ATV122" s="118"/>
      <c r="ATW122" s="118"/>
      <c r="ATX122" s="118"/>
      <c r="ATY122" s="118"/>
      <c r="ATZ122" s="118"/>
      <c r="AUA122" s="118"/>
      <c r="AUB122" s="118"/>
      <c r="AUC122" s="118"/>
      <c r="AUD122" s="118"/>
      <c r="AUE122" s="118"/>
      <c r="AUF122" s="118"/>
      <c r="AUG122" s="118"/>
      <c r="AUH122" s="118"/>
      <c r="AUI122" s="118"/>
      <c r="AUJ122" s="118"/>
      <c r="AUK122" s="118"/>
      <c r="AUL122" s="118"/>
      <c r="AUM122" s="118"/>
      <c r="AUN122" s="118"/>
      <c r="AUO122" s="118"/>
      <c r="AUP122" s="118"/>
      <c r="AUQ122" s="118"/>
      <c r="AUR122" s="118"/>
      <c r="AUS122" s="118"/>
      <c r="AUT122" s="118"/>
      <c r="AUU122" s="118"/>
      <c r="AUV122" s="118"/>
      <c r="AUW122" s="118"/>
      <c r="AUX122" s="118"/>
      <c r="AUY122" s="118"/>
      <c r="AUZ122" s="118"/>
      <c r="AVA122" s="118"/>
      <c r="AVB122" s="118"/>
      <c r="AVC122" s="118"/>
      <c r="AVD122" s="118"/>
      <c r="AVE122" s="118"/>
      <c r="AVF122" s="118"/>
      <c r="AVG122" s="118"/>
      <c r="AVH122" s="118"/>
      <c r="AVI122" s="118"/>
      <c r="AVJ122" s="118"/>
      <c r="AVK122" s="118"/>
      <c r="AVL122" s="118"/>
      <c r="AVM122" s="118"/>
      <c r="AVN122" s="118"/>
      <c r="AVO122" s="118"/>
      <c r="AVP122" s="118"/>
      <c r="AVQ122" s="118"/>
      <c r="AVR122" s="118"/>
      <c r="AVS122" s="118"/>
      <c r="AVT122" s="118"/>
      <c r="AVU122" s="118"/>
      <c r="AVV122" s="118"/>
      <c r="AVW122" s="118"/>
      <c r="AVX122" s="118"/>
      <c r="AVY122" s="118"/>
      <c r="AVZ122" s="118"/>
      <c r="AWA122" s="118"/>
      <c r="AWB122" s="118"/>
      <c r="AWC122" s="118"/>
      <c r="AWD122" s="118"/>
      <c r="AWE122" s="118"/>
      <c r="AWF122" s="118"/>
      <c r="AWG122" s="118"/>
      <c r="AWH122" s="118"/>
      <c r="AWI122" s="118"/>
      <c r="AWJ122" s="118"/>
      <c r="AWK122" s="118"/>
      <c r="AWL122" s="118"/>
      <c r="AWM122" s="118"/>
      <c r="AWN122" s="118"/>
      <c r="AWO122" s="118"/>
      <c r="AWP122" s="118"/>
      <c r="AWQ122" s="118"/>
      <c r="AWR122" s="118"/>
      <c r="AWS122" s="118"/>
      <c r="AWT122" s="118"/>
      <c r="AWU122" s="118"/>
      <c r="AWV122" s="118"/>
      <c r="AWW122" s="118"/>
      <c r="AWX122" s="118"/>
      <c r="AWY122" s="118"/>
      <c r="AWZ122" s="118"/>
      <c r="AXA122" s="118"/>
      <c r="AXB122" s="118"/>
      <c r="AXC122" s="118"/>
      <c r="AXD122" s="118"/>
      <c r="AXE122" s="118"/>
      <c r="AXF122" s="118"/>
      <c r="AXG122" s="118"/>
      <c r="AXH122" s="118"/>
      <c r="AXI122" s="118"/>
      <c r="AXJ122" s="118"/>
      <c r="AXK122" s="118"/>
      <c r="AXL122" s="118"/>
      <c r="AXM122" s="118"/>
      <c r="AXN122" s="118"/>
      <c r="AXO122" s="118"/>
      <c r="AXP122" s="118"/>
      <c r="AXQ122" s="118"/>
      <c r="AXR122" s="118"/>
      <c r="AXS122" s="118"/>
      <c r="AXT122" s="118"/>
      <c r="AXU122" s="118"/>
      <c r="AXV122" s="118"/>
      <c r="AXW122" s="118"/>
      <c r="AXX122" s="118"/>
      <c r="AXY122" s="118"/>
      <c r="AXZ122" s="118"/>
      <c r="AYA122" s="118"/>
      <c r="AYB122" s="118"/>
      <c r="AYC122" s="118"/>
      <c r="AYD122" s="118"/>
      <c r="AYE122" s="118"/>
      <c r="AYF122" s="118"/>
      <c r="AYG122" s="118"/>
      <c r="AYH122" s="118"/>
      <c r="AYI122" s="118"/>
      <c r="AYJ122" s="118"/>
      <c r="AYK122" s="118"/>
      <c r="AYL122" s="118"/>
      <c r="AYM122" s="118"/>
      <c r="AYN122" s="118"/>
      <c r="AYO122" s="118"/>
      <c r="AYP122" s="118"/>
      <c r="AYQ122" s="118"/>
      <c r="AYR122" s="118"/>
      <c r="AYS122" s="118"/>
      <c r="AYT122" s="118"/>
      <c r="AYU122" s="118"/>
      <c r="AYV122" s="118"/>
      <c r="AYW122" s="118"/>
      <c r="AYX122" s="118"/>
      <c r="AYY122" s="118"/>
      <c r="AYZ122" s="118"/>
      <c r="AZA122" s="118"/>
      <c r="AZB122" s="118"/>
      <c r="AZC122" s="118"/>
      <c r="AZD122" s="118"/>
      <c r="AZE122" s="118"/>
      <c r="AZF122" s="118"/>
      <c r="AZG122" s="118"/>
      <c r="AZH122" s="118"/>
      <c r="AZI122" s="118"/>
      <c r="AZJ122" s="118"/>
      <c r="AZK122" s="118"/>
      <c r="AZL122" s="118"/>
      <c r="AZM122" s="118"/>
      <c r="AZN122" s="118"/>
      <c r="AZO122" s="118"/>
      <c r="AZP122" s="118"/>
      <c r="AZQ122" s="118"/>
      <c r="AZR122" s="118"/>
      <c r="AZS122" s="118"/>
      <c r="AZT122" s="118"/>
      <c r="AZU122" s="118"/>
      <c r="AZV122" s="118"/>
      <c r="AZW122" s="118"/>
      <c r="AZX122" s="118"/>
      <c r="AZY122" s="118"/>
      <c r="AZZ122" s="118"/>
      <c r="BAA122" s="118"/>
      <c r="BAB122" s="118"/>
      <c r="BAC122" s="118"/>
      <c r="BAD122" s="118"/>
      <c r="BAE122" s="118"/>
      <c r="BAF122" s="118"/>
      <c r="BAG122" s="118"/>
      <c r="BAH122" s="118"/>
      <c r="BAI122" s="118"/>
      <c r="BAJ122" s="118"/>
      <c r="BAK122" s="118"/>
      <c r="BAL122" s="118"/>
      <c r="BAM122" s="118"/>
      <c r="BAN122" s="118"/>
      <c r="BAO122" s="118"/>
      <c r="BAP122" s="118"/>
      <c r="BAQ122" s="118"/>
      <c r="BAR122" s="118"/>
      <c r="BAS122" s="118"/>
      <c r="BAT122" s="118"/>
      <c r="BAU122" s="118"/>
      <c r="BAV122" s="118"/>
      <c r="BAW122" s="118"/>
      <c r="BAX122" s="118"/>
      <c r="BAY122" s="118"/>
      <c r="BAZ122" s="118"/>
      <c r="BBA122" s="118"/>
      <c r="BBB122" s="118"/>
      <c r="BBC122" s="118"/>
      <c r="BBD122" s="118"/>
      <c r="BBE122" s="118"/>
      <c r="BBF122" s="118"/>
      <c r="BBG122" s="118"/>
      <c r="BBH122" s="118"/>
      <c r="BBI122" s="118"/>
      <c r="BBJ122" s="118"/>
      <c r="BBK122" s="118"/>
      <c r="BBL122" s="118"/>
      <c r="BBM122" s="118"/>
      <c r="BBN122" s="118"/>
      <c r="BBO122" s="118"/>
      <c r="BBP122" s="118"/>
      <c r="BBQ122" s="118"/>
      <c r="BBR122" s="118"/>
      <c r="BBS122" s="118"/>
      <c r="BBT122" s="118"/>
      <c r="BBU122" s="118"/>
      <c r="BBV122" s="118"/>
      <c r="BBW122" s="118"/>
      <c r="BBX122" s="118"/>
      <c r="BBY122" s="118"/>
      <c r="BBZ122" s="118"/>
      <c r="BCA122" s="118"/>
      <c r="BCB122" s="118"/>
      <c r="BCC122" s="118"/>
      <c r="BCD122" s="118"/>
      <c r="BCE122" s="118"/>
      <c r="BCF122" s="118"/>
      <c r="BCG122" s="118"/>
      <c r="BCH122" s="118"/>
      <c r="BCI122" s="118"/>
      <c r="BCJ122" s="118"/>
      <c r="BCK122" s="118"/>
      <c r="BCL122" s="118"/>
      <c r="BCM122" s="118"/>
      <c r="BCN122" s="118"/>
      <c r="BCO122" s="118"/>
      <c r="BCP122" s="118"/>
      <c r="BCQ122" s="118"/>
      <c r="BCR122" s="118"/>
      <c r="BCS122" s="118"/>
      <c r="BCT122" s="118"/>
      <c r="BCU122" s="118"/>
      <c r="BCV122" s="118"/>
      <c r="BCW122" s="118"/>
      <c r="BCX122" s="118"/>
      <c r="BCY122" s="118"/>
      <c r="BCZ122" s="118"/>
      <c r="BDA122" s="118"/>
      <c r="BDB122" s="118"/>
      <c r="BDC122" s="118"/>
      <c r="BDD122" s="118"/>
      <c r="BDE122" s="118"/>
      <c r="BDF122" s="118"/>
      <c r="BDG122" s="118"/>
      <c r="BDH122" s="118"/>
      <c r="BDI122" s="118"/>
      <c r="BDJ122" s="118"/>
      <c r="BDK122" s="118"/>
      <c r="BDL122" s="118"/>
      <c r="BDM122" s="118"/>
      <c r="BDN122" s="118"/>
      <c r="BDO122" s="118"/>
      <c r="BDP122" s="118"/>
      <c r="BDQ122" s="118"/>
      <c r="BDR122" s="118"/>
      <c r="BDS122" s="118"/>
      <c r="BDT122" s="118"/>
      <c r="BDU122" s="118"/>
    </row>
    <row r="123" spans="1:1477" s="118" customFormat="1" ht="24" customHeight="1" thickTop="1">
      <c r="B123" s="297" t="s">
        <v>38</v>
      </c>
      <c r="C123" s="298"/>
      <c r="D123" s="299"/>
      <c r="E123" s="129"/>
      <c r="F123" s="128"/>
      <c r="G123" s="121">
        <f t="shared" ref="G123:L123" si="99">SUM(G119,G122)</f>
        <v>5</v>
      </c>
      <c r="H123" s="127">
        <f t="shared" si="99"/>
        <v>6</v>
      </c>
      <c r="I123" s="127">
        <f t="shared" si="99"/>
        <v>8</v>
      </c>
      <c r="J123" s="127">
        <f t="shared" si="99"/>
        <v>1240</v>
      </c>
      <c r="K123" s="127">
        <f t="shared" si="99"/>
        <v>1576</v>
      </c>
      <c r="L123" s="127">
        <f t="shared" si="99"/>
        <v>1573</v>
      </c>
      <c r="M123" s="157">
        <f>IF(G123=0,0,N123/G123)</f>
        <v>1</v>
      </c>
      <c r="N123" s="127">
        <f t="shared" ref="N123:AC123" si="100">SUM(N119,N122)</f>
        <v>5</v>
      </c>
      <c r="O123" s="127">
        <f t="shared" si="100"/>
        <v>3</v>
      </c>
      <c r="P123" s="130">
        <f t="shared" si="100"/>
        <v>0</v>
      </c>
      <c r="Q123" s="130">
        <f t="shared" si="100"/>
        <v>0</v>
      </c>
      <c r="R123" s="127">
        <f t="shared" si="100"/>
        <v>316</v>
      </c>
      <c r="S123" s="127">
        <f t="shared" si="100"/>
        <v>20</v>
      </c>
      <c r="T123" s="131">
        <f t="shared" si="100"/>
        <v>30019382</v>
      </c>
      <c r="U123" s="131">
        <f t="shared" si="100"/>
        <v>325000</v>
      </c>
      <c r="V123" s="131">
        <f t="shared" si="100"/>
        <v>29694382</v>
      </c>
      <c r="W123" s="131">
        <f t="shared" si="100"/>
        <v>30678921</v>
      </c>
      <c r="X123" s="131">
        <f t="shared" si="100"/>
        <v>30425363</v>
      </c>
      <c r="Y123" s="131">
        <f t="shared" si="100"/>
        <v>0</v>
      </c>
      <c r="Z123" s="131">
        <f t="shared" si="100"/>
        <v>0</v>
      </c>
      <c r="AA123" s="131">
        <f t="shared" si="100"/>
        <v>0</v>
      </c>
      <c r="AB123" s="131">
        <f t="shared" si="100"/>
        <v>30425363</v>
      </c>
      <c r="AC123" s="131">
        <f t="shared" si="100"/>
        <v>30296844</v>
      </c>
      <c r="AD123" s="157">
        <f>IF(G123=0,0,AE123/G123)</f>
        <v>1.2</v>
      </c>
      <c r="AE123" s="161">
        <f t="shared" ref="AE123:BJ123" si="101">SUM(AE119,AE122)</f>
        <v>6</v>
      </c>
      <c r="AF123" s="131">
        <f t="shared" si="101"/>
        <v>-128519</v>
      </c>
      <c r="AG123" s="131">
        <f t="shared" si="101"/>
        <v>659540</v>
      </c>
      <c r="AH123" s="132">
        <f t="shared" si="101"/>
        <v>231</v>
      </c>
      <c r="AI123" s="132">
        <f t="shared" si="101"/>
        <v>85</v>
      </c>
      <c r="AJ123" s="132">
        <f t="shared" si="101"/>
        <v>0</v>
      </c>
      <c r="AK123" s="132">
        <f t="shared" si="101"/>
        <v>1</v>
      </c>
      <c r="AL123" s="131">
        <f t="shared" si="101"/>
        <v>20385</v>
      </c>
      <c r="AM123" s="131">
        <f t="shared" si="101"/>
        <v>0</v>
      </c>
      <c r="AN123" s="132">
        <f t="shared" si="101"/>
        <v>0</v>
      </c>
      <c r="AO123" s="132">
        <f t="shared" si="101"/>
        <v>19</v>
      </c>
      <c r="AP123" s="131">
        <f t="shared" si="101"/>
        <v>683287</v>
      </c>
      <c r="AQ123" s="131">
        <f t="shared" si="101"/>
        <v>0</v>
      </c>
      <c r="AR123" s="132">
        <f t="shared" si="101"/>
        <v>0</v>
      </c>
      <c r="AS123" s="132">
        <f t="shared" si="101"/>
        <v>0</v>
      </c>
      <c r="AT123" s="131">
        <f t="shared" si="101"/>
        <v>0</v>
      </c>
      <c r="AU123" s="131">
        <f t="shared" si="101"/>
        <v>0</v>
      </c>
      <c r="AV123" s="132">
        <f t="shared" si="101"/>
        <v>0</v>
      </c>
      <c r="AW123" s="132">
        <f t="shared" si="101"/>
        <v>0</v>
      </c>
      <c r="AX123" s="131">
        <f t="shared" si="101"/>
        <v>0</v>
      </c>
      <c r="AY123" s="131">
        <f t="shared" si="101"/>
        <v>0</v>
      </c>
      <c r="AZ123" s="132">
        <f t="shared" si="101"/>
        <v>0</v>
      </c>
      <c r="BA123" s="132">
        <f t="shared" si="101"/>
        <v>0</v>
      </c>
      <c r="BB123" s="131">
        <f t="shared" si="101"/>
        <v>0</v>
      </c>
      <c r="BC123" s="131">
        <f t="shared" si="101"/>
        <v>0</v>
      </c>
      <c r="BD123" s="132">
        <f t="shared" si="101"/>
        <v>0</v>
      </c>
      <c r="BE123" s="132">
        <f t="shared" si="101"/>
        <v>0</v>
      </c>
      <c r="BF123" s="131">
        <f t="shared" si="101"/>
        <v>10852</v>
      </c>
      <c r="BG123" s="131">
        <f t="shared" si="101"/>
        <v>0</v>
      </c>
      <c r="BH123" s="132">
        <f t="shared" si="101"/>
        <v>0</v>
      </c>
      <c r="BI123" s="132">
        <f t="shared" si="101"/>
        <v>0</v>
      </c>
      <c r="BJ123" s="131">
        <f t="shared" si="101"/>
        <v>6054</v>
      </c>
      <c r="BK123" s="131">
        <f t="shared" ref="BK123:CP123" si="102">SUM(BK119,BK122)</f>
        <v>0</v>
      </c>
      <c r="BL123" s="132">
        <f t="shared" si="102"/>
        <v>0</v>
      </c>
      <c r="BM123" s="132">
        <f t="shared" si="102"/>
        <v>0</v>
      </c>
      <c r="BN123" s="131">
        <f t="shared" si="102"/>
        <v>0</v>
      </c>
      <c r="BO123" s="131">
        <f t="shared" si="102"/>
        <v>0</v>
      </c>
      <c r="BP123" s="132">
        <f t="shared" si="102"/>
        <v>0</v>
      </c>
      <c r="BQ123" s="132">
        <f t="shared" si="102"/>
        <v>0</v>
      </c>
      <c r="BR123" s="131">
        <f t="shared" si="102"/>
        <v>0</v>
      </c>
      <c r="BS123" s="131">
        <f t="shared" si="102"/>
        <v>0</v>
      </c>
      <c r="BT123" s="132">
        <f t="shared" si="102"/>
        <v>0</v>
      </c>
      <c r="BU123" s="132">
        <f t="shared" si="102"/>
        <v>0</v>
      </c>
      <c r="BV123" s="131">
        <f t="shared" si="102"/>
        <v>0</v>
      </c>
      <c r="BW123" s="131">
        <f t="shared" si="102"/>
        <v>0</v>
      </c>
      <c r="BX123" s="132">
        <f t="shared" si="102"/>
        <v>0</v>
      </c>
      <c r="BY123" s="132">
        <f t="shared" si="102"/>
        <v>0</v>
      </c>
      <c r="BZ123" s="131">
        <f t="shared" si="102"/>
        <v>0</v>
      </c>
      <c r="CA123" s="131">
        <f t="shared" si="102"/>
        <v>0</v>
      </c>
      <c r="CB123" s="132">
        <f t="shared" si="102"/>
        <v>0</v>
      </c>
      <c r="CC123" s="132">
        <f t="shared" si="102"/>
        <v>0</v>
      </c>
      <c r="CD123" s="131">
        <f t="shared" si="102"/>
        <v>0</v>
      </c>
      <c r="CE123" s="131">
        <f t="shared" si="102"/>
        <v>0</v>
      </c>
      <c r="CF123" s="132">
        <f t="shared" si="102"/>
        <v>0</v>
      </c>
      <c r="CG123" s="132">
        <f t="shared" si="102"/>
        <v>0</v>
      </c>
      <c r="CH123" s="131">
        <f t="shared" si="102"/>
        <v>0</v>
      </c>
      <c r="CI123" s="131">
        <f t="shared" si="102"/>
        <v>0</v>
      </c>
      <c r="CJ123" s="132">
        <f t="shared" si="102"/>
        <v>0</v>
      </c>
      <c r="CK123" s="132">
        <f t="shared" si="102"/>
        <v>20</v>
      </c>
      <c r="CL123" s="131">
        <f t="shared" si="102"/>
        <v>720578</v>
      </c>
      <c r="CM123" s="131">
        <f t="shared" si="102"/>
        <v>0</v>
      </c>
      <c r="CN123" s="133"/>
      <c r="CO123" s="133"/>
      <c r="CP123" s="133"/>
      <c r="CQ123" s="133"/>
      <c r="CR123" s="133"/>
      <c r="CS123" s="133"/>
      <c r="CT123" s="129"/>
      <c r="CU123" s="128"/>
      <c r="CV123" s="128"/>
      <c r="CW123" s="129"/>
      <c r="CX123" s="129"/>
      <c r="CY123" s="128"/>
      <c r="CZ123" s="128"/>
      <c r="DA123" s="128"/>
      <c r="DB123" s="131"/>
      <c r="DC123" s="133"/>
      <c r="DD123" s="125"/>
    </row>
    <row r="124" spans="1:1477" s="73" customFormat="1" ht="12.75" thickBot="1">
      <c r="A124" s="126"/>
      <c r="B124" s="71"/>
      <c r="C124" s="71"/>
      <c r="D124" s="71"/>
      <c r="E124" s="72"/>
      <c r="F124" s="71"/>
      <c r="G124" s="71"/>
      <c r="H124" s="208"/>
      <c r="M124" s="206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06" t="str">
        <f>IF(C124="","",IF(V124=0,0,AC124/V124))</f>
        <v/>
      </c>
      <c r="AE124" s="73" t="str">
        <f>IF(C124="","",IF(AD124 &lt;=1.1,1,0))</f>
        <v/>
      </c>
      <c r="AF124" s="209"/>
      <c r="AG124" s="209"/>
      <c r="AL124" s="85"/>
      <c r="AM124" s="85"/>
      <c r="AP124" s="85"/>
      <c r="AQ124" s="85"/>
      <c r="AT124" s="85"/>
      <c r="AU124" s="85"/>
      <c r="AX124" s="85"/>
      <c r="AY124" s="85"/>
      <c r="BB124" s="85"/>
      <c r="BC124" s="85"/>
      <c r="BF124" s="85"/>
      <c r="BG124" s="85"/>
      <c r="BJ124" s="85"/>
      <c r="BK124" s="85"/>
      <c r="BN124" s="85"/>
      <c r="BO124" s="85"/>
      <c r="BR124" s="85"/>
      <c r="BS124" s="85"/>
      <c r="BV124" s="85"/>
      <c r="BW124" s="85"/>
      <c r="BZ124" s="85"/>
      <c r="CA124" s="85"/>
      <c r="CD124" s="85"/>
      <c r="CE124" s="85"/>
      <c r="CH124" s="85"/>
      <c r="CI124" s="85"/>
      <c r="CL124" s="85"/>
      <c r="CM124" s="85"/>
      <c r="CN124" s="71"/>
      <c r="CO124" s="71"/>
      <c r="CP124" s="71"/>
      <c r="CQ124" s="71"/>
      <c r="CR124" s="71"/>
      <c r="CS124" s="71"/>
      <c r="CT124" s="72"/>
      <c r="CU124" s="71"/>
      <c r="CV124" s="71"/>
      <c r="CW124" s="72"/>
      <c r="CX124" s="72"/>
      <c r="CY124" s="71"/>
      <c r="CZ124" s="71"/>
      <c r="DA124" s="71"/>
      <c r="DB124" s="86"/>
      <c r="DC124" s="71"/>
      <c r="DD124" s="71"/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IZ124" s="205"/>
      <c r="JA124" s="205"/>
      <c r="JB124" s="205"/>
      <c r="JC124" s="205"/>
      <c r="JD124" s="205"/>
      <c r="JE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SV124" s="205"/>
      <c r="SW124" s="205"/>
      <c r="SX124" s="205"/>
      <c r="SY124" s="205"/>
      <c r="SZ124" s="205"/>
      <c r="TA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R124" s="205"/>
      <c r="ACS124" s="205"/>
      <c r="ACT124" s="205"/>
      <c r="ACU124" s="205"/>
      <c r="ACV124" s="205"/>
      <c r="ACW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N124" s="205"/>
      <c r="AMO124" s="205"/>
      <c r="AMP124" s="205"/>
      <c r="AMQ124" s="205"/>
      <c r="AMR124" s="205"/>
      <c r="AMS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J124" s="205"/>
      <c r="AWK124" s="205"/>
      <c r="AWL124" s="205"/>
      <c r="AWM124" s="205"/>
      <c r="AWN124" s="205"/>
      <c r="AWO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</row>
    <row r="125" spans="1:1477" s="118" customFormat="1" ht="24" customHeight="1" thickTop="1">
      <c r="A125" s="218"/>
      <c r="B125" s="300" t="s">
        <v>535</v>
      </c>
      <c r="C125" s="301"/>
      <c r="D125" s="302"/>
      <c r="E125" s="221"/>
      <c r="F125" s="223"/>
      <c r="G125" s="176" t="str">
        <f>IF(C124="","",ROWS(B124:B124)-1)</f>
        <v/>
      </c>
      <c r="H125" s="224">
        <f>SUM(H124:H124)</f>
        <v>0</v>
      </c>
      <c r="I125" s="224">
        <f>SUM(I124:I124)</f>
        <v>0</v>
      </c>
      <c r="J125" s="225">
        <f>SUM(J124:J124)</f>
        <v>0</v>
      </c>
      <c r="K125" s="224">
        <f>SUM(K124:K124)</f>
        <v>0</v>
      </c>
      <c r="L125" s="224">
        <f>SUM(L124:L124)</f>
        <v>0</v>
      </c>
      <c r="M125" s="226">
        <f>IF(C124="",0,N124/G124)</f>
        <v>0</v>
      </c>
      <c r="N125" s="224">
        <f t="shared" ref="N125:AC125" si="103">SUM(N124:N124)</f>
        <v>0</v>
      </c>
      <c r="O125" s="224">
        <f t="shared" si="103"/>
        <v>0</v>
      </c>
      <c r="P125" s="227">
        <f t="shared" si="103"/>
        <v>0</v>
      </c>
      <c r="Q125" s="227">
        <f t="shared" si="103"/>
        <v>0</v>
      </c>
      <c r="R125" s="224">
        <f t="shared" si="103"/>
        <v>0</v>
      </c>
      <c r="S125" s="224">
        <f t="shared" si="103"/>
        <v>0</v>
      </c>
      <c r="T125" s="228">
        <f t="shared" si="103"/>
        <v>0</v>
      </c>
      <c r="U125" s="228">
        <f t="shared" si="103"/>
        <v>0</v>
      </c>
      <c r="V125" s="228">
        <f t="shared" si="103"/>
        <v>0</v>
      </c>
      <c r="W125" s="228">
        <f t="shared" si="103"/>
        <v>0</v>
      </c>
      <c r="X125" s="228">
        <f t="shared" si="103"/>
        <v>0</v>
      </c>
      <c r="Y125" s="228">
        <f t="shared" si="103"/>
        <v>0</v>
      </c>
      <c r="Z125" s="228">
        <f t="shared" si="103"/>
        <v>0</v>
      </c>
      <c r="AA125" s="228">
        <f t="shared" si="103"/>
        <v>0</v>
      </c>
      <c r="AB125" s="228">
        <f t="shared" si="103"/>
        <v>0</v>
      </c>
      <c r="AC125" s="228">
        <f t="shared" si="103"/>
        <v>0</v>
      </c>
      <c r="AD125" s="226">
        <v>0</v>
      </c>
      <c r="AE125" s="229">
        <f t="shared" ref="AE125:BJ125" si="104">SUM(AE124:AE124)</f>
        <v>0</v>
      </c>
      <c r="AF125" s="228">
        <f t="shared" si="104"/>
        <v>0</v>
      </c>
      <c r="AG125" s="228">
        <f t="shared" si="104"/>
        <v>0</v>
      </c>
      <c r="AH125" s="229">
        <f t="shared" si="104"/>
        <v>0</v>
      </c>
      <c r="AI125" s="229">
        <f t="shared" si="104"/>
        <v>0</v>
      </c>
      <c r="AJ125" s="229">
        <f t="shared" si="104"/>
        <v>0</v>
      </c>
      <c r="AK125" s="229">
        <f t="shared" si="104"/>
        <v>0</v>
      </c>
      <c r="AL125" s="228">
        <f t="shared" si="104"/>
        <v>0</v>
      </c>
      <c r="AM125" s="228">
        <f t="shared" si="104"/>
        <v>0</v>
      </c>
      <c r="AN125" s="229">
        <f t="shared" si="104"/>
        <v>0</v>
      </c>
      <c r="AO125" s="229">
        <f t="shared" si="104"/>
        <v>0</v>
      </c>
      <c r="AP125" s="228">
        <f t="shared" si="104"/>
        <v>0</v>
      </c>
      <c r="AQ125" s="228">
        <f t="shared" si="104"/>
        <v>0</v>
      </c>
      <c r="AR125" s="230">
        <f t="shared" si="104"/>
        <v>0</v>
      </c>
      <c r="AS125" s="230">
        <f t="shared" si="104"/>
        <v>0</v>
      </c>
      <c r="AT125" s="228">
        <f t="shared" si="104"/>
        <v>0</v>
      </c>
      <c r="AU125" s="228">
        <f t="shared" si="104"/>
        <v>0</v>
      </c>
      <c r="AV125" s="230">
        <f t="shared" si="104"/>
        <v>0</v>
      </c>
      <c r="AW125" s="230">
        <f t="shared" si="104"/>
        <v>0</v>
      </c>
      <c r="AX125" s="228">
        <f t="shared" si="104"/>
        <v>0</v>
      </c>
      <c r="AY125" s="228">
        <f t="shared" si="104"/>
        <v>0</v>
      </c>
      <c r="AZ125" s="230">
        <f t="shared" si="104"/>
        <v>0</v>
      </c>
      <c r="BA125" s="230">
        <f t="shared" si="104"/>
        <v>0</v>
      </c>
      <c r="BB125" s="228">
        <f t="shared" si="104"/>
        <v>0</v>
      </c>
      <c r="BC125" s="228">
        <f t="shared" si="104"/>
        <v>0</v>
      </c>
      <c r="BD125" s="230">
        <f t="shared" si="104"/>
        <v>0</v>
      </c>
      <c r="BE125" s="230">
        <f t="shared" si="104"/>
        <v>0</v>
      </c>
      <c r="BF125" s="228">
        <f t="shared" si="104"/>
        <v>0</v>
      </c>
      <c r="BG125" s="228">
        <f t="shared" si="104"/>
        <v>0</v>
      </c>
      <c r="BH125" s="230">
        <f t="shared" si="104"/>
        <v>0</v>
      </c>
      <c r="BI125" s="230">
        <f t="shared" si="104"/>
        <v>0</v>
      </c>
      <c r="BJ125" s="228">
        <f t="shared" si="104"/>
        <v>0</v>
      </c>
      <c r="BK125" s="228">
        <f t="shared" ref="BK125:CP125" si="105">SUM(BK124:BK124)</f>
        <v>0</v>
      </c>
      <c r="BL125" s="230">
        <f t="shared" si="105"/>
        <v>0</v>
      </c>
      <c r="BM125" s="230">
        <f t="shared" si="105"/>
        <v>0</v>
      </c>
      <c r="BN125" s="228">
        <f t="shared" si="105"/>
        <v>0</v>
      </c>
      <c r="BO125" s="228">
        <f t="shared" si="105"/>
        <v>0</v>
      </c>
      <c r="BP125" s="230">
        <f t="shared" si="105"/>
        <v>0</v>
      </c>
      <c r="BQ125" s="230">
        <f t="shared" si="105"/>
        <v>0</v>
      </c>
      <c r="BR125" s="228">
        <f t="shared" si="105"/>
        <v>0</v>
      </c>
      <c r="BS125" s="228">
        <f t="shared" si="105"/>
        <v>0</v>
      </c>
      <c r="BT125" s="230">
        <f t="shared" si="105"/>
        <v>0</v>
      </c>
      <c r="BU125" s="230">
        <f t="shared" si="105"/>
        <v>0</v>
      </c>
      <c r="BV125" s="228">
        <f t="shared" si="105"/>
        <v>0</v>
      </c>
      <c r="BW125" s="228">
        <f t="shared" si="105"/>
        <v>0</v>
      </c>
      <c r="BX125" s="230">
        <f t="shared" si="105"/>
        <v>0</v>
      </c>
      <c r="BY125" s="230">
        <f t="shared" si="105"/>
        <v>0</v>
      </c>
      <c r="BZ125" s="228">
        <f t="shared" si="105"/>
        <v>0</v>
      </c>
      <c r="CA125" s="228">
        <f t="shared" si="105"/>
        <v>0</v>
      </c>
      <c r="CB125" s="230">
        <f t="shared" si="105"/>
        <v>0</v>
      </c>
      <c r="CC125" s="230">
        <f t="shared" si="105"/>
        <v>0</v>
      </c>
      <c r="CD125" s="228">
        <f t="shared" si="105"/>
        <v>0</v>
      </c>
      <c r="CE125" s="228">
        <f t="shared" si="105"/>
        <v>0</v>
      </c>
      <c r="CF125" s="230">
        <f t="shared" si="105"/>
        <v>0</v>
      </c>
      <c r="CG125" s="230">
        <f t="shared" si="105"/>
        <v>0</v>
      </c>
      <c r="CH125" s="228">
        <f t="shared" si="105"/>
        <v>0</v>
      </c>
      <c r="CI125" s="228">
        <f t="shared" si="105"/>
        <v>0</v>
      </c>
      <c r="CJ125" s="230">
        <f t="shared" si="105"/>
        <v>0</v>
      </c>
      <c r="CK125" s="230">
        <f t="shared" si="105"/>
        <v>0</v>
      </c>
      <c r="CL125" s="228">
        <f t="shared" si="105"/>
        <v>0</v>
      </c>
      <c r="CM125" s="228">
        <f t="shared" si="105"/>
        <v>0</v>
      </c>
      <c r="CN125" s="231"/>
      <c r="CO125" s="231"/>
      <c r="CP125" s="231"/>
      <c r="CQ125" s="231"/>
      <c r="CR125" s="231"/>
      <c r="CS125" s="231"/>
      <c r="CT125" s="221"/>
      <c r="CU125" s="223"/>
      <c r="CV125" s="223"/>
      <c r="CW125" s="221"/>
      <c r="CX125" s="221"/>
      <c r="CY125" s="223"/>
      <c r="CZ125" s="223"/>
      <c r="DA125" s="223"/>
      <c r="DB125" s="228"/>
      <c r="DC125" s="231"/>
      <c r="DD125" s="232"/>
    </row>
    <row r="126" spans="1:1477" s="73" customFormat="1">
      <c r="A126" s="126"/>
      <c r="B126" s="175" t="s">
        <v>7</v>
      </c>
      <c r="C126" s="175" t="s">
        <v>247</v>
      </c>
      <c r="D126" s="175" t="s">
        <v>248</v>
      </c>
      <c r="E126" s="216">
        <v>41051</v>
      </c>
      <c r="F126" s="175" t="s">
        <v>475</v>
      </c>
      <c r="G126" s="175" t="s">
        <v>472</v>
      </c>
      <c r="H126" s="217">
        <v>1</v>
      </c>
      <c r="I126" s="207">
        <v>9</v>
      </c>
      <c r="J126" s="207">
        <v>785</v>
      </c>
      <c r="K126" s="207">
        <v>901</v>
      </c>
      <c r="L126" s="207">
        <v>901</v>
      </c>
      <c r="M126" s="214">
        <f>IF(J126 = 0,0,(L126-AH126-AI126)/J126)</f>
        <v>1.0356687898089172</v>
      </c>
      <c r="N126" s="73">
        <f>IF(G126&lt;&gt;"",IF(M126&lt;=1.2,1,0),0)</f>
        <v>1</v>
      </c>
      <c r="O126" s="207">
        <v>0</v>
      </c>
      <c r="P126" s="207">
        <v>0</v>
      </c>
      <c r="Q126" s="207">
        <v>0</v>
      </c>
      <c r="R126" s="207">
        <v>88</v>
      </c>
      <c r="S126" s="207">
        <v>28</v>
      </c>
      <c r="T126" s="213">
        <v>19914762</v>
      </c>
      <c r="U126" s="213">
        <v>150000</v>
      </c>
      <c r="V126" s="213">
        <v>19764762</v>
      </c>
      <c r="W126" s="213">
        <v>20008584</v>
      </c>
      <c r="X126" s="213">
        <v>19972782</v>
      </c>
      <c r="Y126" s="213">
        <v>-154000</v>
      </c>
      <c r="Z126" s="213">
        <v>0</v>
      </c>
      <c r="AA126" s="213">
        <v>-154000</v>
      </c>
      <c r="AB126" s="213">
        <v>19818782</v>
      </c>
      <c r="AC126" s="213">
        <v>19745451</v>
      </c>
      <c r="AD126" s="214">
        <f>IF(C126="","",IF(V126=0,0,AC126/V126))</f>
        <v>0.99902295813124387</v>
      </c>
      <c r="AE126" s="207">
        <f>IF(C126="","",IF(AD126 &lt;=1.1,1,0))</f>
        <v>1</v>
      </c>
      <c r="AF126" s="213">
        <v>-73332</v>
      </c>
      <c r="AG126" s="213">
        <v>93822</v>
      </c>
      <c r="AH126" s="207">
        <v>25</v>
      </c>
      <c r="AI126" s="207">
        <v>63</v>
      </c>
      <c r="AJ126" s="207">
        <v>0</v>
      </c>
      <c r="AK126" s="207">
        <v>0</v>
      </c>
      <c r="AL126" s="85">
        <v>66402</v>
      </c>
      <c r="AM126" s="85">
        <v>0</v>
      </c>
      <c r="AN126" s="207">
        <v>0</v>
      </c>
      <c r="AO126" s="207">
        <v>0</v>
      </c>
      <c r="AP126" s="85">
        <v>119752</v>
      </c>
      <c r="AQ126" s="85">
        <v>0</v>
      </c>
      <c r="AR126" s="207">
        <v>0</v>
      </c>
      <c r="AS126" s="207">
        <v>0</v>
      </c>
      <c r="AT126" s="85">
        <v>0</v>
      </c>
      <c r="AU126" s="85">
        <v>0</v>
      </c>
      <c r="AV126" s="207">
        <v>0</v>
      </c>
      <c r="AW126" s="207">
        <v>0</v>
      </c>
      <c r="AX126" s="85">
        <v>0</v>
      </c>
      <c r="AY126" s="85">
        <v>0</v>
      </c>
      <c r="AZ126" s="207">
        <v>0</v>
      </c>
      <c r="BA126" s="207">
        <v>0</v>
      </c>
      <c r="BB126" s="85">
        <v>0</v>
      </c>
      <c r="BC126" s="85">
        <v>0</v>
      </c>
      <c r="BD126" s="207">
        <v>0</v>
      </c>
      <c r="BE126" s="207">
        <v>28</v>
      </c>
      <c r="BF126" s="85">
        <v>35659</v>
      </c>
      <c r="BG126" s="85">
        <v>0</v>
      </c>
      <c r="BH126" s="207">
        <v>0</v>
      </c>
      <c r="BI126" s="207">
        <v>0</v>
      </c>
      <c r="BJ126" s="85">
        <v>0</v>
      </c>
      <c r="BK126" s="85">
        <v>0</v>
      </c>
      <c r="BL126" s="207">
        <v>0</v>
      </c>
      <c r="BM126" s="207">
        <v>0</v>
      </c>
      <c r="BN126" s="85">
        <v>0</v>
      </c>
      <c r="BO126" s="85">
        <v>0</v>
      </c>
      <c r="BP126" s="207">
        <v>0</v>
      </c>
      <c r="BQ126" s="207">
        <v>0</v>
      </c>
      <c r="BR126" s="85">
        <v>0</v>
      </c>
      <c r="BS126" s="85">
        <v>0</v>
      </c>
      <c r="BT126" s="207">
        <v>0</v>
      </c>
      <c r="BU126" s="207">
        <v>0</v>
      </c>
      <c r="BV126" s="85">
        <v>0</v>
      </c>
      <c r="BW126" s="85">
        <v>0</v>
      </c>
      <c r="BX126" s="207">
        <v>0</v>
      </c>
      <c r="BY126" s="207">
        <v>0</v>
      </c>
      <c r="BZ126" s="85">
        <v>0</v>
      </c>
      <c r="CA126" s="85">
        <v>0</v>
      </c>
      <c r="CB126" s="207">
        <v>0</v>
      </c>
      <c r="CC126" s="207">
        <v>0</v>
      </c>
      <c r="CD126" s="85">
        <v>0</v>
      </c>
      <c r="CE126" s="85">
        <v>0</v>
      </c>
      <c r="CF126" s="207">
        <v>0</v>
      </c>
      <c r="CG126" s="207">
        <v>0</v>
      </c>
      <c r="CH126" s="85">
        <v>-130930</v>
      </c>
      <c r="CI126" s="85">
        <v>0</v>
      </c>
      <c r="CJ126" s="207">
        <v>0</v>
      </c>
      <c r="CK126" s="207">
        <v>28</v>
      </c>
      <c r="CL126" s="85">
        <v>90883</v>
      </c>
      <c r="CM126" s="85">
        <v>0</v>
      </c>
      <c r="CN126" s="175" t="s">
        <v>467</v>
      </c>
      <c r="CO126" s="175" t="s">
        <v>468</v>
      </c>
      <c r="CP126" s="175" t="s">
        <v>321</v>
      </c>
      <c r="CQ126" s="175" t="s">
        <v>321</v>
      </c>
      <c r="CR126" s="175" t="s">
        <v>321</v>
      </c>
      <c r="CS126" s="175" t="s">
        <v>321</v>
      </c>
      <c r="CT126" s="216">
        <v>42275</v>
      </c>
      <c r="CU126" s="175" t="s">
        <v>473</v>
      </c>
      <c r="CV126" s="175" t="s">
        <v>474</v>
      </c>
      <c r="CW126" s="216" t="s">
        <v>168</v>
      </c>
      <c r="CX126" s="216">
        <v>42048</v>
      </c>
      <c r="CY126" s="175" t="s">
        <v>471</v>
      </c>
      <c r="CZ126" s="175" t="s">
        <v>478</v>
      </c>
      <c r="DA126" s="175" t="s">
        <v>518</v>
      </c>
      <c r="DB126" s="222">
        <v>20630726.609999999</v>
      </c>
      <c r="DC126" s="175"/>
      <c r="DD126" s="71"/>
      <c r="DE126" s="205"/>
      <c r="DF126" s="205"/>
      <c r="DG126" s="205"/>
      <c r="DH126" s="205"/>
      <c r="DI126" s="205"/>
      <c r="DJ126" s="205"/>
      <c r="DK126" s="205"/>
      <c r="DL126" s="205"/>
      <c r="DM126" s="205"/>
      <c r="DN126" s="205"/>
      <c r="DO126" s="205"/>
      <c r="DP126" s="205"/>
      <c r="DQ126" s="205"/>
      <c r="DR126" s="205"/>
      <c r="DS126" s="205"/>
      <c r="DT126" s="205"/>
      <c r="DU126" s="205"/>
      <c r="DV126" s="205"/>
      <c r="DW126" s="205"/>
      <c r="DX126" s="205"/>
      <c r="DY126" s="205"/>
      <c r="DZ126" s="205"/>
      <c r="EA126" s="205"/>
      <c r="EB126" s="205"/>
      <c r="EC126" s="205"/>
      <c r="ED126" s="205"/>
      <c r="EE126" s="205"/>
      <c r="EF126" s="205"/>
      <c r="EG126" s="205"/>
      <c r="EH126" s="205"/>
      <c r="EI126" s="205"/>
      <c r="EJ126" s="205"/>
      <c r="EK126" s="205"/>
      <c r="EL126" s="205"/>
      <c r="EM126" s="205"/>
      <c r="EN126" s="205"/>
      <c r="EO126" s="205"/>
      <c r="EP126" s="205"/>
      <c r="EQ126" s="205"/>
      <c r="ER126" s="205"/>
      <c r="ES126" s="205"/>
      <c r="ET126" s="205"/>
      <c r="EU126" s="205"/>
      <c r="EV126" s="205"/>
      <c r="EW126" s="205"/>
      <c r="EX126" s="205"/>
      <c r="EY126" s="205"/>
      <c r="EZ126" s="205"/>
      <c r="FA126" s="205"/>
      <c r="FB126" s="205"/>
      <c r="FC126" s="205"/>
      <c r="FD126" s="205"/>
      <c r="FE126" s="205"/>
      <c r="FF126" s="205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205"/>
      <c r="GF126" s="205"/>
      <c r="GG126" s="205"/>
      <c r="GH126" s="205"/>
      <c r="GI126" s="205"/>
      <c r="GJ126" s="205"/>
      <c r="GK126" s="205"/>
      <c r="GL126" s="205"/>
      <c r="GM126" s="205"/>
      <c r="GN126" s="205"/>
      <c r="GO126" s="205"/>
      <c r="GP126" s="205"/>
      <c r="GQ126" s="205"/>
      <c r="GR126" s="205"/>
      <c r="GS126" s="205"/>
      <c r="GT126" s="205"/>
      <c r="GU126" s="205"/>
      <c r="GV126" s="205"/>
      <c r="GW126" s="205"/>
      <c r="GX126" s="205"/>
      <c r="GY126" s="205"/>
      <c r="GZ126" s="205"/>
      <c r="HA126" s="205"/>
      <c r="HB126" s="205"/>
      <c r="HC126" s="205"/>
      <c r="HD126" s="205"/>
      <c r="HE126" s="205"/>
      <c r="HF126" s="205"/>
      <c r="HG126" s="205"/>
      <c r="HH126" s="205"/>
      <c r="HI126" s="205"/>
      <c r="HJ126" s="205"/>
      <c r="HK126" s="205"/>
      <c r="HL126" s="205"/>
      <c r="HM126" s="205"/>
      <c r="HN126" s="205"/>
      <c r="HO126" s="205"/>
      <c r="HP126" s="205"/>
      <c r="HQ126" s="205"/>
      <c r="HR126" s="205"/>
      <c r="HS126" s="205"/>
      <c r="HT126" s="205"/>
      <c r="HU126" s="205"/>
      <c r="HV126" s="205"/>
      <c r="HW126" s="205"/>
      <c r="HX126" s="205"/>
      <c r="HY126" s="205"/>
      <c r="HZ126" s="205"/>
      <c r="IA126" s="205"/>
      <c r="IB126" s="205"/>
      <c r="IC126" s="205"/>
      <c r="ID126" s="205"/>
      <c r="IE126" s="205"/>
      <c r="IF126" s="205"/>
      <c r="IG126" s="205"/>
      <c r="IH126" s="205"/>
      <c r="II126" s="205"/>
      <c r="IJ126" s="205"/>
      <c r="IK126" s="205"/>
      <c r="IL126" s="205"/>
      <c r="IM126" s="205"/>
      <c r="IN126" s="205"/>
      <c r="IO126" s="205"/>
      <c r="IP126" s="205"/>
      <c r="IQ126" s="205"/>
      <c r="IR126" s="205"/>
      <c r="IS126" s="205"/>
      <c r="IT126" s="205"/>
      <c r="IU126" s="205"/>
      <c r="IV126" s="205"/>
      <c r="IW126" s="205"/>
      <c r="IX126" s="205"/>
      <c r="IY126" s="205"/>
      <c r="IZ126" s="205"/>
      <c r="JA126" s="205"/>
      <c r="JB126" s="205"/>
      <c r="JC126" s="205"/>
      <c r="JD126" s="205"/>
      <c r="JE126" s="205"/>
      <c r="JF126" s="205"/>
      <c r="JG126" s="205"/>
      <c r="JH126" s="205"/>
      <c r="JI126" s="205"/>
      <c r="JJ126" s="205"/>
      <c r="JK126" s="205"/>
      <c r="JL126" s="205"/>
      <c r="JM126" s="205"/>
      <c r="JN126" s="205"/>
      <c r="JO126" s="205"/>
      <c r="JP126" s="205"/>
      <c r="JQ126" s="205"/>
      <c r="JR126" s="205"/>
      <c r="JS126" s="205"/>
      <c r="JT126" s="205"/>
      <c r="JU126" s="205"/>
      <c r="JV126" s="205"/>
      <c r="JW126" s="205"/>
      <c r="JX126" s="205"/>
      <c r="JY126" s="205"/>
      <c r="JZ126" s="205"/>
      <c r="KA126" s="205"/>
      <c r="KB126" s="205"/>
      <c r="KC126" s="205"/>
      <c r="KD126" s="205"/>
      <c r="KE126" s="205"/>
      <c r="KF126" s="205"/>
      <c r="KG126" s="205"/>
      <c r="KH126" s="205"/>
      <c r="KI126" s="205"/>
      <c r="KJ126" s="205"/>
      <c r="KK126" s="205"/>
      <c r="KL126" s="205"/>
      <c r="KM126" s="205"/>
      <c r="KN126" s="205"/>
      <c r="KO126" s="205"/>
      <c r="KP126" s="205"/>
      <c r="KQ126" s="205"/>
      <c r="KR126" s="205"/>
      <c r="KS126" s="205"/>
      <c r="KT126" s="205"/>
      <c r="KU126" s="205"/>
      <c r="KV126" s="205"/>
      <c r="KW126" s="205"/>
      <c r="KX126" s="205"/>
      <c r="KY126" s="205"/>
      <c r="KZ126" s="205"/>
      <c r="LA126" s="205"/>
      <c r="LB126" s="205"/>
      <c r="LC126" s="205"/>
      <c r="LD126" s="205"/>
      <c r="LE126" s="205"/>
      <c r="LF126" s="205"/>
      <c r="LG126" s="205"/>
      <c r="LH126" s="205"/>
      <c r="LI126" s="205"/>
      <c r="LJ126" s="205"/>
      <c r="LK126" s="205"/>
      <c r="LL126" s="205"/>
      <c r="LM126" s="205"/>
      <c r="LN126" s="205"/>
      <c r="LO126" s="205"/>
      <c r="LP126" s="205"/>
      <c r="LQ126" s="205"/>
      <c r="LR126" s="205"/>
      <c r="LS126" s="205"/>
      <c r="LT126" s="205"/>
      <c r="LU126" s="205"/>
      <c r="LV126" s="205"/>
      <c r="LW126" s="205"/>
      <c r="LX126" s="205"/>
      <c r="LY126" s="205"/>
      <c r="LZ126" s="205"/>
      <c r="MA126" s="205"/>
      <c r="MB126" s="205"/>
      <c r="MC126" s="205"/>
      <c r="MD126" s="205"/>
      <c r="ME126" s="205"/>
      <c r="MF126" s="205"/>
      <c r="MG126" s="205"/>
      <c r="MH126" s="205"/>
      <c r="MI126" s="205"/>
      <c r="MJ126" s="205"/>
      <c r="MK126" s="205"/>
      <c r="ML126" s="205"/>
      <c r="MM126" s="205"/>
      <c r="MN126" s="205"/>
      <c r="MO126" s="205"/>
      <c r="MP126" s="205"/>
      <c r="MQ126" s="205"/>
      <c r="MR126" s="205"/>
      <c r="MS126" s="205"/>
      <c r="MT126" s="205"/>
      <c r="MU126" s="205"/>
      <c r="MV126" s="205"/>
      <c r="MW126" s="205"/>
      <c r="MX126" s="205"/>
      <c r="MY126" s="205"/>
      <c r="MZ126" s="205"/>
      <c r="NA126" s="205"/>
      <c r="NB126" s="205"/>
      <c r="NC126" s="205"/>
      <c r="ND126" s="205"/>
      <c r="NE126" s="205"/>
      <c r="NF126" s="205"/>
      <c r="NG126" s="205"/>
      <c r="NH126" s="205"/>
      <c r="NI126" s="205"/>
      <c r="NJ126" s="205"/>
      <c r="NK126" s="205"/>
      <c r="NL126" s="205"/>
      <c r="NM126" s="205"/>
      <c r="NN126" s="205"/>
      <c r="NO126" s="205"/>
      <c r="NP126" s="205"/>
      <c r="NQ126" s="205"/>
      <c r="NR126" s="205"/>
      <c r="NS126" s="205"/>
      <c r="NT126" s="205"/>
      <c r="NU126" s="205"/>
      <c r="NV126" s="205"/>
      <c r="NW126" s="205"/>
      <c r="NX126" s="205"/>
      <c r="NY126" s="205"/>
      <c r="NZ126" s="205"/>
      <c r="OA126" s="205"/>
      <c r="OB126" s="205"/>
      <c r="OC126" s="205"/>
      <c r="OD126" s="205"/>
      <c r="OE126" s="205"/>
      <c r="OF126" s="205"/>
      <c r="OG126" s="205"/>
      <c r="OH126" s="205"/>
      <c r="OI126" s="205"/>
      <c r="OJ126" s="205"/>
      <c r="OK126" s="205"/>
      <c r="OL126" s="205"/>
      <c r="OM126" s="205"/>
      <c r="ON126" s="205"/>
      <c r="OO126" s="205"/>
      <c r="OP126" s="205"/>
      <c r="OQ126" s="205"/>
      <c r="OR126" s="205"/>
      <c r="OS126" s="205"/>
      <c r="OT126" s="205"/>
      <c r="OU126" s="205"/>
      <c r="OV126" s="205"/>
      <c r="OW126" s="205"/>
      <c r="OX126" s="205"/>
      <c r="OY126" s="205"/>
      <c r="OZ126" s="205"/>
      <c r="PA126" s="205"/>
      <c r="PB126" s="205"/>
      <c r="PC126" s="205"/>
      <c r="PD126" s="205"/>
      <c r="PE126" s="205"/>
      <c r="PF126" s="205"/>
      <c r="PG126" s="205"/>
      <c r="PH126" s="205"/>
      <c r="PI126" s="205"/>
      <c r="PJ126" s="205"/>
      <c r="PK126" s="205"/>
      <c r="PL126" s="205"/>
      <c r="PM126" s="205"/>
      <c r="PN126" s="205"/>
      <c r="PO126" s="205"/>
      <c r="PP126" s="205"/>
      <c r="PQ126" s="205"/>
      <c r="PR126" s="205"/>
      <c r="PS126" s="205"/>
      <c r="PT126" s="205"/>
      <c r="PU126" s="205"/>
      <c r="PV126" s="205"/>
      <c r="PW126" s="205"/>
      <c r="PX126" s="205"/>
      <c r="PY126" s="205"/>
      <c r="PZ126" s="205"/>
      <c r="QA126" s="205"/>
      <c r="QB126" s="205"/>
      <c r="QC126" s="205"/>
      <c r="QD126" s="205"/>
      <c r="QE126" s="205"/>
      <c r="QF126" s="205"/>
      <c r="QG126" s="205"/>
      <c r="QH126" s="205"/>
      <c r="QI126" s="205"/>
      <c r="QJ126" s="205"/>
      <c r="QK126" s="205"/>
      <c r="QL126" s="205"/>
      <c r="QM126" s="205"/>
      <c r="QN126" s="205"/>
      <c r="QO126" s="205"/>
      <c r="QP126" s="205"/>
      <c r="QQ126" s="205"/>
      <c r="QR126" s="205"/>
      <c r="QS126" s="205"/>
      <c r="QT126" s="205"/>
      <c r="QU126" s="205"/>
      <c r="QV126" s="205"/>
      <c r="QW126" s="205"/>
      <c r="QX126" s="205"/>
      <c r="QY126" s="205"/>
      <c r="QZ126" s="205"/>
      <c r="RA126" s="205"/>
      <c r="RB126" s="205"/>
      <c r="RC126" s="205"/>
      <c r="RD126" s="205"/>
      <c r="RE126" s="205"/>
      <c r="RF126" s="205"/>
      <c r="RG126" s="205"/>
      <c r="RH126" s="205"/>
      <c r="RI126" s="205"/>
      <c r="RJ126" s="205"/>
      <c r="RK126" s="205"/>
      <c r="RL126" s="205"/>
      <c r="RM126" s="205"/>
      <c r="RN126" s="205"/>
      <c r="RO126" s="205"/>
      <c r="RP126" s="205"/>
      <c r="RQ126" s="205"/>
      <c r="RR126" s="205"/>
      <c r="RS126" s="205"/>
      <c r="RT126" s="205"/>
      <c r="RU126" s="205"/>
      <c r="RV126" s="205"/>
      <c r="RW126" s="205"/>
      <c r="RX126" s="205"/>
      <c r="RY126" s="205"/>
      <c r="RZ126" s="205"/>
      <c r="SA126" s="205"/>
      <c r="SB126" s="205"/>
      <c r="SC126" s="205"/>
      <c r="SD126" s="205"/>
      <c r="SE126" s="205"/>
      <c r="SF126" s="205"/>
      <c r="SG126" s="205"/>
      <c r="SH126" s="205"/>
      <c r="SI126" s="205"/>
      <c r="SJ126" s="205"/>
      <c r="SK126" s="205"/>
      <c r="SL126" s="205"/>
      <c r="SM126" s="205"/>
      <c r="SN126" s="205"/>
      <c r="SO126" s="205"/>
      <c r="SP126" s="205"/>
      <c r="SQ126" s="205"/>
      <c r="SR126" s="205"/>
      <c r="SS126" s="205"/>
      <c r="ST126" s="205"/>
      <c r="SU126" s="205"/>
      <c r="SV126" s="205"/>
      <c r="SW126" s="205"/>
      <c r="SX126" s="205"/>
      <c r="SY126" s="205"/>
      <c r="SZ126" s="205"/>
      <c r="TA126" s="205"/>
      <c r="TB126" s="205"/>
      <c r="TC126" s="205"/>
      <c r="TD126" s="205"/>
      <c r="TE126" s="205"/>
      <c r="TF126" s="205"/>
      <c r="TG126" s="205"/>
      <c r="TH126" s="205"/>
      <c r="TI126" s="205"/>
      <c r="TJ126" s="205"/>
      <c r="TK126" s="205"/>
      <c r="TL126" s="205"/>
      <c r="TM126" s="205"/>
      <c r="TN126" s="205"/>
      <c r="TO126" s="205"/>
      <c r="TP126" s="205"/>
      <c r="TQ126" s="205"/>
      <c r="TR126" s="205"/>
      <c r="TS126" s="205"/>
      <c r="TT126" s="205"/>
      <c r="TU126" s="205"/>
      <c r="TV126" s="205"/>
      <c r="TW126" s="205"/>
      <c r="TX126" s="205"/>
      <c r="TY126" s="205"/>
      <c r="TZ126" s="205"/>
      <c r="UA126" s="205"/>
      <c r="UB126" s="205"/>
      <c r="UC126" s="205"/>
      <c r="UD126" s="205"/>
      <c r="UE126" s="205"/>
      <c r="UF126" s="205"/>
      <c r="UG126" s="205"/>
      <c r="UH126" s="205"/>
      <c r="UI126" s="205"/>
      <c r="UJ126" s="205"/>
      <c r="UK126" s="205"/>
      <c r="UL126" s="205"/>
      <c r="UM126" s="205"/>
      <c r="UN126" s="205"/>
      <c r="UO126" s="205"/>
      <c r="UP126" s="205"/>
      <c r="UQ126" s="205"/>
      <c r="UR126" s="205"/>
      <c r="US126" s="205"/>
      <c r="UT126" s="205"/>
      <c r="UU126" s="205"/>
      <c r="UV126" s="205"/>
      <c r="UW126" s="205"/>
      <c r="UX126" s="205"/>
      <c r="UY126" s="205"/>
      <c r="UZ126" s="205"/>
      <c r="VA126" s="205"/>
      <c r="VB126" s="205"/>
      <c r="VC126" s="205"/>
      <c r="VD126" s="205"/>
      <c r="VE126" s="205"/>
      <c r="VF126" s="205"/>
      <c r="VG126" s="205"/>
      <c r="VH126" s="205"/>
      <c r="VI126" s="205"/>
      <c r="VJ126" s="205"/>
      <c r="VK126" s="205"/>
      <c r="VL126" s="205"/>
      <c r="VM126" s="205"/>
      <c r="VN126" s="205"/>
      <c r="VO126" s="205"/>
      <c r="VP126" s="205"/>
      <c r="VQ126" s="205"/>
      <c r="VR126" s="205"/>
      <c r="VS126" s="205"/>
      <c r="VT126" s="205"/>
      <c r="VU126" s="205"/>
      <c r="VV126" s="205"/>
      <c r="VW126" s="205"/>
      <c r="VX126" s="205"/>
      <c r="VY126" s="205"/>
      <c r="VZ126" s="205"/>
      <c r="WA126" s="205"/>
      <c r="WB126" s="205"/>
      <c r="WC126" s="205"/>
      <c r="WD126" s="205"/>
      <c r="WE126" s="205"/>
      <c r="WF126" s="205"/>
      <c r="WG126" s="205"/>
      <c r="WH126" s="205"/>
      <c r="WI126" s="205"/>
      <c r="WJ126" s="205"/>
      <c r="WK126" s="205"/>
      <c r="WL126" s="205"/>
      <c r="WM126" s="205"/>
      <c r="WN126" s="205"/>
      <c r="WO126" s="205"/>
      <c r="WP126" s="205"/>
      <c r="WQ126" s="205"/>
      <c r="WR126" s="205"/>
      <c r="WS126" s="205"/>
      <c r="WT126" s="205"/>
      <c r="WU126" s="205"/>
      <c r="WV126" s="205"/>
      <c r="WW126" s="205"/>
      <c r="WX126" s="205"/>
      <c r="WY126" s="205"/>
      <c r="WZ126" s="205"/>
      <c r="XA126" s="205"/>
      <c r="XB126" s="205"/>
      <c r="XC126" s="205"/>
      <c r="XD126" s="205"/>
      <c r="XE126" s="205"/>
      <c r="XF126" s="205"/>
      <c r="XG126" s="205"/>
      <c r="XH126" s="205"/>
      <c r="XI126" s="205"/>
      <c r="XJ126" s="205"/>
      <c r="XK126" s="205"/>
      <c r="XL126" s="205"/>
      <c r="XM126" s="205"/>
      <c r="XN126" s="205"/>
      <c r="XO126" s="205"/>
      <c r="XP126" s="205"/>
      <c r="XQ126" s="205"/>
      <c r="XR126" s="205"/>
      <c r="XS126" s="205"/>
      <c r="XT126" s="205"/>
      <c r="XU126" s="205"/>
      <c r="XV126" s="205"/>
      <c r="XW126" s="205"/>
      <c r="XX126" s="205"/>
      <c r="XY126" s="205"/>
      <c r="XZ126" s="205"/>
      <c r="YA126" s="205"/>
      <c r="YB126" s="205"/>
      <c r="YC126" s="205"/>
      <c r="YD126" s="205"/>
      <c r="YE126" s="205"/>
      <c r="YF126" s="205"/>
      <c r="YG126" s="205"/>
      <c r="YH126" s="205"/>
      <c r="YI126" s="205"/>
      <c r="YJ126" s="205"/>
      <c r="YK126" s="205"/>
      <c r="YL126" s="205"/>
      <c r="YM126" s="205"/>
      <c r="YN126" s="205"/>
      <c r="YO126" s="205"/>
      <c r="YP126" s="205"/>
      <c r="YQ126" s="205"/>
      <c r="YR126" s="205"/>
      <c r="YS126" s="205"/>
      <c r="YT126" s="205"/>
      <c r="YU126" s="205"/>
      <c r="YV126" s="205"/>
      <c r="YW126" s="205"/>
      <c r="YX126" s="205"/>
      <c r="YY126" s="205"/>
      <c r="YZ126" s="205"/>
      <c r="ZA126" s="205"/>
      <c r="ZB126" s="205"/>
      <c r="ZC126" s="205"/>
      <c r="ZD126" s="205"/>
      <c r="ZE126" s="205"/>
      <c r="ZF126" s="205"/>
      <c r="ZG126" s="205"/>
      <c r="ZH126" s="205"/>
      <c r="ZI126" s="205"/>
      <c r="ZJ126" s="205"/>
      <c r="ZK126" s="205"/>
      <c r="ZL126" s="205"/>
      <c r="ZM126" s="205"/>
      <c r="ZN126" s="205"/>
      <c r="ZO126" s="205"/>
      <c r="ZP126" s="205"/>
      <c r="ZQ126" s="205"/>
      <c r="ZR126" s="205"/>
      <c r="ZS126" s="205"/>
      <c r="ZT126" s="205"/>
      <c r="ZU126" s="205"/>
      <c r="ZV126" s="205"/>
      <c r="ZW126" s="205"/>
      <c r="ZX126" s="205"/>
      <c r="ZY126" s="205"/>
      <c r="ZZ126" s="205"/>
      <c r="AAA126" s="205"/>
      <c r="AAB126" s="205"/>
      <c r="AAC126" s="205"/>
      <c r="AAD126" s="205"/>
      <c r="AAE126" s="205"/>
      <c r="AAF126" s="205"/>
      <c r="AAG126" s="205"/>
      <c r="AAH126" s="205"/>
      <c r="AAI126" s="205"/>
      <c r="AAJ126" s="205"/>
      <c r="AAK126" s="205"/>
      <c r="AAL126" s="205"/>
      <c r="AAM126" s="205"/>
      <c r="AAN126" s="205"/>
      <c r="AAO126" s="205"/>
      <c r="AAP126" s="205"/>
      <c r="AAQ126" s="205"/>
      <c r="AAR126" s="205"/>
      <c r="AAS126" s="205"/>
      <c r="AAT126" s="205"/>
      <c r="AAU126" s="205"/>
      <c r="AAV126" s="205"/>
      <c r="AAW126" s="205"/>
      <c r="AAX126" s="205"/>
      <c r="AAY126" s="205"/>
      <c r="AAZ126" s="205"/>
      <c r="ABA126" s="205"/>
      <c r="ABB126" s="205"/>
      <c r="ABC126" s="205"/>
      <c r="ABD126" s="205"/>
      <c r="ABE126" s="205"/>
      <c r="ABF126" s="205"/>
      <c r="ABG126" s="205"/>
      <c r="ABH126" s="205"/>
      <c r="ABI126" s="205"/>
      <c r="ABJ126" s="205"/>
      <c r="ABK126" s="205"/>
      <c r="ABL126" s="205"/>
      <c r="ABM126" s="205"/>
      <c r="ABN126" s="205"/>
      <c r="ABO126" s="205"/>
      <c r="ABP126" s="205"/>
      <c r="ABQ126" s="205"/>
      <c r="ABR126" s="205"/>
      <c r="ABS126" s="205"/>
      <c r="ABT126" s="205"/>
      <c r="ABU126" s="205"/>
      <c r="ABV126" s="205"/>
      <c r="ABW126" s="205"/>
      <c r="ABX126" s="205"/>
      <c r="ABY126" s="205"/>
      <c r="ABZ126" s="205"/>
      <c r="ACA126" s="205"/>
      <c r="ACB126" s="205"/>
      <c r="ACC126" s="205"/>
      <c r="ACD126" s="205"/>
      <c r="ACE126" s="205"/>
      <c r="ACF126" s="205"/>
      <c r="ACG126" s="205"/>
      <c r="ACH126" s="205"/>
      <c r="ACI126" s="205"/>
      <c r="ACJ126" s="205"/>
      <c r="ACK126" s="205"/>
      <c r="ACL126" s="205"/>
      <c r="ACM126" s="205"/>
      <c r="ACN126" s="205"/>
      <c r="ACO126" s="205"/>
      <c r="ACP126" s="205"/>
      <c r="ACQ126" s="205"/>
      <c r="ACR126" s="205"/>
      <c r="ACS126" s="205"/>
      <c r="ACT126" s="205"/>
      <c r="ACU126" s="205"/>
      <c r="ACV126" s="205"/>
      <c r="ACW126" s="205"/>
      <c r="ACX126" s="205"/>
      <c r="ACY126" s="205"/>
      <c r="ACZ126" s="205"/>
      <c r="ADA126" s="205"/>
      <c r="ADB126" s="205"/>
      <c r="ADC126" s="205"/>
      <c r="ADD126" s="205"/>
      <c r="ADE126" s="205"/>
      <c r="ADF126" s="205"/>
      <c r="ADG126" s="205"/>
      <c r="ADH126" s="205"/>
      <c r="ADI126" s="205"/>
      <c r="ADJ126" s="205"/>
      <c r="ADK126" s="205"/>
      <c r="ADL126" s="205"/>
      <c r="ADM126" s="205"/>
      <c r="ADN126" s="205"/>
      <c r="ADO126" s="205"/>
      <c r="ADP126" s="205"/>
      <c r="ADQ126" s="205"/>
      <c r="ADR126" s="205"/>
      <c r="ADS126" s="205"/>
      <c r="ADT126" s="205"/>
      <c r="ADU126" s="205"/>
      <c r="ADV126" s="205"/>
      <c r="ADW126" s="205"/>
      <c r="ADX126" s="205"/>
      <c r="ADY126" s="205"/>
      <c r="ADZ126" s="205"/>
      <c r="AEA126" s="205"/>
      <c r="AEB126" s="205"/>
      <c r="AEC126" s="205"/>
      <c r="AED126" s="205"/>
      <c r="AEE126" s="205"/>
      <c r="AEF126" s="205"/>
      <c r="AEG126" s="205"/>
      <c r="AEH126" s="205"/>
      <c r="AEI126" s="205"/>
      <c r="AEJ126" s="205"/>
      <c r="AEK126" s="205"/>
      <c r="AEL126" s="205"/>
      <c r="AEM126" s="205"/>
      <c r="AEN126" s="205"/>
      <c r="AEO126" s="205"/>
      <c r="AEP126" s="205"/>
      <c r="AEQ126" s="205"/>
      <c r="AER126" s="205"/>
      <c r="AES126" s="205"/>
      <c r="AET126" s="205"/>
      <c r="AEU126" s="205"/>
      <c r="AEV126" s="205"/>
      <c r="AEW126" s="205"/>
      <c r="AEX126" s="205"/>
      <c r="AEY126" s="205"/>
      <c r="AEZ126" s="205"/>
      <c r="AFA126" s="205"/>
      <c r="AFB126" s="205"/>
      <c r="AFC126" s="205"/>
      <c r="AFD126" s="205"/>
      <c r="AFE126" s="205"/>
      <c r="AFF126" s="205"/>
      <c r="AFG126" s="205"/>
      <c r="AFH126" s="205"/>
      <c r="AFI126" s="205"/>
      <c r="AFJ126" s="205"/>
      <c r="AFK126" s="205"/>
      <c r="AFL126" s="205"/>
      <c r="AFM126" s="205"/>
      <c r="AFN126" s="205"/>
      <c r="AFO126" s="205"/>
      <c r="AFP126" s="205"/>
      <c r="AFQ126" s="205"/>
      <c r="AFR126" s="205"/>
      <c r="AFS126" s="205"/>
      <c r="AFT126" s="205"/>
      <c r="AFU126" s="205"/>
      <c r="AFV126" s="205"/>
      <c r="AFW126" s="205"/>
      <c r="AFX126" s="205"/>
      <c r="AFY126" s="205"/>
      <c r="AFZ126" s="205"/>
      <c r="AGA126" s="205"/>
      <c r="AGB126" s="205"/>
      <c r="AGC126" s="205"/>
      <c r="AGD126" s="205"/>
      <c r="AGE126" s="205"/>
      <c r="AGF126" s="205"/>
      <c r="AGG126" s="205"/>
      <c r="AGH126" s="205"/>
      <c r="AGI126" s="205"/>
      <c r="AGJ126" s="205"/>
      <c r="AGK126" s="205"/>
      <c r="AGL126" s="205"/>
      <c r="AGM126" s="205"/>
      <c r="AGN126" s="205"/>
      <c r="AGO126" s="205"/>
      <c r="AGP126" s="205"/>
      <c r="AGQ126" s="205"/>
      <c r="AGR126" s="205"/>
      <c r="AGS126" s="205"/>
      <c r="AGT126" s="205"/>
      <c r="AGU126" s="205"/>
      <c r="AGV126" s="205"/>
      <c r="AGW126" s="205"/>
      <c r="AGX126" s="205"/>
      <c r="AGY126" s="205"/>
      <c r="AGZ126" s="205"/>
      <c r="AHA126" s="205"/>
      <c r="AHB126" s="205"/>
      <c r="AHC126" s="205"/>
      <c r="AHD126" s="205"/>
      <c r="AHE126" s="205"/>
      <c r="AHF126" s="205"/>
      <c r="AHG126" s="205"/>
      <c r="AHH126" s="205"/>
      <c r="AHI126" s="205"/>
      <c r="AHJ126" s="205"/>
      <c r="AHK126" s="205"/>
      <c r="AHL126" s="205"/>
      <c r="AHM126" s="205"/>
      <c r="AHN126" s="205"/>
      <c r="AHO126" s="205"/>
      <c r="AHP126" s="205"/>
      <c r="AHQ126" s="205"/>
      <c r="AHR126" s="205"/>
      <c r="AHS126" s="205"/>
      <c r="AHT126" s="205"/>
      <c r="AHU126" s="205"/>
      <c r="AHV126" s="205"/>
      <c r="AHW126" s="205"/>
      <c r="AHX126" s="205"/>
      <c r="AHY126" s="205"/>
      <c r="AHZ126" s="205"/>
      <c r="AIA126" s="205"/>
      <c r="AIB126" s="205"/>
      <c r="AIC126" s="205"/>
      <c r="AID126" s="205"/>
      <c r="AIE126" s="205"/>
      <c r="AIF126" s="205"/>
      <c r="AIG126" s="205"/>
      <c r="AIH126" s="205"/>
      <c r="AII126" s="205"/>
      <c r="AIJ126" s="205"/>
      <c r="AIK126" s="205"/>
      <c r="AIL126" s="205"/>
      <c r="AIM126" s="205"/>
      <c r="AIN126" s="205"/>
      <c r="AIO126" s="205"/>
      <c r="AIP126" s="205"/>
      <c r="AIQ126" s="205"/>
      <c r="AIR126" s="205"/>
      <c r="AIS126" s="205"/>
      <c r="AIT126" s="205"/>
      <c r="AIU126" s="205"/>
      <c r="AIV126" s="205"/>
      <c r="AIW126" s="205"/>
      <c r="AIX126" s="205"/>
      <c r="AIY126" s="205"/>
      <c r="AIZ126" s="205"/>
      <c r="AJA126" s="205"/>
      <c r="AJB126" s="205"/>
      <c r="AJC126" s="205"/>
      <c r="AJD126" s="205"/>
      <c r="AJE126" s="205"/>
      <c r="AJF126" s="205"/>
      <c r="AJG126" s="205"/>
      <c r="AJH126" s="205"/>
      <c r="AJI126" s="205"/>
      <c r="AJJ126" s="205"/>
      <c r="AJK126" s="205"/>
      <c r="AJL126" s="205"/>
      <c r="AJM126" s="205"/>
      <c r="AJN126" s="205"/>
      <c r="AJO126" s="205"/>
      <c r="AJP126" s="205"/>
      <c r="AJQ126" s="205"/>
      <c r="AJR126" s="205"/>
      <c r="AJS126" s="205"/>
      <c r="AJT126" s="205"/>
      <c r="AJU126" s="205"/>
      <c r="AJV126" s="205"/>
      <c r="AJW126" s="205"/>
      <c r="AJX126" s="205"/>
      <c r="AJY126" s="205"/>
      <c r="AJZ126" s="205"/>
      <c r="AKA126" s="205"/>
      <c r="AKB126" s="205"/>
      <c r="AKC126" s="205"/>
      <c r="AKD126" s="205"/>
      <c r="AKE126" s="205"/>
      <c r="AKF126" s="205"/>
      <c r="AKG126" s="205"/>
      <c r="AKH126" s="205"/>
      <c r="AKI126" s="205"/>
      <c r="AKJ126" s="205"/>
      <c r="AKK126" s="205"/>
      <c r="AKL126" s="205"/>
      <c r="AKM126" s="205"/>
      <c r="AKN126" s="205"/>
      <c r="AKO126" s="205"/>
      <c r="AKP126" s="205"/>
      <c r="AKQ126" s="205"/>
      <c r="AKR126" s="205"/>
      <c r="AKS126" s="205"/>
      <c r="AKT126" s="205"/>
      <c r="AKU126" s="205"/>
      <c r="AKV126" s="205"/>
      <c r="AKW126" s="205"/>
      <c r="AKX126" s="205"/>
      <c r="AKY126" s="205"/>
      <c r="AKZ126" s="205"/>
      <c r="ALA126" s="205"/>
      <c r="ALB126" s="205"/>
      <c r="ALC126" s="205"/>
      <c r="ALD126" s="205"/>
      <c r="ALE126" s="205"/>
      <c r="ALF126" s="205"/>
      <c r="ALG126" s="205"/>
      <c r="ALH126" s="205"/>
      <c r="ALI126" s="205"/>
      <c r="ALJ126" s="205"/>
      <c r="ALK126" s="205"/>
      <c r="ALL126" s="205"/>
      <c r="ALM126" s="205"/>
      <c r="ALN126" s="205"/>
      <c r="ALO126" s="205"/>
      <c r="ALP126" s="205"/>
      <c r="ALQ126" s="205"/>
      <c r="ALR126" s="205"/>
      <c r="ALS126" s="205"/>
      <c r="ALT126" s="205"/>
      <c r="ALU126" s="205"/>
      <c r="ALV126" s="205"/>
      <c r="ALW126" s="205"/>
      <c r="ALX126" s="205"/>
      <c r="ALY126" s="205"/>
      <c r="ALZ126" s="205"/>
      <c r="AMA126" s="205"/>
      <c r="AMB126" s="205"/>
      <c r="AMC126" s="205"/>
      <c r="AMD126" s="205"/>
      <c r="AME126" s="205"/>
      <c r="AMF126" s="205"/>
      <c r="AMG126" s="205"/>
      <c r="AMH126" s="205"/>
      <c r="AMI126" s="205"/>
      <c r="AMJ126" s="205"/>
      <c r="AMK126" s="205"/>
      <c r="AML126" s="205"/>
      <c r="AMM126" s="205"/>
      <c r="AMN126" s="205"/>
      <c r="AMO126" s="205"/>
      <c r="AMP126" s="205"/>
      <c r="AMQ126" s="205"/>
      <c r="AMR126" s="205"/>
      <c r="AMS126" s="205"/>
      <c r="AMT126" s="205"/>
      <c r="AMU126" s="205"/>
      <c r="AMV126" s="205"/>
      <c r="AMW126" s="205"/>
      <c r="AMX126" s="205"/>
      <c r="AMY126" s="205"/>
      <c r="AMZ126" s="205"/>
      <c r="ANA126" s="205"/>
      <c r="ANB126" s="205"/>
      <c r="ANC126" s="205"/>
      <c r="AND126" s="205"/>
      <c r="ANE126" s="205"/>
      <c r="ANF126" s="205"/>
      <c r="ANG126" s="205"/>
      <c r="ANH126" s="205"/>
      <c r="ANI126" s="205"/>
      <c r="ANJ126" s="205"/>
      <c r="ANK126" s="205"/>
      <c r="ANL126" s="205"/>
      <c r="ANM126" s="205"/>
      <c r="ANN126" s="205"/>
      <c r="ANO126" s="205"/>
      <c r="ANP126" s="205"/>
      <c r="ANQ126" s="205"/>
      <c r="ANR126" s="205"/>
      <c r="ANS126" s="205"/>
      <c r="ANT126" s="205"/>
      <c r="ANU126" s="205"/>
      <c r="ANV126" s="205"/>
      <c r="ANW126" s="205"/>
      <c r="ANX126" s="205"/>
      <c r="ANY126" s="205"/>
      <c r="ANZ126" s="205"/>
      <c r="AOA126" s="205"/>
      <c r="AOB126" s="205"/>
      <c r="AOC126" s="205"/>
      <c r="AOD126" s="205"/>
      <c r="AOE126" s="205"/>
      <c r="AOF126" s="205"/>
      <c r="AOG126" s="205"/>
      <c r="AOH126" s="205"/>
      <c r="AOI126" s="205"/>
      <c r="AOJ126" s="205"/>
      <c r="AOK126" s="205"/>
      <c r="AOL126" s="205"/>
      <c r="AOM126" s="205"/>
      <c r="AON126" s="205"/>
      <c r="AOO126" s="205"/>
      <c r="AOP126" s="205"/>
      <c r="AOQ126" s="205"/>
      <c r="AOR126" s="205"/>
      <c r="AOS126" s="205"/>
      <c r="AOT126" s="205"/>
      <c r="AOU126" s="205"/>
      <c r="AOV126" s="205"/>
      <c r="AOW126" s="205"/>
      <c r="AOX126" s="205"/>
      <c r="AOY126" s="205"/>
      <c r="AOZ126" s="205"/>
      <c r="APA126" s="205"/>
      <c r="APB126" s="205"/>
      <c r="APC126" s="205"/>
      <c r="APD126" s="205"/>
      <c r="APE126" s="205"/>
      <c r="APF126" s="205"/>
      <c r="APG126" s="205"/>
      <c r="APH126" s="205"/>
      <c r="API126" s="205"/>
      <c r="APJ126" s="205"/>
      <c r="APK126" s="205"/>
      <c r="APL126" s="205"/>
      <c r="APM126" s="205"/>
      <c r="APN126" s="205"/>
      <c r="APO126" s="205"/>
      <c r="APP126" s="205"/>
      <c r="APQ126" s="205"/>
      <c r="APR126" s="205"/>
      <c r="APS126" s="205"/>
      <c r="APT126" s="205"/>
      <c r="APU126" s="205"/>
      <c r="APV126" s="205"/>
      <c r="APW126" s="205"/>
      <c r="APX126" s="205"/>
      <c r="APY126" s="205"/>
      <c r="APZ126" s="205"/>
      <c r="AQA126" s="205"/>
      <c r="AQB126" s="205"/>
      <c r="AQC126" s="205"/>
      <c r="AQD126" s="205"/>
      <c r="AQE126" s="205"/>
      <c r="AQF126" s="205"/>
      <c r="AQG126" s="205"/>
      <c r="AQH126" s="205"/>
      <c r="AQI126" s="205"/>
      <c r="AQJ126" s="205"/>
      <c r="AQK126" s="205"/>
      <c r="AQL126" s="205"/>
      <c r="AQM126" s="205"/>
      <c r="AQN126" s="205"/>
      <c r="AQO126" s="205"/>
      <c r="AQP126" s="205"/>
      <c r="AQQ126" s="205"/>
      <c r="AQR126" s="205"/>
      <c r="AQS126" s="205"/>
      <c r="AQT126" s="205"/>
      <c r="AQU126" s="205"/>
      <c r="AQV126" s="205"/>
      <c r="AQW126" s="205"/>
      <c r="AQX126" s="205"/>
      <c r="AQY126" s="205"/>
      <c r="AQZ126" s="205"/>
      <c r="ARA126" s="205"/>
      <c r="ARB126" s="205"/>
      <c r="ARC126" s="205"/>
      <c r="ARD126" s="205"/>
      <c r="ARE126" s="205"/>
      <c r="ARF126" s="205"/>
      <c r="ARG126" s="205"/>
      <c r="ARH126" s="205"/>
      <c r="ARI126" s="205"/>
      <c r="ARJ126" s="205"/>
      <c r="ARK126" s="205"/>
      <c r="ARL126" s="205"/>
      <c r="ARM126" s="205"/>
      <c r="ARN126" s="205"/>
      <c r="ARO126" s="205"/>
      <c r="ARP126" s="205"/>
      <c r="ARQ126" s="205"/>
      <c r="ARR126" s="205"/>
      <c r="ARS126" s="205"/>
      <c r="ART126" s="205"/>
      <c r="ARU126" s="205"/>
      <c r="ARV126" s="205"/>
      <c r="ARW126" s="205"/>
      <c r="ARX126" s="205"/>
      <c r="ARY126" s="205"/>
      <c r="ARZ126" s="205"/>
      <c r="ASA126" s="205"/>
      <c r="ASB126" s="205"/>
      <c r="ASC126" s="205"/>
      <c r="ASD126" s="205"/>
      <c r="ASE126" s="205"/>
      <c r="ASF126" s="205"/>
      <c r="ASG126" s="205"/>
      <c r="ASH126" s="205"/>
      <c r="ASI126" s="205"/>
      <c r="ASJ126" s="205"/>
      <c r="ASK126" s="205"/>
      <c r="ASL126" s="205"/>
      <c r="ASM126" s="205"/>
      <c r="ASN126" s="205"/>
      <c r="ASO126" s="205"/>
      <c r="ASP126" s="205"/>
      <c r="ASQ126" s="205"/>
      <c r="ASR126" s="205"/>
      <c r="ASS126" s="205"/>
      <c r="AST126" s="205"/>
      <c r="ASU126" s="205"/>
      <c r="ASV126" s="205"/>
      <c r="ASW126" s="205"/>
      <c r="ASX126" s="205"/>
      <c r="ASY126" s="205"/>
      <c r="ASZ126" s="205"/>
      <c r="ATA126" s="205"/>
      <c r="ATB126" s="205"/>
      <c r="ATC126" s="205"/>
      <c r="ATD126" s="205"/>
      <c r="ATE126" s="205"/>
      <c r="ATF126" s="205"/>
      <c r="ATG126" s="205"/>
      <c r="ATH126" s="205"/>
      <c r="ATI126" s="205"/>
      <c r="ATJ126" s="205"/>
      <c r="ATK126" s="205"/>
      <c r="ATL126" s="205"/>
      <c r="ATM126" s="205"/>
      <c r="ATN126" s="205"/>
      <c r="ATO126" s="205"/>
      <c r="ATP126" s="205"/>
      <c r="ATQ126" s="205"/>
      <c r="ATR126" s="205"/>
      <c r="ATS126" s="205"/>
      <c r="ATT126" s="205"/>
      <c r="ATU126" s="205"/>
      <c r="ATV126" s="205"/>
      <c r="ATW126" s="205"/>
      <c r="ATX126" s="205"/>
      <c r="ATY126" s="205"/>
      <c r="ATZ126" s="205"/>
      <c r="AUA126" s="205"/>
      <c r="AUB126" s="205"/>
      <c r="AUC126" s="205"/>
      <c r="AUD126" s="205"/>
      <c r="AUE126" s="205"/>
      <c r="AUF126" s="205"/>
      <c r="AUG126" s="205"/>
      <c r="AUH126" s="205"/>
      <c r="AUI126" s="205"/>
      <c r="AUJ126" s="205"/>
      <c r="AUK126" s="205"/>
      <c r="AUL126" s="205"/>
      <c r="AUM126" s="205"/>
      <c r="AUN126" s="205"/>
      <c r="AUO126" s="205"/>
      <c r="AUP126" s="205"/>
      <c r="AUQ126" s="205"/>
      <c r="AUR126" s="205"/>
      <c r="AUS126" s="205"/>
      <c r="AUT126" s="205"/>
      <c r="AUU126" s="205"/>
      <c r="AUV126" s="205"/>
      <c r="AUW126" s="205"/>
      <c r="AUX126" s="205"/>
      <c r="AUY126" s="205"/>
      <c r="AUZ126" s="205"/>
      <c r="AVA126" s="205"/>
      <c r="AVB126" s="205"/>
      <c r="AVC126" s="205"/>
      <c r="AVD126" s="205"/>
      <c r="AVE126" s="205"/>
      <c r="AVF126" s="205"/>
      <c r="AVG126" s="205"/>
      <c r="AVH126" s="205"/>
      <c r="AVI126" s="205"/>
      <c r="AVJ126" s="205"/>
      <c r="AVK126" s="205"/>
      <c r="AVL126" s="205"/>
      <c r="AVM126" s="205"/>
      <c r="AVN126" s="205"/>
      <c r="AVO126" s="205"/>
      <c r="AVP126" s="205"/>
      <c r="AVQ126" s="205"/>
      <c r="AVR126" s="205"/>
      <c r="AVS126" s="205"/>
      <c r="AVT126" s="205"/>
      <c r="AVU126" s="205"/>
      <c r="AVV126" s="205"/>
      <c r="AVW126" s="205"/>
      <c r="AVX126" s="205"/>
      <c r="AVY126" s="205"/>
      <c r="AVZ126" s="205"/>
      <c r="AWA126" s="205"/>
      <c r="AWB126" s="205"/>
      <c r="AWC126" s="205"/>
      <c r="AWD126" s="205"/>
      <c r="AWE126" s="205"/>
      <c r="AWF126" s="205"/>
      <c r="AWG126" s="205"/>
      <c r="AWH126" s="205"/>
      <c r="AWI126" s="205"/>
      <c r="AWJ126" s="205"/>
      <c r="AWK126" s="205"/>
      <c r="AWL126" s="205"/>
      <c r="AWM126" s="205"/>
      <c r="AWN126" s="205"/>
      <c r="AWO126" s="205"/>
      <c r="AWP126" s="205"/>
      <c r="AWQ126" s="205"/>
      <c r="AWR126" s="205"/>
      <c r="AWS126" s="205"/>
      <c r="AWT126" s="205"/>
      <c r="AWU126" s="205"/>
      <c r="AWV126" s="205"/>
      <c r="AWW126" s="205"/>
      <c r="AWX126" s="205"/>
      <c r="AWY126" s="205"/>
      <c r="AWZ126" s="205"/>
      <c r="AXA126" s="205"/>
      <c r="AXB126" s="205"/>
      <c r="AXC126" s="205"/>
      <c r="AXD126" s="205"/>
      <c r="AXE126" s="205"/>
      <c r="AXF126" s="205"/>
      <c r="AXG126" s="205"/>
      <c r="AXH126" s="205"/>
      <c r="AXI126" s="205"/>
      <c r="AXJ126" s="205"/>
      <c r="AXK126" s="205"/>
      <c r="AXL126" s="205"/>
      <c r="AXM126" s="205"/>
      <c r="AXN126" s="205"/>
      <c r="AXO126" s="205"/>
      <c r="AXP126" s="205"/>
      <c r="AXQ126" s="205"/>
      <c r="AXR126" s="205"/>
      <c r="AXS126" s="205"/>
      <c r="AXT126" s="205"/>
      <c r="AXU126" s="205"/>
      <c r="AXV126" s="205"/>
      <c r="AXW126" s="205"/>
      <c r="AXX126" s="205"/>
      <c r="AXY126" s="205"/>
      <c r="AXZ126" s="205"/>
      <c r="AYA126" s="205"/>
      <c r="AYB126" s="205"/>
      <c r="AYC126" s="205"/>
      <c r="AYD126" s="205"/>
      <c r="AYE126" s="205"/>
      <c r="AYF126" s="205"/>
      <c r="AYG126" s="205"/>
      <c r="AYH126" s="205"/>
      <c r="AYI126" s="205"/>
      <c r="AYJ126" s="205"/>
      <c r="AYK126" s="205"/>
      <c r="AYL126" s="205"/>
      <c r="AYM126" s="205"/>
      <c r="AYN126" s="205"/>
      <c r="AYO126" s="205"/>
      <c r="AYP126" s="205"/>
      <c r="AYQ126" s="205"/>
      <c r="AYR126" s="205"/>
      <c r="AYS126" s="205"/>
      <c r="AYT126" s="205"/>
      <c r="AYU126" s="205"/>
      <c r="AYV126" s="205"/>
      <c r="AYW126" s="205"/>
      <c r="AYX126" s="205"/>
      <c r="AYY126" s="205"/>
      <c r="AYZ126" s="205"/>
      <c r="AZA126" s="205"/>
      <c r="AZB126" s="205"/>
      <c r="AZC126" s="205"/>
      <c r="AZD126" s="205"/>
      <c r="AZE126" s="205"/>
      <c r="AZF126" s="205"/>
      <c r="AZG126" s="205"/>
      <c r="AZH126" s="205"/>
      <c r="AZI126" s="205"/>
      <c r="AZJ126" s="205"/>
      <c r="AZK126" s="205"/>
      <c r="AZL126" s="205"/>
      <c r="AZM126" s="205"/>
      <c r="AZN126" s="205"/>
      <c r="AZO126" s="205"/>
      <c r="AZP126" s="205"/>
      <c r="AZQ126" s="205"/>
      <c r="AZR126" s="205"/>
      <c r="AZS126" s="205"/>
      <c r="AZT126" s="205"/>
      <c r="AZU126" s="205"/>
      <c r="AZV126" s="205"/>
      <c r="AZW126" s="205"/>
      <c r="AZX126" s="205"/>
      <c r="AZY126" s="205"/>
      <c r="AZZ126" s="205"/>
      <c r="BAA126" s="205"/>
      <c r="BAB126" s="205"/>
      <c r="BAC126" s="205"/>
      <c r="BAD126" s="205"/>
      <c r="BAE126" s="205"/>
      <c r="BAF126" s="205"/>
      <c r="BAG126" s="205"/>
      <c r="BAH126" s="205"/>
      <c r="BAI126" s="205"/>
      <c r="BAJ126" s="205"/>
      <c r="BAK126" s="205"/>
      <c r="BAL126" s="205"/>
      <c r="BAM126" s="205"/>
      <c r="BAN126" s="205"/>
      <c r="BAO126" s="205"/>
      <c r="BAP126" s="205"/>
      <c r="BAQ126" s="205"/>
      <c r="BAR126" s="205"/>
      <c r="BAS126" s="205"/>
      <c r="BAT126" s="205"/>
      <c r="BAU126" s="205"/>
      <c r="BAV126" s="205"/>
      <c r="BAW126" s="205"/>
      <c r="BAX126" s="205"/>
      <c r="BAY126" s="205"/>
      <c r="BAZ126" s="205"/>
      <c r="BBA126" s="205"/>
      <c r="BBB126" s="205"/>
      <c r="BBC126" s="205"/>
      <c r="BBD126" s="205"/>
      <c r="BBE126" s="205"/>
      <c r="BBF126" s="205"/>
      <c r="BBG126" s="205"/>
      <c r="BBH126" s="205"/>
      <c r="BBI126" s="205"/>
      <c r="BBJ126" s="205"/>
      <c r="BBK126" s="205"/>
      <c r="BBL126" s="205"/>
      <c r="BBM126" s="205"/>
      <c r="BBN126" s="205"/>
      <c r="BBO126" s="205"/>
      <c r="BBP126" s="205"/>
      <c r="BBQ126" s="205"/>
      <c r="BBR126" s="205"/>
      <c r="BBS126" s="205"/>
      <c r="BBT126" s="205"/>
      <c r="BBU126" s="205"/>
      <c r="BBV126" s="205"/>
      <c r="BBW126" s="205"/>
      <c r="BBX126" s="205"/>
      <c r="BBY126" s="205"/>
      <c r="BBZ126" s="205"/>
      <c r="BCA126" s="205"/>
      <c r="BCB126" s="205"/>
      <c r="BCC126" s="205"/>
      <c r="BCD126" s="205"/>
      <c r="BCE126" s="205"/>
      <c r="BCF126" s="205"/>
      <c r="BCG126" s="205"/>
      <c r="BCH126" s="205"/>
      <c r="BCI126" s="205"/>
      <c r="BCJ126" s="205"/>
      <c r="BCK126" s="205"/>
      <c r="BCL126" s="205"/>
      <c r="BCM126" s="205"/>
      <c r="BCN126" s="205"/>
      <c r="BCO126" s="205"/>
      <c r="BCP126" s="205"/>
      <c r="BCQ126" s="205"/>
      <c r="BCR126" s="205"/>
      <c r="BCS126" s="205"/>
      <c r="BCT126" s="205"/>
      <c r="BCU126" s="205"/>
      <c r="BCV126" s="205"/>
      <c r="BCW126" s="205"/>
      <c r="BCX126" s="205"/>
      <c r="BCY126" s="205"/>
      <c r="BCZ126" s="205"/>
      <c r="BDA126" s="205"/>
      <c r="BDB126" s="205"/>
      <c r="BDC126" s="205"/>
      <c r="BDD126" s="205"/>
      <c r="BDE126" s="205"/>
      <c r="BDF126" s="205"/>
      <c r="BDG126" s="205"/>
      <c r="BDH126" s="205"/>
      <c r="BDI126" s="205"/>
      <c r="BDJ126" s="205"/>
      <c r="BDK126" s="205"/>
      <c r="BDL126" s="205"/>
      <c r="BDM126" s="205"/>
      <c r="BDN126" s="205"/>
      <c r="BDO126" s="205"/>
      <c r="BDP126" s="205"/>
      <c r="BDQ126" s="205"/>
      <c r="BDR126" s="205"/>
      <c r="BDS126" s="205"/>
      <c r="BDT126" s="205"/>
      <c r="BDU126" s="205"/>
    </row>
    <row r="127" spans="1:1477" s="73" customFormat="1">
      <c r="A127" s="126"/>
      <c r="B127" s="175" t="s">
        <v>7</v>
      </c>
      <c r="C127" s="175" t="s">
        <v>249</v>
      </c>
      <c r="D127" s="175" t="s">
        <v>250</v>
      </c>
      <c r="E127" s="216">
        <v>41359</v>
      </c>
      <c r="F127" s="175" t="s">
        <v>471</v>
      </c>
      <c r="G127" s="175" t="s">
        <v>476</v>
      </c>
      <c r="H127" s="217">
        <v>2</v>
      </c>
      <c r="I127" s="207">
        <v>4</v>
      </c>
      <c r="J127" s="207">
        <v>645</v>
      </c>
      <c r="K127" s="207">
        <v>777</v>
      </c>
      <c r="L127" s="207">
        <v>730</v>
      </c>
      <c r="M127" s="214">
        <f t="shared" ref="M127:M130" si="106">IF(J127 = 0,0,(L127-AH127-AI127)/J127)</f>
        <v>1.0573643410852713</v>
      </c>
      <c r="N127" s="73">
        <f t="shared" ref="N127:N130" si="107">IF(G127&lt;&gt;"",IF(M127&lt;=1.2,1,0),0)</f>
        <v>1</v>
      </c>
      <c r="O127" s="207">
        <v>47</v>
      </c>
      <c r="P127" s="207">
        <v>0</v>
      </c>
      <c r="Q127" s="207">
        <v>0</v>
      </c>
      <c r="R127" s="207">
        <v>48</v>
      </c>
      <c r="S127" s="207">
        <v>84</v>
      </c>
      <c r="T127" s="213">
        <v>11249740</v>
      </c>
      <c r="U127" s="213">
        <v>150000</v>
      </c>
      <c r="V127" s="213">
        <v>11099740</v>
      </c>
      <c r="W127" s="213">
        <v>11481897</v>
      </c>
      <c r="X127" s="213">
        <v>10973748</v>
      </c>
      <c r="Y127" s="213">
        <v>0</v>
      </c>
      <c r="Z127" s="213">
        <v>0</v>
      </c>
      <c r="AA127" s="213">
        <v>0</v>
      </c>
      <c r="AB127" s="213">
        <v>10973748</v>
      </c>
      <c r="AC127" s="213">
        <v>10925662</v>
      </c>
      <c r="AD127" s="214">
        <f t="shared" ref="AD127:AD130" si="108">IF(C127="","",IF(V127=0,0,AC127/V127))</f>
        <v>0.98431692994610687</v>
      </c>
      <c r="AE127" s="207">
        <f t="shared" ref="AE127:AE130" si="109">IF(C127="","",IF(AD127 &lt;=1.1,1,0))</f>
        <v>1</v>
      </c>
      <c r="AF127" s="213">
        <v>-48086</v>
      </c>
      <c r="AG127" s="213">
        <v>232157</v>
      </c>
      <c r="AH127" s="207">
        <v>25</v>
      </c>
      <c r="AI127" s="207">
        <v>23</v>
      </c>
      <c r="AJ127" s="207">
        <v>0</v>
      </c>
      <c r="AK127" s="207">
        <v>84</v>
      </c>
      <c r="AL127" s="85">
        <v>150630</v>
      </c>
      <c r="AM127" s="85">
        <v>103254</v>
      </c>
      <c r="AN127" s="207">
        <v>0</v>
      </c>
      <c r="AO127" s="207">
        <v>0</v>
      </c>
      <c r="AP127" s="85">
        <v>162171</v>
      </c>
      <c r="AQ127" s="85">
        <v>0</v>
      </c>
      <c r="AR127" s="207">
        <v>0</v>
      </c>
      <c r="AS127" s="207">
        <v>0</v>
      </c>
      <c r="AT127" s="85">
        <v>0</v>
      </c>
      <c r="AU127" s="85">
        <v>0</v>
      </c>
      <c r="AV127" s="207">
        <v>0</v>
      </c>
      <c r="AW127" s="207">
        <v>0</v>
      </c>
      <c r="AX127" s="85">
        <v>0</v>
      </c>
      <c r="AY127" s="85">
        <v>0</v>
      </c>
      <c r="AZ127" s="207">
        <v>0</v>
      </c>
      <c r="BA127" s="207">
        <v>0</v>
      </c>
      <c r="BB127" s="85">
        <v>0</v>
      </c>
      <c r="BC127" s="85">
        <v>0</v>
      </c>
      <c r="BD127" s="207">
        <v>0</v>
      </c>
      <c r="BE127" s="207">
        <v>0</v>
      </c>
      <c r="BF127" s="85">
        <v>0</v>
      </c>
      <c r="BG127" s="85">
        <v>0</v>
      </c>
      <c r="BH127" s="207">
        <v>0</v>
      </c>
      <c r="BI127" s="207">
        <v>0</v>
      </c>
      <c r="BJ127" s="85">
        <v>0</v>
      </c>
      <c r="BK127" s="85">
        <v>0</v>
      </c>
      <c r="BL127" s="207">
        <v>0</v>
      </c>
      <c r="BM127" s="207">
        <v>0</v>
      </c>
      <c r="BN127" s="85">
        <v>0</v>
      </c>
      <c r="BO127" s="85">
        <v>0</v>
      </c>
      <c r="BP127" s="207">
        <v>0</v>
      </c>
      <c r="BQ127" s="207">
        <v>0</v>
      </c>
      <c r="BR127" s="85">
        <v>0</v>
      </c>
      <c r="BS127" s="85">
        <v>0</v>
      </c>
      <c r="BT127" s="207">
        <v>0</v>
      </c>
      <c r="BU127" s="207">
        <v>0</v>
      </c>
      <c r="BV127" s="85">
        <v>0</v>
      </c>
      <c r="BW127" s="85">
        <v>0</v>
      </c>
      <c r="BX127" s="207">
        <v>0</v>
      </c>
      <c r="BY127" s="207">
        <v>0</v>
      </c>
      <c r="BZ127" s="85">
        <v>0</v>
      </c>
      <c r="CA127" s="85">
        <v>0</v>
      </c>
      <c r="CB127" s="207">
        <v>0</v>
      </c>
      <c r="CC127" s="207">
        <v>0</v>
      </c>
      <c r="CD127" s="85">
        <v>0</v>
      </c>
      <c r="CE127" s="85">
        <v>0</v>
      </c>
      <c r="CF127" s="207">
        <v>0</v>
      </c>
      <c r="CG127" s="207">
        <v>0</v>
      </c>
      <c r="CH127" s="85">
        <v>0</v>
      </c>
      <c r="CI127" s="85">
        <v>0</v>
      </c>
      <c r="CJ127" s="207">
        <v>0</v>
      </c>
      <c r="CK127" s="207">
        <v>84</v>
      </c>
      <c r="CL127" s="85">
        <v>312801</v>
      </c>
      <c r="CM127" s="85">
        <v>103254</v>
      </c>
      <c r="CN127" s="175" t="s">
        <v>379</v>
      </c>
      <c r="CO127" s="175" t="s">
        <v>380</v>
      </c>
      <c r="CP127" s="175" t="s">
        <v>321</v>
      </c>
      <c r="CQ127" s="175" t="s">
        <v>321</v>
      </c>
      <c r="CR127" s="175" t="s">
        <v>321</v>
      </c>
      <c r="CS127" s="175" t="s">
        <v>321</v>
      </c>
      <c r="CT127" s="216">
        <v>42251</v>
      </c>
      <c r="CU127" s="175" t="s">
        <v>473</v>
      </c>
      <c r="CV127" s="175" t="s">
        <v>474</v>
      </c>
      <c r="CW127" s="216" t="s">
        <v>168</v>
      </c>
      <c r="CX127" s="216">
        <v>42192</v>
      </c>
      <c r="CY127" s="175" t="s">
        <v>473</v>
      </c>
      <c r="CZ127" s="175" t="s">
        <v>474</v>
      </c>
      <c r="DA127" s="175" t="s">
        <v>518</v>
      </c>
      <c r="DB127" s="222">
        <v>11244846.35</v>
      </c>
      <c r="DC127" s="175"/>
      <c r="DD127" s="71"/>
      <c r="DE127" s="205"/>
      <c r="DF127" s="205"/>
      <c r="DG127" s="205"/>
      <c r="DH127" s="205"/>
      <c r="DI127" s="205"/>
      <c r="DJ127" s="205"/>
      <c r="DK127" s="205"/>
      <c r="DL127" s="205"/>
      <c r="DM127" s="205"/>
      <c r="DN127" s="205"/>
      <c r="DO127" s="205"/>
      <c r="DP127" s="205"/>
      <c r="DQ127" s="205"/>
      <c r="DR127" s="205"/>
      <c r="DS127" s="205"/>
      <c r="DT127" s="205"/>
      <c r="DU127" s="205"/>
      <c r="DV127" s="205"/>
      <c r="DW127" s="205"/>
      <c r="DX127" s="205"/>
      <c r="DY127" s="205"/>
      <c r="DZ127" s="205"/>
      <c r="EA127" s="205"/>
      <c r="EB127" s="205"/>
      <c r="EC127" s="205"/>
      <c r="ED127" s="205"/>
      <c r="EE127" s="205"/>
      <c r="EF127" s="205"/>
      <c r="EG127" s="205"/>
      <c r="EH127" s="205"/>
      <c r="EI127" s="205"/>
      <c r="EJ127" s="205"/>
      <c r="EK127" s="205"/>
      <c r="EL127" s="205"/>
      <c r="EM127" s="205"/>
      <c r="EN127" s="205"/>
      <c r="EO127" s="205"/>
      <c r="EP127" s="205"/>
      <c r="EQ127" s="205"/>
      <c r="ER127" s="205"/>
      <c r="ES127" s="205"/>
      <c r="ET127" s="205"/>
      <c r="EU127" s="205"/>
      <c r="EV127" s="205"/>
      <c r="EW127" s="205"/>
      <c r="EX127" s="205"/>
      <c r="EY127" s="205"/>
      <c r="EZ127" s="205"/>
      <c r="FA127" s="205"/>
      <c r="FB127" s="205"/>
      <c r="FC127" s="205"/>
      <c r="FD127" s="205"/>
      <c r="FE127" s="205"/>
      <c r="FF127" s="205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205"/>
      <c r="GF127" s="205"/>
      <c r="GG127" s="205"/>
      <c r="GH127" s="205"/>
      <c r="GI127" s="205"/>
      <c r="GJ127" s="205"/>
      <c r="GK127" s="205"/>
      <c r="GL127" s="205"/>
      <c r="GM127" s="205"/>
      <c r="GN127" s="205"/>
      <c r="GO127" s="205"/>
      <c r="GP127" s="205"/>
      <c r="GQ127" s="205"/>
      <c r="GR127" s="205"/>
      <c r="GS127" s="205"/>
      <c r="GT127" s="205"/>
      <c r="GU127" s="205"/>
      <c r="GV127" s="205"/>
      <c r="GW127" s="205"/>
      <c r="GX127" s="205"/>
      <c r="GY127" s="205"/>
      <c r="GZ127" s="205"/>
      <c r="HA127" s="205"/>
      <c r="HB127" s="205"/>
      <c r="HC127" s="205"/>
      <c r="HD127" s="205"/>
      <c r="HE127" s="205"/>
      <c r="HF127" s="205"/>
      <c r="HG127" s="205"/>
      <c r="HH127" s="205"/>
      <c r="HI127" s="205"/>
      <c r="HJ127" s="205"/>
      <c r="HK127" s="205"/>
      <c r="HL127" s="205"/>
      <c r="HM127" s="205"/>
      <c r="HN127" s="205"/>
      <c r="HO127" s="205"/>
      <c r="HP127" s="205"/>
      <c r="HQ127" s="205"/>
      <c r="HR127" s="205"/>
      <c r="HS127" s="205"/>
      <c r="HT127" s="205"/>
      <c r="HU127" s="205"/>
      <c r="HV127" s="205"/>
      <c r="HW127" s="205"/>
      <c r="HX127" s="205"/>
      <c r="HY127" s="205"/>
      <c r="HZ127" s="205"/>
      <c r="IA127" s="205"/>
      <c r="IB127" s="205"/>
      <c r="IC127" s="205"/>
      <c r="ID127" s="205"/>
      <c r="IE127" s="205"/>
      <c r="IF127" s="205"/>
      <c r="IG127" s="205"/>
      <c r="IH127" s="205"/>
      <c r="II127" s="205"/>
      <c r="IJ127" s="205"/>
      <c r="IK127" s="205"/>
      <c r="IL127" s="205"/>
      <c r="IM127" s="205"/>
      <c r="IN127" s="205"/>
      <c r="IO127" s="205"/>
      <c r="IP127" s="205"/>
      <c r="IQ127" s="205"/>
      <c r="IR127" s="205"/>
      <c r="IS127" s="205"/>
      <c r="IT127" s="205"/>
      <c r="IU127" s="205"/>
      <c r="IV127" s="205"/>
      <c r="IW127" s="205"/>
      <c r="IX127" s="205"/>
      <c r="IY127" s="205"/>
      <c r="IZ127" s="205"/>
      <c r="JA127" s="205"/>
      <c r="JB127" s="205"/>
      <c r="JC127" s="205"/>
      <c r="JD127" s="205"/>
      <c r="JE127" s="205"/>
      <c r="JF127" s="205"/>
      <c r="JG127" s="205"/>
      <c r="JH127" s="205"/>
      <c r="JI127" s="205"/>
      <c r="JJ127" s="205"/>
      <c r="JK127" s="205"/>
      <c r="JL127" s="205"/>
      <c r="JM127" s="205"/>
      <c r="JN127" s="205"/>
      <c r="JO127" s="205"/>
      <c r="JP127" s="205"/>
      <c r="JQ127" s="205"/>
      <c r="JR127" s="205"/>
      <c r="JS127" s="205"/>
      <c r="JT127" s="205"/>
      <c r="JU127" s="205"/>
      <c r="JV127" s="205"/>
      <c r="JW127" s="205"/>
      <c r="JX127" s="205"/>
      <c r="JY127" s="205"/>
      <c r="JZ127" s="205"/>
      <c r="KA127" s="205"/>
      <c r="KB127" s="205"/>
      <c r="KC127" s="205"/>
      <c r="KD127" s="205"/>
      <c r="KE127" s="205"/>
      <c r="KF127" s="205"/>
      <c r="KG127" s="205"/>
      <c r="KH127" s="205"/>
      <c r="KI127" s="205"/>
      <c r="KJ127" s="205"/>
      <c r="KK127" s="205"/>
      <c r="KL127" s="205"/>
      <c r="KM127" s="205"/>
      <c r="KN127" s="205"/>
      <c r="KO127" s="205"/>
      <c r="KP127" s="205"/>
      <c r="KQ127" s="205"/>
      <c r="KR127" s="205"/>
      <c r="KS127" s="205"/>
      <c r="KT127" s="205"/>
      <c r="KU127" s="205"/>
      <c r="KV127" s="205"/>
      <c r="KW127" s="205"/>
      <c r="KX127" s="205"/>
      <c r="KY127" s="205"/>
      <c r="KZ127" s="205"/>
      <c r="LA127" s="205"/>
      <c r="LB127" s="205"/>
      <c r="LC127" s="205"/>
      <c r="LD127" s="205"/>
      <c r="LE127" s="205"/>
      <c r="LF127" s="205"/>
      <c r="LG127" s="205"/>
      <c r="LH127" s="205"/>
      <c r="LI127" s="205"/>
      <c r="LJ127" s="205"/>
      <c r="LK127" s="205"/>
      <c r="LL127" s="205"/>
      <c r="LM127" s="205"/>
      <c r="LN127" s="205"/>
      <c r="LO127" s="205"/>
      <c r="LP127" s="205"/>
      <c r="LQ127" s="205"/>
      <c r="LR127" s="205"/>
      <c r="LS127" s="205"/>
      <c r="LT127" s="205"/>
      <c r="LU127" s="205"/>
      <c r="LV127" s="205"/>
      <c r="LW127" s="205"/>
      <c r="LX127" s="205"/>
      <c r="LY127" s="205"/>
      <c r="LZ127" s="205"/>
      <c r="MA127" s="205"/>
      <c r="MB127" s="205"/>
      <c r="MC127" s="205"/>
      <c r="MD127" s="205"/>
      <c r="ME127" s="205"/>
      <c r="MF127" s="205"/>
      <c r="MG127" s="205"/>
      <c r="MH127" s="205"/>
      <c r="MI127" s="205"/>
      <c r="MJ127" s="205"/>
      <c r="MK127" s="205"/>
      <c r="ML127" s="205"/>
      <c r="MM127" s="205"/>
      <c r="MN127" s="205"/>
      <c r="MO127" s="205"/>
      <c r="MP127" s="205"/>
      <c r="MQ127" s="205"/>
      <c r="MR127" s="205"/>
      <c r="MS127" s="205"/>
      <c r="MT127" s="205"/>
      <c r="MU127" s="205"/>
      <c r="MV127" s="205"/>
      <c r="MW127" s="205"/>
      <c r="MX127" s="205"/>
      <c r="MY127" s="205"/>
      <c r="MZ127" s="205"/>
      <c r="NA127" s="205"/>
      <c r="NB127" s="205"/>
      <c r="NC127" s="205"/>
      <c r="ND127" s="205"/>
      <c r="NE127" s="205"/>
      <c r="NF127" s="205"/>
      <c r="NG127" s="205"/>
      <c r="NH127" s="205"/>
      <c r="NI127" s="205"/>
      <c r="NJ127" s="205"/>
      <c r="NK127" s="205"/>
      <c r="NL127" s="205"/>
      <c r="NM127" s="205"/>
      <c r="NN127" s="205"/>
      <c r="NO127" s="205"/>
      <c r="NP127" s="205"/>
      <c r="NQ127" s="205"/>
      <c r="NR127" s="205"/>
      <c r="NS127" s="205"/>
      <c r="NT127" s="205"/>
      <c r="NU127" s="205"/>
      <c r="NV127" s="205"/>
      <c r="NW127" s="205"/>
      <c r="NX127" s="205"/>
      <c r="NY127" s="205"/>
      <c r="NZ127" s="205"/>
      <c r="OA127" s="205"/>
      <c r="OB127" s="205"/>
      <c r="OC127" s="205"/>
      <c r="OD127" s="205"/>
      <c r="OE127" s="205"/>
      <c r="OF127" s="205"/>
      <c r="OG127" s="205"/>
      <c r="OH127" s="205"/>
      <c r="OI127" s="205"/>
      <c r="OJ127" s="205"/>
      <c r="OK127" s="205"/>
      <c r="OL127" s="205"/>
      <c r="OM127" s="205"/>
      <c r="ON127" s="205"/>
      <c r="OO127" s="205"/>
      <c r="OP127" s="205"/>
      <c r="OQ127" s="205"/>
      <c r="OR127" s="205"/>
      <c r="OS127" s="205"/>
      <c r="OT127" s="205"/>
      <c r="OU127" s="205"/>
      <c r="OV127" s="205"/>
      <c r="OW127" s="205"/>
      <c r="OX127" s="205"/>
      <c r="OY127" s="205"/>
      <c r="OZ127" s="205"/>
      <c r="PA127" s="205"/>
      <c r="PB127" s="205"/>
      <c r="PC127" s="205"/>
      <c r="PD127" s="205"/>
      <c r="PE127" s="205"/>
      <c r="PF127" s="205"/>
      <c r="PG127" s="205"/>
      <c r="PH127" s="205"/>
      <c r="PI127" s="205"/>
      <c r="PJ127" s="205"/>
      <c r="PK127" s="205"/>
      <c r="PL127" s="205"/>
      <c r="PM127" s="205"/>
      <c r="PN127" s="205"/>
      <c r="PO127" s="205"/>
      <c r="PP127" s="205"/>
      <c r="PQ127" s="205"/>
      <c r="PR127" s="205"/>
      <c r="PS127" s="205"/>
      <c r="PT127" s="205"/>
      <c r="PU127" s="205"/>
      <c r="PV127" s="205"/>
      <c r="PW127" s="205"/>
      <c r="PX127" s="205"/>
      <c r="PY127" s="205"/>
      <c r="PZ127" s="205"/>
      <c r="QA127" s="205"/>
      <c r="QB127" s="205"/>
      <c r="QC127" s="205"/>
      <c r="QD127" s="205"/>
      <c r="QE127" s="205"/>
      <c r="QF127" s="205"/>
      <c r="QG127" s="205"/>
      <c r="QH127" s="205"/>
      <c r="QI127" s="205"/>
      <c r="QJ127" s="205"/>
      <c r="QK127" s="205"/>
      <c r="QL127" s="205"/>
      <c r="QM127" s="205"/>
      <c r="QN127" s="205"/>
      <c r="QO127" s="205"/>
      <c r="QP127" s="205"/>
      <c r="QQ127" s="205"/>
      <c r="QR127" s="205"/>
      <c r="QS127" s="205"/>
      <c r="QT127" s="205"/>
      <c r="QU127" s="205"/>
      <c r="QV127" s="205"/>
      <c r="QW127" s="205"/>
      <c r="QX127" s="205"/>
      <c r="QY127" s="205"/>
      <c r="QZ127" s="205"/>
      <c r="RA127" s="205"/>
      <c r="RB127" s="205"/>
      <c r="RC127" s="205"/>
      <c r="RD127" s="205"/>
      <c r="RE127" s="205"/>
      <c r="RF127" s="205"/>
      <c r="RG127" s="205"/>
      <c r="RH127" s="205"/>
      <c r="RI127" s="205"/>
      <c r="RJ127" s="205"/>
      <c r="RK127" s="205"/>
      <c r="RL127" s="205"/>
      <c r="RM127" s="205"/>
      <c r="RN127" s="205"/>
      <c r="RO127" s="205"/>
      <c r="RP127" s="205"/>
      <c r="RQ127" s="205"/>
      <c r="RR127" s="205"/>
      <c r="RS127" s="205"/>
      <c r="RT127" s="205"/>
      <c r="RU127" s="205"/>
      <c r="RV127" s="205"/>
      <c r="RW127" s="205"/>
      <c r="RX127" s="205"/>
      <c r="RY127" s="205"/>
      <c r="RZ127" s="205"/>
      <c r="SA127" s="205"/>
      <c r="SB127" s="205"/>
      <c r="SC127" s="205"/>
      <c r="SD127" s="205"/>
      <c r="SE127" s="205"/>
      <c r="SF127" s="205"/>
      <c r="SG127" s="205"/>
      <c r="SH127" s="205"/>
      <c r="SI127" s="205"/>
      <c r="SJ127" s="205"/>
      <c r="SK127" s="205"/>
      <c r="SL127" s="205"/>
      <c r="SM127" s="205"/>
      <c r="SN127" s="205"/>
      <c r="SO127" s="205"/>
      <c r="SP127" s="205"/>
      <c r="SQ127" s="205"/>
      <c r="SR127" s="205"/>
      <c r="SS127" s="205"/>
      <c r="ST127" s="205"/>
      <c r="SU127" s="205"/>
      <c r="SV127" s="205"/>
      <c r="SW127" s="205"/>
      <c r="SX127" s="205"/>
      <c r="SY127" s="205"/>
      <c r="SZ127" s="205"/>
      <c r="TA127" s="205"/>
      <c r="TB127" s="205"/>
      <c r="TC127" s="205"/>
      <c r="TD127" s="205"/>
      <c r="TE127" s="205"/>
      <c r="TF127" s="205"/>
      <c r="TG127" s="205"/>
      <c r="TH127" s="205"/>
      <c r="TI127" s="205"/>
      <c r="TJ127" s="205"/>
      <c r="TK127" s="205"/>
      <c r="TL127" s="205"/>
      <c r="TM127" s="205"/>
      <c r="TN127" s="205"/>
      <c r="TO127" s="205"/>
      <c r="TP127" s="205"/>
      <c r="TQ127" s="205"/>
      <c r="TR127" s="205"/>
      <c r="TS127" s="205"/>
      <c r="TT127" s="205"/>
      <c r="TU127" s="205"/>
      <c r="TV127" s="205"/>
      <c r="TW127" s="205"/>
      <c r="TX127" s="205"/>
      <c r="TY127" s="205"/>
      <c r="TZ127" s="205"/>
      <c r="UA127" s="205"/>
      <c r="UB127" s="205"/>
      <c r="UC127" s="205"/>
      <c r="UD127" s="205"/>
      <c r="UE127" s="205"/>
      <c r="UF127" s="205"/>
      <c r="UG127" s="205"/>
      <c r="UH127" s="205"/>
      <c r="UI127" s="205"/>
      <c r="UJ127" s="205"/>
      <c r="UK127" s="205"/>
      <c r="UL127" s="205"/>
      <c r="UM127" s="205"/>
      <c r="UN127" s="205"/>
      <c r="UO127" s="205"/>
      <c r="UP127" s="205"/>
      <c r="UQ127" s="205"/>
      <c r="UR127" s="205"/>
      <c r="US127" s="205"/>
      <c r="UT127" s="205"/>
      <c r="UU127" s="205"/>
      <c r="UV127" s="205"/>
      <c r="UW127" s="205"/>
      <c r="UX127" s="205"/>
      <c r="UY127" s="205"/>
      <c r="UZ127" s="205"/>
      <c r="VA127" s="205"/>
      <c r="VB127" s="205"/>
      <c r="VC127" s="205"/>
      <c r="VD127" s="205"/>
      <c r="VE127" s="205"/>
      <c r="VF127" s="205"/>
      <c r="VG127" s="205"/>
      <c r="VH127" s="205"/>
      <c r="VI127" s="205"/>
      <c r="VJ127" s="205"/>
      <c r="VK127" s="205"/>
      <c r="VL127" s="205"/>
      <c r="VM127" s="205"/>
      <c r="VN127" s="205"/>
      <c r="VO127" s="205"/>
      <c r="VP127" s="205"/>
      <c r="VQ127" s="205"/>
      <c r="VR127" s="205"/>
      <c r="VS127" s="205"/>
      <c r="VT127" s="205"/>
      <c r="VU127" s="205"/>
      <c r="VV127" s="205"/>
      <c r="VW127" s="205"/>
      <c r="VX127" s="205"/>
      <c r="VY127" s="205"/>
      <c r="VZ127" s="205"/>
      <c r="WA127" s="205"/>
      <c r="WB127" s="205"/>
      <c r="WC127" s="205"/>
      <c r="WD127" s="205"/>
      <c r="WE127" s="205"/>
      <c r="WF127" s="205"/>
      <c r="WG127" s="205"/>
      <c r="WH127" s="205"/>
      <c r="WI127" s="205"/>
      <c r="WJ127" s="205"/>
      <c r="WK127" s="205"/>
      <c r="WL127" s="205"/>
      <c r="WM127" s="205"/>
      <c r="WN127" s="205"/>
      <c r="WO127" s="205"/>
      <c r="WP127" s="205"/>
      <c r="WQ127" s="205"/>
      <c r="WR127" s="205"/>
      <c r="WS127" s="205"/>
      <c r="WT127" s="205"/>
      <c r="WU127" s="205"/>
      <c r="WV127" s="205"/>
      <c r="WW127" s="205"/>
      <c r="WX127" s="205"/>
      <c r="WY127" s="205"/>
      <c r="WZ127" s="205"/>
      <c r="XA127" s="205"/>
      <c r="XB127" s="205"/>
      <c r="XC127" s="205"/>
      <c r="XD127" s="205"/>
      <c r="XE127" s="205"/>
      <c r="XF127" s="205"/>
      <c r="XG127" s="205"/>
      <c r="XH127" s="205"/>
      <c r="XI127" s="205"/>
      <c r="XJ127" s="205"/>
      <c r="XK127" s="205"/>
      <c r="XL127" s="205"/>
      <c r="XM127" s="205"/>
      <c r="XN127" s="205"/>
      <c r="XO127" s="205"/>
      <c r="XP127" s="205"/>
      <c r="XQ127" s="205"/>
      <c r="XR127" s="205"/>
      <c r="XS127" s="205"/>
      <c r="XT127" s="205"/>
      <c r="XU127" s="205"/>
      <c r="XV127" s="205"/>
      <c r="XW127" s="205"/>
      <c r="XX127" s="205"/>
      <c r="XY127" s="205"/>
      <c r="XZ127" s="205"/>
      <c r="YA127" s="205"/>
      <c r="YB127" s="205"/>
      <c r="YC127" s="205"/>
      <c r="YD127" s="205"/>
      <c r="YE127" s="205"/>
      <c r="YF127" s="205"/>
      <c r="YG127" s="205"/>
      <c r="YH127" s="205"/>
      <c r="YI127" s="205"/>
      <c r="YJ127" s="205"/>
      <c r="YK127" s="205"/>
      <c r="YL127" s="205"/>
      <c r="YM127" s="205"/>
      <c r="YN127" s="205"/>
      <c r="YO127" s="205"/>
      <c r="YP127" s="205"/>
      <c r="YQ127" s="205"/>
      <c r="YR127" s="205"/>
      <c r="YS127" s="205"/>
      <c r="YT127" s="205"/>
      <c r="YU127" s="205"/>
      <c r="YV127" s="205"/>
      <c r="YW127" s="205"/>
      <c r="YX127" s="205"/>
      <c r="YY127" s="205"/>
      <c r="YZ127" s="205"/>
      <c r="ZA127" s="205"/>
      <c r="ZB127" s="205"/>
      <c r="ZC127" s="205"/>
      <c r="ZD127" s="205"/>
      <c r="ZE127" s="205"/>
      <c r="ZF127" s="205"/>
      <c r="ZG127" s="205"/>
      <c r="ZH127" s="205"/>
      <c r="ZI127" s="205"/>
      <c r="ZJ127" s="205"/>
      <c r="ZK127" s="205"/>
      <c r="ZL127" s="205"/>
      <c r="ZM127" s="205"/>
      <c r="ZN127" s="205"/>
      <c r="ZO127" s="205"/>
      <c r="ZP127" s="205"/>
      <c r="ZQ127" s="205"/>
      <c r="ZR127" s="205"/>
      <c r="ZS127" s="205"/>
      <c r="ZT127" s="205"/>
      <c r="ZU127" s="205"/>
      <c r="ZV127" s="205"/>
      <c r="ZW127" s="205"/>
      <c r="ZX127" s="205"/>
      <c r="ZY127" s="205"/>
      <c r="ZZ127" s="205"/>
      <c r="AAA127" s="205"/>
      <c r="AAB127" s="205"/>
      <c r="AAC127" s="205"/>
      <c r="AAD127" s="205"/>
      <c r="AAE127" s="205"/>
      <c r="AAF127" s="205"/>
      <c r="AAG127" s="205"/>
      <c r="AAH127" s="205"/>
      <c r="AAI127" s="205"/>
      <c r="AAJ127" s="205"/>
      <c r="AAK127" s="205"/>
      <c r="AAL127" s="205"/>
      <c r="AAM127" s="205"/>
      <c r="AAN127" s="205"/>
      <c r="AAO127" s="205"/>
      <c r="AAP127" s="205"/>
      <c r="AAQ127" s="205"/>
      <c r="AAR127" s="205"/>
      <c r="AAS127" s="205"/>
      <c r="AAT127" s="205"/>
      <c r="AAU127" s="205"/>
      <c r="AAV127" s="205"/>
      <c r="AAW127" s="205"/>
      <c r="AAX127" s="205"/>
      <c r="AAY127" s="205"/>
      <c r="AAZ127" s="205"/>
      <c r="ABA127" s="205"/>
      <c r="ABB127" s="205"/>
      <c r="ABC127" s="205"/>
      <c r="ABD127" s="205"/>
      <c r="ABE127" s="205"/>
      <c r="ABF127" s="205"/>
      <c r="ABG127" s="205"/>
      <c r="ABH127" s="205"/>
      <c r="ABI127" s="205"/>
      <c r="ABJ127" s="205"/>
      <c r="ABK127" s="205"/>
      <c r="ABL127" s="205"/>
      <c r="ABM127" s="205"/>
      <c r="ABN127" s="205"/>
      <c r="ABO127" s="205"/>
      <c r="ABP127" s="205"/>
      <c r="ABQ127" s="205"/>
      <c r="ABR127" s="205"/>
      <c r="ABS127" s="205"/>
      <c r="ABT127" s="205"/>
      <c r="ABU127" s="205"/>
      <c r="ABV127" s="205"/>
      <c r="ABW127" s="205"/>
      <c r="ABX127" s="205"/>
      <c r="ABY127" s="205"/>
      <c r="ABZ127" s="205"/>
      <c r="ACA127" s="205"/>
      <c r="ACB127" s="205"/>
      <c r="ACC127" s="205"/>
      <c r="ACD127" s="205"/>
      <c r="ACE127" s="205"/>
      <c r="ACF127" s="205"/>
      <c r="ACG127" s="205"/>
      <c r="ACH127" s="205"/>
      <c r="ACI127" s="205"/>
      <c r="ACJ127" s="205"/>
      <c r="ACK127" s="205"/>
      <c r="ACL127" s="205"/>
      <c r="ACM127" s="205"/>
      <c r="ACN127" s="205"/>
      <c r="ACO127" s="205"/>
      <c r="ACP127" s="205"/>
      <c r="ACQ127" s="205"/>
      <c r="ACR127" s="205"/>
      <c r="ACS127" s="205"/>
      <c r="ACT127" s="205"/>
      <c r="ACU127" s="205"/>
      <c r="ACV127" s="205"/>
      <c r="ACW127" s="205"/>
      <c r="ACX127" s="205"/>
      <c r="ACY127" s="205"/>
      <c r="ACZ127" s="205"/>
      <c r="ADA127" s="205"/>
      <c r="ADB127" s="205"/>
      <c r="ADC127" s="205"/>
      <c r="ADD127" s="205"/>
      <c r="ADE127" s="205"/>
      <c r="ADF127" s="205"/>
      <c r="ADG127" s="205"/>
      <c r="ADH127" s="205"/>
      <c r="ADI127" s="205"/>
      <c r="ADJ127" s="205"/>
      <c r="ADK127" s="205"/>
      <c r="ADL127" s="205"/>
      <c r="ADM127" s="205"/>
      <c r="ADN127" s="205"/>
      <c r="ADO127" s="205"/>
      <c r="ADP127" s="205"/>
      <c r="ADQ127" s="205"/>
      <c r="ADR127" s="205"/>
      <c r="ADS127" s="205"/>
      <c r="ADT127" s="205"/>
      <c r="ADU127" s="205"/>
      <c r="ADV127" s="205"/>
      <c r="ADW127" s="205"/>
      <c r="ADX127" s="205"/>
      <c r="ADY127" s="205"/>
      <c r="ADZ127" s="205"/>
      <c r="AEA127" s="205"/>
      <c r="AEB127" s="205"/>
      <c r="AEC127" s="205"/>
      <c r="AED127" s="205"/>
      <c r="AEE127" s="205"/>
      <c r="AEF127" s="205"/>
      <c r="AEG127" s="205"/>
      <c r="AEH127" s="205"/>
      <c r="AEI127" s="205"/>
      <c r="AEJ127" s="205"/>
      <c r="AEK127" s="205"/>
      <c r="AEL127" s="205"/>
      <c r="AEM127" s="205"/>
      <c r="AEN127" s="205"/>
      <c r="AEO127" s="205"/>
      <c r="AEP127" s="205"/>
      <c r="AEQ127" s="205"/>
      <c r="AER127" s="205"/>
      <c r="AES127" s="205"/>
      <c r="AET127" s="205"/>
      <c r="AEU127" s="205"/>
      <c r="AEV127" s="205"/>
      <c r="AEW127" s="205"/>
      <c r="AEX127" s="205"/>
      <c r="AEY127" s="205"/>
      <c r="AEZ127" s="205"/>
      <c r="AFA127" s="205"/>
      <c r="AFB127" s="205"/>
      <c r="AFC127" s="205"/>
      <c r="AFD127" s="205"/>
      <c r="AFE127" s="205"/>
      <c r="AFF127" s="205"/>
      <c r="AFG127" s="205"/>
      <c r="AFH127" s="205"/>
      <c r="AFI127" s="205"/>
      <c r="AFJ127" s="205"/>
      <c r="AFK127" s="205"/>
      <c r="AFL127" s="205"/>
      <c r="AFM127" s="205"/>
      <c r="AFN127" s="205"/>
      <c r="AFO127" s="205"/>
      <c r="AFP127" s="205"/>
      <c r="AFQ127" s="205"/>
      <c r="AFR127" s="205"/>
      <c r="AFS127" s="205"/>
      <c r="AFT127" s="205"/>
      <c r="AFU127" s="205"/>
      <c r="AFV127" s="205"/>
      <c r="AFW127" s="205"/>
      <c r="AFX127" s="205"/>
      <c r="AFY127" s="205"/>
      <c r="AFZ127" s="205"/>
      <c r="AGA127" s="205"/>
      <c r="AGB127" s="205"/>
      <c r="AGC127" s="205"/>
      <c r="AGD127" s="205"/>
      <c r="AGE127" s="205"/>
      <c r="AGF127" s="205"/>
      <c r="AGG127" s="205"/>
      <c r="AGH127" s="205"/>
      <c r="AGI127" s="205"/>
      <c r="AGJ127" s="205"/>
      <c r="AGK127" s="205"/>
      <c r="AGL127" s="205"/>
      <c r="AGM127" s="205"/>
      <c r="AGN127" s="205"/>
      <c r="AGO127" s="205"/>
      <c r="AGP127" s="205"/>
      <c r="AGQ127" s="205"/>
      <c r="AGR127" s="205"/>
      <c r="AGS127" s="205"/>
      <c r="AGT127" s="205"/>
      <c r="AGU127" s="205"/>
      <c r="AGV127" s="205"/>
      <c r="AGW127" s="205"/>
      <c r="AGX127" s="205"/>
      <c r="AGY127" s="205"/>
      <c r="AGZ127" s="205"/>
      <c r="AHA127" s="205"/>
      <c r="AHB127" s="205"/>
      <c r="AHC127" s="205"/>
      <c r="AHD127" s="205"/>
      <c r="AHE127" s="205"/>
      <c r="AHF127" s="205"/>
      <c r="AHG127" s="205"/>
      <c r="AHH127" s="205"/>
      <c r="AHI127" s="205"/>
      <c r="AHJ127" s="205"/>
      <c r="AHK127" s="205"/>
      <c r="AHL127" s="205"/>
      <c r="AHM127" s="205"/>
      <c r="AHN127" s="205"/>
      <c r="AHO127" s="205"/>
      <c r="AHP127" s="205"/>
      <c r="AHQ127" s="205"/>
      <c r="AHR127" s="205"/>
      <c r="AHS127" s="205"/>
      <c r="AHT127" s="205"/>
      <c r="AHU127" s="205"/>
      <c r="AHV127" s="205"/>
      <c r="AHW127" s="205"/>
      <c r="AHX127" s="205"/>
      <c r="AHY127" s="205"/>
      <c r="AHZ127" s="205"/>
      <c r="AIA127" s="205"/>
      <c r="AIB127" s="205"/>
      <c r="AIC127" s="205"/>
      <c r="AID127" s="205"/>
      <c r="AIE127" s="205"/>
      <c r="AIF127" s="205"/>
      <c r="AIG127" s="205"/>
      <c r="AIH127" s="205"/>
      <c r="AII127" s="205"/>
      <c r="AIJ127" s="205"/>
      <c r="AIK127" s="205"/>
      <c r="AIL127" s="205"/>
      <c r="AIM127" s="205"/>
      <c r="AIN127" s="205"/>
      <c r="AIO127" s="205"/>
      <c r="AIP127" s="205"/>
      <c r="AIQ127" s="205"/>
      <c r="AIR127" s="205"/>
      <c r="AIS127" s="205"/>
      <c r="AIT127" s="205"/>
      <c r="AIU127" s="205"/>
      <c r="AIV127" s="205"/>
      <c r="AIW127" s="205"/>
      <c r="AIX127" s="205"/>
      <c r="AIY127" s="205"/>
      <c r="AIZ127" s="205"/>
      <c r="AJA127" s="205"/>
      <c r="AJB127" s="205"/>
      <c r="AJC127" s="205"/>
      <c r="AJD127" s="205"/>
      <c r="AJE127" s="205"/>
      <c r="AJF127" s="205"/>
      <c r="AJG127" s="205"/>
      <c r="AJH127" s="205"/>
      <c r="AJI127" s="205"/>
      <c r="AJJ127" s="205"/>
      <c r="AJK127" s="205"/>
      <c r="AJL127" s="205"/>
      <c r="AJM127" s="205"/>
      <c r="AJN127" s="205"/>
      <c r="AJO127" s="205"/>
      <c r="AJP127" s="205"/>
      <c r="AJQ127" s="205"/>
      <c r="AJR127" s="205"/>
      <c r="AJS127" s="205"/>
      <c r="AJT127" s="205"/>
      <c r="AJU127" s="205"/>
      <c r="AJV127" s="205"/>
      <c r="AJW127" s="205"/>
      <c r="AJX127" s="205"/>
      <c r="AJY127" s="205"/>
      <c r="AJZ127" s="205"/>
      <c r="AKA127" s="205"/>
      <c r="AKB127" s="205"/>
      <c r="AKC127" s="205"/>
      <c r="AKD127" s="205"/>
      <c r="AKE127" s="205"/>
      <c r="AKF127" s="205"/>
      <c r="AKG127" s="205"/>
      <c r="AKH127" s="205"/>
      <c r="AKI127" s="205"/>
      <c r="AKJ127" s="205"/>
      <c r="AKK127" s="205"/>
      <c r="AKL127" s="205"/>
      <c r="AKM127" s="205"/>
      <c r="AKN127" s="205"/>
      <c r="AKO127" s="205"/>
      <c r="AKP127" s="205"/>
      <c r="AKQ127" s="205"/>
      <c r="AKR127" s="205"/>
      <c r="AKS127" s="205"/>
      <c r="AKT127" s="205"/>
      <c r="AKU127" s="205"/>
      <c r="AKV127" s="205"/>
      <c r="AKW127" s="205"/>
      <c r="AKX127" s="205"/>
      <c r="AKY127" s="205"/>
      <c r="AKZ127" s="205"/>
      <c r="ALA127" s="205"/>
      <c r="ALB127" s="205"/>
      <c r="ALC127" s="205"/>
      <c r="ALD127" s="205"/>
      <c r="ALE127" s="205"/>
      <c r="ALF127" s="205"/>
      <c r="ALG127" s="205"/>
      <c r="ALH127" s="205"/>
      <c r="ALI127" s="205"/>
      <c r="ALJ127" s="205"/>
      <c r="ALK127" s="205"/>
      <c r="ALL127" s="205"/>
      <c r="ALM127" s="205"/>
      <c r="ALN127" s="205"/>
      <c r="ALO127" s="205"/>
      <c r="ALP127" s="205"/>
      <c r="ALQ127" s="205"/>
      <c r="ALR127" s="205"/>
      <c r="ALS127" s="205"/>
      <c r="ALT127" s="205"/>
      <c r="ALU127" s="205"/>
      <c r="ALV127" s="205"/>
      <c r="ALW127" s="205"/>
      <c r="ALX127" s="205"/>
      <c r="ALY127" s="205"/>
      <c r="ALZ127" s="205"/>
      <c r="AMA127" s="205"/>
      <c r="AMB127" s="205"/>
      <c r="AMC127" s="205"/>
      <c r="AMD127" s="205"/>
      <c r="AME127" s="205"/>
      <c r="AMF127" s="205"/>
      <c r="AMG127" s="205"/>
      <c r="AMH127" s="205"/>
      <c r="AMI127" s="205"/>
      <c r="AMJ127" s="205"/>
      <c r="AMK127" s="205"/>
      <c r="AML127" s="205"/>
      <c r="AMM127" s="205"/>
      <c r="AMN127" s="205"/>
      <c r="AMO127" s="205"/>
      <c r="AMP127" s="205"/>
      <c r="AMQ127" s="205"/>
      <c r="AMR127" s="205"/>
      <c r="AMS127" s="205"/>
      <c r="AMT127" s="205"/>
      <c r="AMU127" s="205"/>
      <c r="AMV127" s="205"/>
      <c r="AMW127" s="205"/>
      <c r="AMX127" s="205"/>
      <c r="AMY127" s="205"/>
      <c r="AMZ127" s="205"/>
      <c r="ANA127" s="205"/>
      <c r="ANB127" s="205"/>
      <c r="ANC127" s="205"/>
      <c r="AND127" s="205"/>
      <c r="ANE127" s="205"/>
      <c r="ANF127" s="205"/>
      <c r="ANG127" s="205"/>
      <c r="ANH127" s="205"/>
      <c r="ANI127" s="205"/>
      <c r="ANJ127" s="205"/>
      <c r="ANK127" s="205"/>
      <c r="ANL127" s="205"/>
      <c r="ANM127" s="205"/>
      <c r="ANN127" s="205"/>
      <c r="ANO127" s="205"/>
      <c r="ANP127" s="205"/>
      <c r="ANQ127" s="205"/>
      <c r="ANR127" s="205"/>
      <c r="ANS127" s="205"/>
      <c r="ANT127" s="205"/>
      <c r="ANU127" s="205"/>
      <c r="ANV127" s="205"/>
      <c r="ANW127" s="205"/>
      <c r="ANX127" s="205"/>
      <c r="ANY127" s="205"/>
      <c r="ANZ127" s="205"/>
      <c r="AOA127" s="205"/>
      <c r="AOB127" s="205"/>
      <c r="AOC127" s="205"/>
      <c r="AOD127" s="205"/>
      <c r="AOE127" s="205"/>
      <c r="AOF127" s="205"/>
      <c r="AOG127" s="205"/>
      <c r="AOH127" s="205"/>
      <c r="AOI127" s="205"/>
      <c r="AOJ127" s="205"/>
      <c r="AOK127" s="205"/>
      <c r="AOL127" s="205"/>
      <c r="AOM127" s="205"/>
      <c r="AON127" s="205"/>
      <c r="AOO127" s="205"/>
      <c r="AOP127" s="205"/>
      <c r="AOQ127" s="205"/>
      <c r="AOR127" s="205"/>
      <c r="AOS127" s="205"/>
      <c r="AOT127" s="205"/>
      <c r="AOU127" s="205"/>
      <c r="AOV127" s="205"/>
      <c r="AOW127" s="205"/>
      <c r="AOX127" s="205"/>
      <c r="AOY127" s="205"/>
      <c r="AOZ127" s="205"/>
      <c r="APA127" s="205"/>
      <c r="APB127" s="205"/>
      <c r="APC127" s="205"/>
      <c r="APD127" s="205"/>
      <c r="APE127" s="205"/>
      <c r="APF127" s="205"/>
      <c r="APG127" s="205"/>
      <c r="APH127" s="205"/>
      <c r="API127" s="205"/>
      <c r="APJ127" s="205"/>
      <c r="APK127" s="205"/>
      <c r="APL127" s="205"/>
      <c r="APM127" s="205"/>
      <c r="APN127" s="205"/>
      <c r="APO127" s="205"/>
      <c r="APP127" s="205"/>
      <c r="APQ127" s="205"/>
      <c r="APR127" s="205"/>
      <c r="APS127" s="205"/>
      <c r="APT127" s="205"/>
      <c r="APU127" s="205"/>
      <c r="APV127" s="205"/>
      <c r="APW127" s="205"/>
      <c r="APX127" s="205"/>
      <c r="APY127" s="205"/>
      <c r="APZ127" s="205"/>
      <c r="AQA127" s="205"/>
      <c r="AQB127" s="205"/>
      <c r="AQC127" s="205"/>
      <c r="AQD127" s="205"/>
      <c r="AQE127" s="205"/>
      <c r="AQF127" s="205"/>
      <c r="AQG127" s="205"/>
      <c r="AQH127" s="205"/>
      <c r="AQI127" s="205"/>
      <c r="AQJ127" s="205"/>
      <c r="AQK127" s="205"/>
      <c r="AQL127" s="205"/>
      <c r="AQM127" s="205"/>
      <c r="AQN127" s="205"/>
      <c r="AQO127" s="205"/>
      <c r="AQP127" s="205"/>
      <c r="AQQ127" s="205"/>
      <c r="AQR127" s="205"/>
      <c r="AQS127" s="205"/>
      <c r="AQT127" s="205"/>
      <c r="AQU127" s="205"/>
      <c r="AQV127" s="205"/>
      <c r="AQW127" s="205"/>
      <c r="AQX127" s="205"/>
      <c r="AQY127" s="205"/>
      <c r="AQZ127" s="205"/>
      <c r="ARA127" s="205"/>
      <c r="ARB127" s="205"/>
      <c r="ARC127" s="205"/>
      <c r="ARD127" s="205"/>
      <c r="ARE127" s="205"/>
      <c r="ARF127" s="205"/>
      <c r="ARG127" s="205"/>
      <c r="ARH127" s="205"/>
      <c r="ARI127" s="205"/>
      <c r="ARJ127" s="205"/>
      <c r="ARK127" s="205"/>
      <c r="ARL127" s="205"/>
      <c r="ARM127" s="205"/>
      <c r="ARN127" s="205"/>
      <c r="ARO127" s="205"/>
      <c r="ARP127" s="205"/>
      <c r="ARQ127" s="205"/>
      <c r="ARR127" s="205"/>
      <c r="ARS127" s="205"/>
      <c r="ART127" s="205"/>
      <c r="ARU127" s="205"/>
      <c r="ARV127" s="205"/>
      <c r="ARW127" s="205"/>
      <c r="ARX127" s="205"/>
      <c r="ARY127" s="205"/>
      <c r="ARZ127" s="205"/>
      <c r="ASA127" s="205"/>
      <c r="ASB127" s="205"/>
      <c r="ASC127" s="205"/>
      <c r="ASD127" s="205"/>
      <c r="ASE127" s="205"/>
      <c r="ASF127" s="205"/>
      <c r="ASG127" s="205"/>
      <c r="ASH127" s="205"/>
      <c r="ASI127" s="205"/>
      <c r="ASJ127" s="205"/>
      <c r="ASK127" s="205"/>
      <c r="ASL127" s="205"/>
      <c r="ASM127" s="205"/>
      <c r="ASN127" s="205"/>
      <c r="ASO127" s="205"/>
      <c r="ASP127" s="205"/>
      <c r="ASQ127" s="205"/>
      <c r="ASR127" s="205"/>
      <c r="ASS127" s="205"/>
      <c r="AST127" s="205"/>
      <c r="ASU127" s="205"/>
      <c r="ASV127" s="205"/>
      <c r="ASW127" s="205"/>
      <c r="ASX127" s="205"/>
      <c r="ASY127" s="205"/>
      <c r="ASZ127" s="205"/>
      <c r="ATA127" s="205"/>
      <c r="ATB127" s="205"/>
      <c r="ATC127" s="205"/>
      <c r="ATD127" s="205"/>
      <c r="ATE127" s="205"/>
      <c r="ATF127" s="205"/>
      <c r="ATG127" s="205"/>
      <c r="ATH127" s="205"/>
      <c r="ATI127" s="205"/>
      <c r="ATJ127" s="205"/>
      <c r="ATK127" s="205"/>
      <c r="ATL127" s="205"/>
      <c r="ATM127" s="205"/>
      <c r="ATN127" s="205"/>
      <c r="ATO127" s="205"/>
      <c r="ATP127" s="205"/>
      <c r="ATQ127" s="205"/>
      <c r="ATR127" s="205"/>
      <c r="ATS127" s="205"/>
      <c r="ATT127" s="205"/>
      <c r="ATU127" s="205"/>
      <c r="ATV127" s="205"/>
      <c r="ATW127" s="205"/>
      <c r="ATX127" s="205"/>
      <c r="ATY127" s="205"/>
      <c r="ATZ127" s="205"/>
      <c r="AUA127" s="205"/>
      <c r="AUB127" s="205"/>
      <c r="AUC127" s="205"/>
      <c r="AUD127" s="205"/>
      <c r="AUE127" s="205"/>
      <c r="AUF127" s="205"/>
      <c r="AUG127" s="205"/>
      <c r="AUH127" s="205"/>
      <c r="AUI127" s="205"/>
      <c r="AUJ127" s="205"/>
      <c r="AUK127" s="205"/>
      <c r="AUL127" s="205"/>
      <c r="AUM127" s="205"/>
      <c r="AUN127" s="205"/>
      <c r="AUO127" s="205"/>
      <c r="AUP127" s="205"/>
      <c r="AUQ127" s="205"/>
      <c r="AUR127" s="205"/>
      <c r="AUS127" s="205"/>
      <c r="AUT127" s="205"/>
      <c r="AUU127" s="205"/>
      <c r="AUV127" s="205"/>
      <c r="AUW127" s="205"/>
      <c r="AUX127" s="205"/>
      <c r="AUY127" s="205"/>
      <c r="AUZ127" s="205"/>
      <c r="AVA127" s="205"/>
      <c r="AVB127" s="205"/>
      <c r="AVC127" s="205"/>
      <c r="AVD127" s="205"/>
      <c r="AVE127" s="205"/>
      <c r="AVF127" s="205"/>
      <c r="AVG127" s="205"/>
      <c r="AVH127" s="205"/>
      <c r="AVI127" s="205"/>
      <c r="AVJ127" s="205"/>
      <c r="AVK127" s="205"/>
      <c r="AVL127" s="205"/>
      <c r="AVM127" s="205"/>
      <c r="AVN127" s="205"/>
      <c r="AVO127" s="205"/>
      <c r="AVP127" s="205"/>
      <c r="AVQ127" s="205"/>
      <c r="AVR127" s="205"/>
      <c r="AVS127" s="205"/>
      <c r="AVT127" s="205"/>
      <c r="AVU127" s="205"/>
      <c r="AVV127" s="205"/>
      <c r="AVW127" s="205"/>
      <c r="AVX127" s="205"/>
      <c r="AVY127" s="205"/>
      <c r="AVZ127" s="205"/>
      <c r="AWA127" s="205"/>
      <c r="AWB127" s="205"/>
      <c r="AWC127" s="205"/>
      <c r="AWD127" s="205"/>
      <c r="AWE127" s="205"/>
      <c r="AWF127" s="205"/>
      <c r="AWG127" s="205"/>
      <c r="AWH127" s="205"/>
      <c r="AWI127" s="205"/>
      <c r="AWJ127" s="205"/>
      <c r="AWK127" s="205"/>
      <c r="AWL127" s="205"/>
      <c r="AWM127" s="205"/>
      <c r="AWN127" s="205"/>
      <c r="AWO127" s="205"/>
      <c r="AWP127" s="205"/>
      <c r="AWQ127" s="205"/>
      <c r="AWR127" s="205"/>
      <c r="AWS127" s="205"/>
      <c r="AWT127" s="205"/>
      <c r="AWU127" s="205"/>
      <c r="AWV127" s="205"/>
      <c r="AWW127" s="205"/>
      <c r="AWX127" s="205"/>
      <c r="AWY127" s="205"/>
      <c r="AWZ127" s="205"/>
      <c r="AXA127" s="205"/>
      <c r="AXB127" s="205"/>
      <c r="AXC127" s="205"/>
      <c r="AXD127" s="205"/>
      <c r="AXE127" s="205"/>
      <c r="AXF127" s="205"/>
      <c r="AXG127" s="205"/>
      <c r="AXH127" s="205"/>
      <c r="AXI127" s="205"/>
      <c r="AXJ127" s="205"/>
      <c r="AXK127" s="205"/>
      <c r="AXL127" s="205"/>
      <c r="AXM127" s="205"/>
      <c r="AXN127" s="205"/>
      <c r="AXO127" s="205"/>
      <c r="AXP127" s="205"/>
      <c r="AXQ127" s="205"/>
      <c r="AXR127" s="205"/>
      <c r="AXS127" s="205"/>
      <c r="AXT127" s="205"/>
      <c r="AXU127" s="205"/>
      <c r="AXV127" s="205"/>
      <c r="AXW127" s="205"/>
      <c r="AXX127" s="205"/>
      <c r="AXY127" s="205"/>
      <c r="AXZ127" s="205"/>
      <c r="AYA127" s="205"/>
      <c r="AYB127" s="205"/>
      <c r="AYC127" s="205"/>
      <c r="AYD127" s="205"/>
      <c r="AYE127" s="205"/>
      <c r="AYF127" s="205"/>
      <c r="AYG127" s="205"/>
      <c r="AYH127" s="205"/>
      <c r="AYI127" s="205"/>
      <c r="AYJ127" s="205"/>
      <c r="AYK127" s="205"/>
      <c r="AYL127" s="205"/>
      <c r="AYM127" s="205"/>
      <c r="AYN127" s="205"/>
      <c r="AYO127" s="205"/>
      <c r="AYP127" s="205"/>
      <c r="AYQ127" s="205"/>
      <c r="AYR127" s="205"/>
      <c r="AYS127" s="205"/>
      <c r="AYT127" s="205"/>
      <c r="AYU127" s="205"/>
      <c r="AYV127" s="205"/>
      <c r="AYW127" s="205"/>
      <c r="AYX127" s="205"/>
      <c r="AYY127" s="205"/>
      <c r="AYZ127" s="205"/>
      <c r="AZA127" s="205"/>
      <c r="AZB127" s="205"/>
      <c r="AZC127" s="205"/>
      <c r="AZD127" s="205"/>
      <c r="AZE127" s="205"/>
      <c r="AZF127" s="205"/>
      <c r="AZG127" s="205"/>
      <c r="AZH127" s="205"/>
      <c r="AZI127" s="205"/>
      <c r="AZJ127" s="205"/>
      <c r="AZK127" s="205"/>
      <c r="AZL127" s="205"/>
      <c r="AZM127" s="205"/>
      <c r="AZN127" s="205"/>
      <c r="AZO127" s="205"/>
      <c r="AZP127" s="205"/>
      <c r="AZQ127" s="205"/>
      <c r="AZR127" s="205"/>
      <c r="AZS127" s="205"/>
      <c r="AZT127" s="205"/>
      <c r="AZU127" s="205"/>
      <c r="AZV127" s="205"/>
      <c r="AZW127" s="205"/>
      <c r="AZX127" s="205"/>
      <c r="AZY127" s="205"/>
      <c r="AZZ127" s="205"/>
      <c r="BAA127" s="205"/>
      <c r="BAB127" s="205"/>
      <c r="BAC127" s="205"/>
      <c r="BAD127" s="205"/>
      <c r="BAE127" s="205"/>
      <c r="BAF127" s="205"/>
      <c r="BAG127" s="205"/>
      <c r="BAH127" s="205"/>
      <c r="BAI127" s="205"/>
      <c r="BAJ127" s="205"/>
      <c r="BAK127" s="205"/>
      <c r="BAL127" s="205"/>
      <c r="BAM127" s="205"/>
      <c r="BAN127" s="205"/>
      <c r="BAO127" s="205"/>
      <c r="BAP127" s="205"/>
      <c r="BAQ127" s="205"/>
      <c r="BAR127" s="205"/>
      <c r="BAS127" s="205"/>
      <c r="BAT127" s="205"/>
      <c r="BAU127" s="205"/>
      <c r="BAV127" s="205"/>
      <c r="BAW127" s="205"/>
      <c r="BAX127" s="205"/>
      <c r="BAY127" s="205"/>
      <c r="BAZ127" s="205"/>
      <c r="BBA127" s="205"/>
      <c r="BBB127" s="205"/>
      <c r="BBC127" s="205"/>
      <c r="BBD127" s="205"/>
      <c r="BBE127" s="205"/>
      <c r="BBF127" s="205"/>
      <c r="BBG127" s="205"/>
      <c r="BBH127" s="205"/>
      <c r="BBI127" s="205"/>
      <c r="BBJ127" s="205"/>
      <c r="BBK127" s="205"/>
      <c r="BBL127" s="205"/>
      <c r="BBM127" s="205"/>
      <c r="BBN127" s="205"/>
      <c r="BBO127" s="205"/>
      <c r="BBP127" s="205"/>
      <c r="BBQ127" s="205"/>
      <c r="BBR127" s="205"/>
      <c r="BBS127" s="205"/>
      <c r="BBT127" s="205"/>
      <c r="BBU127" s="205"/>
      <c r="BBV127" s="205"/>
      <c r="BBW127" s="205"/>
      <c r="BBX127" s="205"/>
      <c r="BBY127" s="205"/>
      <c r="BBZ127" s="205"/>
      <c r="BCA127" s="205"/>
      <c r="BCB127" s="205"/>
      <c r="BCC127" s="205"/>
      <c r="BCD127" s="205"/>
      <c r="BCE127" s="205"/>
      <c r="BCF127" s="205"/>
      <c r="BCG127" s="205"/>
      <c r="BCH127" s="205"/>
      <c r="BCI127" s="205"/>
      <c r="BCJ127" s="205"/>
      <c r="BCK127" s="205"/>
      <c r="BCL127" s="205"/>
      <c r="BCM127" s="205"/>
      <c r="BCN127" s="205"/>
      <c r="BCO127" s="205"/>
      <c r="BCP127" s="205"/>
      <c r="BCQ127" s="205"/>
      <c r="BCR127" s="205"/>
      <c r="BCS127" s="205"/>
      <c r="BCT127" s="205"/>
      <c r="BCU127" s="205"/>
      <c r="BCV127" s="205"/>
      <c r="BCW127" s="205"/>
      <c r="BCX127" s="205"/>
      <c r="BCY127" s="205"/>
      <c r="BCZ127" s="205"/>
      <c r="BDA127" s="205"/>
      <c r="BDB127" s="205"/>
      <c r="BDC127" s="205"/>
      <c r="BDD127" s="205"/>
      <c r="BDE127" s="205"/>
      <c r="BDF127" s="205"/>
      <c r="BDG127" s="205"/>
      <c r="BDH127" s="205"/>
      <c r="BDI127" s="205"/>
      <c r="BDJ127" s="205"/>
      <c r="BDK127" s="205"/>
      <c r="BDL127" s="205"/>
      <c r="BDM127" s="205"/>
      <c r="BDN127" s="205"/>
      <c r="BDO127" s="205"/>
      <c r="BDP127" s="205"/>
      <c r="BDQ127" s="205"/>
      <c r="BDR127" s="205"/>
      <c r="BDS127" s="205"/>
      <c r="BDT127" s="205"/>
      <c r="BDU127" s="205"/>
    </row>
    <row r="128" spans="1:1477" s="73" customFormat="1">
      <c r="A128" s="126"/>
      <c r="B128" s="175" t="s">
        <v>7</v>
      </c>
      <c r="C128" s="175" t="s">
        <v>251</v>
      </c>
      <c r="D128" s="175" t="s">
        <v>252</v>
      </c>
      <c r="E128" s="216">
        <v>41408</v>
      </c>
      <c r="F128" s="175" t="s">
        <v>475</v>
      </c>
      <c r="G128" s="175" t="s">
        <v>476</v>
      </c>
      <c r="H128" s="217">
        <v>1</v>
      </c>
      <c r="I128" s="207">
        <v>2</v>
      </c>
      <c r="J128" s="207">
        <v>425</v>
      </c>
      <c r="K128" s="207">
        <v>469</v>
      </c>
      <c r="L128" s="207">
        <v>425</v>
      </c>
      <c r="M128" s="214">
        <f t="shared" si="106"/>
        <v>0.89647058823529413</v>
      </c>
      <c r="N128" s="73">
        <f t="shared" si="107"/>
        <v>1</v>
      </c>
      <c r="O128" s="207">
        <v>44</v>
      </c>
      <c r="P128" s="207">
        <v>0</v>
      </c>
      <c r="Q128" s="207">
        <v>0</v>
      </c>
      <c r="R128" s="207">
        <v>44</v>
      </c>
      <c r="S128" s="207">
        <v>0</v>
      </c>
      <c r="T128" s="213">
        <v>6746576</v>
      </c>
      <c r="U128" s="213">
        <v>63950</v>
      </c>
      <c r="V128" s="213">
        <v>6682626</v>
      </c>
      <c r="W128" s="213">
        <v>6938552</v>
      </c>
      <c r="X128" s="213">
        <v>6915696</v>
      </c>
      <c r="Y128" s="213">
        <v>0</v>
      </c>
      <c r="Z128" s="213">
        <v>0</v>
      </c>
      <c r="AA128" s="213">
        <v>0</v>
      </c>
      <c r="AB128" s="213">
        <v>6915696</v>
      </c>
      <c r="AC128" s="213">
        <v>6919857</v>
      </c>
      <c r="AD128" s="214">
        <f t="shared" si="108"/>
        <v>1.0354996673463397</v>
      </c>
      <c r="AE128" s="207">
        <f t="shared" si="109"/>
        <v>1</v>
      </c>
      <c r="AF128" s="213">
        <v>4160</v>
      </c>
      <c r="AG128" s="213">
        <v>191976</v>
      </c>
      <c r="AH128" s="207">
        <v>15</v>
      </c>
      <c r="AI128" s="207">
        <v>29</v>
      </c>
      <c r="AJ128" s="207">
        <v>0</v>
      </c>
      <c r="AK128" s="207">
        <v>0</v>
      </c>
      <c r="AL128" s="85">
        <v>66193</v>
      </c>
      <c r="AM128" s="85">
        <v>0</v>
      </c>
      <c r="AN128" s="207">
        <v>0</v>
      </c>
      <c r="AO128" s="207">
        <v>0</v>
      </c>
      <c r="AP128" s="85">
        <v>5863</v>
      </c>
      <c r="AQ128" s="85">
        <v>0</v>
      </c>
      <c r="AR128" s="207">
        <v>0</v>
      </c>
      <c r="AS128" s="207">
        <v>0</v>
      </c>
      <c r="AT128" s="85">
        <v>0</v>
      </c>
      <c r="AU128" s="85">
        <v>0</v>
      </c>
      <c r="AV128" s="207">
        <v>0</v>
      </c>
      <c r="AW128" s="207">
        <v>0</v>
      </c>
      <c r="AX128" s="85">
        <v>0</v>
      </c>
      <c r="AY128" s="85">
        <v>0</v>
      </c>
      <c r="AZ128" s="207">
        <v>0</v>
      </c>
      <c r="BA128" s="207">
        <v>0</v>
      </c>
      <c r="BB128" s="85">
        <v>0</v>
      </c>
      <c r="BC128" s="85">
        <v>0</v>
      </c>
      <c r="BD128" s="207">
        <v>0</v>
      </c>
      <c r="BE128" s="207">
        <v>0</v>
      </c>
      <c r="BF128" s="85">
        <v>177797</v>
      </c>
      <c r="BG128" s="85">
        <v>0</v>
      </c>
      <c r="BH128" s="207">
        <v>0</v>
      </c>
      <c r="BI128" s="207">
        <v>0</v>
      </c>
      <c r="BJ128" s="85">
        <v>0</v>
      </c>
      <c r="BK128" s="85">
        <v>0</v>
      </c>
      <c r="BL128" s="207">
        <v>0</v>
      </c>
      <c r="BM128" s="207">
        <v>0</v>
      </c>
      <c r="BN128" s="85">
        <v>0</v>
      </c>
      <c r="BO128" s="85">
        <v>0</v>
      </c>
      <c r="BP128" s="207">
        <v>0</v>
      </c>
      <c r="BQ128" s="207">
        <v>0</v>
      </c>
      <c r="BR128" s="85">
        <v>0</v>
      </c>
      <c r="BS128" s="85">
        <v>0</v>
      </c>
      <c r="BT128" s="207">
        <v>0</v>
      </c>
      <c r="BU128" s="207">
        <v>0</v>
      </c>
      <c r="BV128" s="85">
        <v>0</v>
      </c>
      <c r="BW128" s="85">
        <v>0</v>
      </c>
      <c r="BX128" s="207">
        <v>0</v>
      </c>
      <c r="BY128" s="207">
        <v>0</v>
      </c>
      <c r="BZ128" s="85">
        <v>0</v>
      </c>
      <c r="CA128" s="85">
        <v>0</v>
      </c>
      <c r="CB128" s="207">
        <v>0</v>
      </c>
      <c r="CC128" s="207">
        <v>0</v>
      </c>
      <c r="CD128" s="85">
        <v>0</v>
      </c>
      <c r="CE128" s="85">
        <v>0</v>
      </c>
      <c r="CF128" s="207">
        <v>0</v>
      </c>
      <c r="CG128" s="207">
        <v>0</v>
      </c>
      <c r="CH128" s="85">
        <v>0</v>
      </c>
      <c r="CI128" s="85">
        <v>0</v>
      </c>
      <c r="CJ128" s="207">
        <v>0</v>
      </c>
      <c r="CK128" s="207">
        <v>0</v>
      </c>
      <c r="CL128" s="85">
        <v>249853</v>
      </c>
      <c r="CM128" s="85">
        <v>0</v>
      </c>
      <c r="CN128" s="175" t="s">
        <v>450</v>
      </c>
      <c r="CO128" s="175" t="s">
        <v>451</v>
      </c>
      <c r="CP128" s="175" t="s">
        <v>321</v>
      </c>
      <c r="CQ128" s="175" t="s">
        <v>321</v>
      </c>
      <c r="CR128" s="175" t="s">
        <v>321</v>
      </c>
      <c r="CS128" s="175" t="s">
        <v>321</v>
      </c>
      <c r="CT128" s="216">
        <v>42261</v>
      </c>
      <c r="CU128" s="175" t="s">
        <v>473</v>
      </c>
      <c r="CV128" s="175" t="s">
        <v>474</v>
      </c>
      <c r="CW128" s="216" t="s">
        <v>168</v>
      </c>
      <c r="CX128" s="216">
        <v>41918</v>
      </c>
      <c r="CY128" s="175" t="s">
        <v>477</v>
      </c>
      <c r="CZ128" s="175" t="s">
        <v>478</v>
      </c>
      <c r="DA128" s="175" t="s">
        <v>518</v>
      </c>
      <c r="DB128" s="222">
        <v>6459217.7199999997</v>
      </c>
      <c r="DC128" s="175"/>
      <c r="DD128" s="71"/>
      <c r="DE128" s="205"/>
      <c r="DF128" s="205"/>
      <c r="DG128" s="205"/>
      <c r="DH128" s="205"/>
      <c r="DI128" s="205"/>
      <c r="DJ128" s="205"/>
      <c r="DK128" s="205"/>
      <c r="DL128" s="205"/>
      <c r="DM128" s="205"/>
      <c r="DN128" s="205"/>
      <c r="DO128" s="205"/>
      <c r="DP128" s="205"/>
      <c r="DQ128" s="205"/>
      <c r="DR128" s="205"/>
      <c r="DS128" s="205"/>
      <c r="DT128" s="205"/>
      <c r="DU128" s="205"/>
      <c r="DV128" s="205"/>
      <c r="DW128" s="205"/>
      <c r="DX128" s="205"/>
      <c r="DY128" s="205"/>
      <c r="DZ128" s="205"/>
      <c r="EA128" s="205"/>
      <c r="EB128" s="205"/>
      <c r="EC128" s="205"/>
      <c r="ED128" s="205"/>
      <c r="EE128" s="205"/>
      <c r="EF128" s="205"/>
      <c r="EG128" s="205"/>
      <c r="EH128" s="205"/>
      <c r="EI128" s="205"/>
      <c r="EJ128" s="205"/>
      <c r="EK128" s="205"/>
      <c r="EL128" s="205"/>
      <c r="EM128" s="205"/>
      <c r="EN128" s="205"/>
      <c r="EO128" s="205"/>
      <c r="EP128" s="205"/>
      <c r="EQ128" s="205"/>
      <c r="ER128" s="205"/>
      <c r="ES128" s="205"/>
      <c r="ET128" s="205"/>
      <c r="EU128" s="205"/>
      <c r="EV128" s="205"/>
      <c r="EW128" s="205"/>
      <c r="EX128" s="205"/>
      <c r="EY128" s="205"/>
      <c r="EZ128" s="205"/>
      <c r="FA128" s="205"/>
      <c r="FB128" s="205"/>
      <c r="FC128" s="205"/>
      <c r="FD128" s="205"/>
      <c r="FE128" s="205"/>
      <c r="FF128" s="205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205"/>
      <c r="GF128" s="205"/>
      <c r="GG128" s="205"/>
      <c r="GH128" s="205"/>
      <c r="GI128" s="205"/>
      <c r="GJ128" s="205"/>
      <c r="GK128" s="205"/>
      <c r="GL128" s="205"/>
      <c r="GM128" s="205"/>
      <c r="GN128" s="205"/>
      <c r="GO128" s="205"/>
      <c r="GP128" s="205"/>
      <c r="GQ128" s="205"/>
      <c r="GR128" s="205"/>
      <c r="GS128" s="205"/>
      <c r="GT128" s="205"/>
      <c r="GU128" s="205"/>
      <c r="GV128" s="205"/>
      <c r="GW128" s="205"/>
      <c r="GX128" s="205"/>
      <c r="GY128" s="205"/>
      <c r="GZ128" s="205"/>
      <c r="HA128" s="205"/>
      <c r="HB128" s="205"/>
      <c r="HC128" s="205"/>
      <c r="HD128" s="205"/>
      <c r="HE128" s="205"/>
      <c r="HF128" s="205"/>
      <c r="HG128" s="205"/>
      <c r="HH128" s="205"/>
      <c r="HI128" s="205"/>
      <c r="HJ128" s="205"/>
      <c r="HK128" s="205"/>
      <c r="HL128" s="205"/>
      <c r="HM128" s="205"/>
      <c r="HN128" s="205"/>
      <c r="HO128" s="205"/>
      <c r="HP128" s="205"/>
      <c r="HQ128" s="205"/>
      <c r="HR128" s="205"/>
      <c r="HS128" s="205"/>
      <c r="HT128" s="205"/>
      <c r="HU128" s="205"/>
      <c r="HV128" s="205"/>
      <c r="HW128" s="205"/>
      <c r="HX128" s="205"/>
      <c r="HY128" s="205"/>
      <c r="HZ128" s="205"/>
      <c r="IA128" s="205"/>
      <c r="IB128" s="205"/>
      <c r="IC128" s="205"/>
      <c r="ID128" s="205"/>
      <c r="IE128" s="205"/>
      <c r="IF128" s="205"/>
      <c r="IG128" s="205"/>
      <c r="IH128" s="205"/>
      <c r="II128" s="205"/>
      <c r="IJ128" s="205"/>
      <c r="IK128" s="205"/>
      <c r="IL128" s="205"/>
      <c r="IM128" s="205"/>
      <c r="IN128" s="205"/>
      <c r="IO128" s="205"/>
      <c r="IP128" s="205"/>
      <c r="IQ128" s="205"/>
      <c r="IR128" s="205"/>
      <c r="IS128" s="205"/>
      <c r="IT128" s="205"/>
      <c r="IU128" s="205"/>
      <c r="IV128" s="205"/>
      <c r="IW128" s="205"/>
      <c r="IX128" s="205"/>
      <c r="IY128" s="205"/>
      <c r="IZ128" s="205"/>
      <c r="JA128" s="205"/>
      <c r="JB128" s="205"/>
      <c r="JC128" s="205"/>
      <c r="JD128" s="205"/>
      <c r="JE128" s="205"/>
      <c r="JF128" s="205"/>
      <c r="JG128" s="205"/>
      <c r="JH128" s="205"/>
      <c r="JI128" s="205"/>
      <c r="JJ128" s="205"/>
      <c r="JK128" s="205"/>
      <c r="JL128" s="205"/>
      <c r="JM128" s="205"/>
      <c r="JN128" s="205"/>
      <c r="JO128" s="205"/>
      <c r="JP128" s="205"/>
      <c r="JQ128" s="205"/>
      <c r="JR128" s="205"/>
      <c r="JS128" s="205"/>
      <c r="JT128" s="205"/>
      <c r="JU128" s="205"/>
      <c r="JV128" s="205"/>
      <c r="JW128" s="205"/>
      <c r="JX128" s="205"/>
      <c r="JY128" s="205"/>
      <c r="JZ128" s="205"/>
      <c r="KA128" s="205"/>
      <c r="KB128" s="205"/>
      <c r="KC128" s="205"/>
      <c r="KD128" s="205"/>
      <c r="KE128" s="205"/>
      <c r="KF128" s="205"/>
      <c r="KG128" s="205"/>
      <c r="KH128" s="205"/>
      <c r="KI128" s="205"/>
      <c r="KJ128" s="205"/>
      <c r="KK128" s="205"/>
      <c r="KL128" s="205"/>
      <c r="KM128" s="205"/>
      <c r="KN128" s="205"/>
      <c r="KO128" s="205"/>
      <c r="KP128" s="205"/>
      <c r="KQ128" s="205"/>
      <c r="KR128" s="205"/>
      <c r="KS128" s="205"/>
      <c r="KT128" s="205"/>
      <c r="KU128" s="205"/>
      <c r="KV128" s="205"/>
      <c r="KW128" s="205"/>
      <c r="KX128" s="205"/>
      <c r="KY128" s="205"/>
      <c r="KZ128" s="205"/>
      <c r="LA128" s="205"/>
      <c r="LB128" s="205"/>
      <c r="LC128" s="205"/>
      <c r="LD128" s="205"/>
      <c r="LE128" s="205"/>
      <c r="LF128" s="205"/>
      <c r="LG128" s="205"/>
      <c r="LH128" s="205"/>
      <c r="LI128" s="205"/>
      <c r="LJ128" s="205"/>
      <c r="LK128" s="205"/>
      <c r="LL128" s="205"/>
      <c r="LM128" s="205"/>
      <c r="LN128" s="205"/>
      <c r="LO128" s="205"/>
      <c r="LP128" s="205"/>
      <c r="LQ128" s="205"/>
      <c r="LR128" s="205"/>
      <c r="LS128" s="205"/>
      <c r="LT128" s="205"/>
      <c r="LU128" s="205"/>
      <c r="LV128" s="205"/>
      <c r="LW128" s="205"/>
      <c r="LX128" s="205"/>
      <c r="LY128" s="205"/>
      <c r="LZ128" s="205"/>
      <c r="MA128" s="205"/>
      <c r="MB128" s="205"/>
      <c r="MC128" s="205"/>
      <c r="MD128" s="205"/>
      <c r="ME128" s="205"/>
      <c r="MF128" s="205"/>
      <c r="MG128" s="205"/>
      <c r="MH128" s="205"/>
      <c r="MI128" s="205"/>
      <c r="MJ128" s="205"/>
      <c r="MK128" s="205"/>
      <c r="ML128" s="205"/>
      <c r="MM128" s="205"/>
      <c r="MN128" s="205"/>
      <c r="MO128" s="205"/>
      <c r="MP128" s="205"/>
      <c r="MQ128" s="205"/>
      <c r="MR128" s="205"/>
      <c r="MS128" s="205"/>
      <c r="MT128" s="205"/>
      <c r="MU128" s="205"/>
      <c r="MV128" s="205"/>
      <c r="MW128" s="205"/>
      <c r="MX128" s="205"/>
      <c r="MY128" s="205"/>
      <c r="MZ128" s="205"/>
      <c r="NA128" s="205"/>
      <c r="NB128" s="205"/>
      <c r="NC128" s="205"/>
      <c r="ND128" s="205"/>
      <c r="NE128" s="205"/>
      <c r="NF128" s="205"/>
      <c r="NG128" s="205"/>
      <c r="NH128" s="205"/>
      <c r="NI128" s="205"/>
      <c r="NJ128" s="205"/>
      <c r="NK128" s="205"/>
      <c r="NL128" s="205"/>
      <c r="NM128" s="205"/>
      <c r="NN128" s="205"/>
      <c r="NO128" s="205"/>
      <c r="NP128" s="205"/>
      <c r="NQ128" s="205"/>
      <c r="NR128" s="205"/>
      <c r="NS128" s="205"/>
      <c r="NT128" s="205"/>
      <c r="NU128" s="205"/>
      <c r="NV128" s="205"/>
      <c r="NW128" s="205"/>
      <c r="NX128" s="205"/>
      <c r="NY128" s="205"/>
      <c r="NZ128" s="205"/>
      <c r="OA128" s="205"/>
      <c r="OB128" s="205"/>
      <c r="OC128" s="205"/>
      <c r="OD128" s="205"/>
      <c r="OE128" s="205"/>
      <c r="OF128" s="205"/>
      <c r="OG128" s="205"/>
      <c r="OH128" s="205"/>
      <c r="OI128" s="205"/>
      <c r="OJ128" s="205"/>
      <c r="OK128" s="205"/>
      <c r="OL128" s="205"/>
      <c r="OM128" s="205"/>
      <c r="ON128" s="205"/>
      <c r="OO128" s="205"/>
      <c r="OP128" s="205"/>
      <c r="OQ128" s="205"/>
      <c r="OR128" s="205"/>
      <c r="OS128" s="205"/>
      <c r="OT128" s="205"/>
      <c r="OU128" s="205"/>
      <c r="OV128" s="205"/>
      <c r="OW128" s="205"/>
      <c r="OX128" s="205"/>
      <c r="OY128" s="205"/>
      <c r="OZ128" s="205"/>
      <c r="PA128" s="205"/>
      <c r="PB128" s="205"/>
      <c r="PC128" s="205"/>
      <c r="PD128" s="205"/>
      <c r="PE128" s="205"/>
      <c r="PF128" s="205"/>
      <c r="PG128" s="205"/>
      <c r="PH128" s="205"/>
      <c r="PI128" s="205"/>
      <c r="PJ128" s="205"/>
      <c r="PK128" s="205"/>
      <c r="PL128" s="205"/>
      <c r="PM128" s="205"/>
      <c r="PN128" s="205"/>
      <c r="PO128" s="205"/>
      <c r="PP128" s="205"/>
      <c r="PQ128" s="205"/>
      <c r="PR128" s="205"/>
      <c r="PS128" s="205"/>
      <c r="PT128" s="205"/>
      <c r="PU128" s="205"/>
      <c r="PV128" s="205"/>
      <c r="PW128" s="205"/>
      <c r="PX128" s="205"/>
      <c r="PY128" s="205"/>
      <c r="PZ128" s="205"/>
      <c r="QA128" s="205"/>
      <c r="QB128" s="205"/>
      <c r="QC128" s="205"/>
      <c r="QD128" s="205"/>
      <c r="QE128" s="205"/>
      <c r="QF128" s="205"/>
      <c r="QG128" s="205"/>
      <c r="QH128" s="205"/>
      <c r="QI128" s="205"/>
      <c r="QJ128" s="205"/>
      <c r="QK128" s="205"/>
      <c r="QL128" s="205"/>
      <c r="QM128" s="205"/>
      <c r="QN128" s="205"/>
      <c r="QO128" s="205"/>
      <c r="QP128" s="205"/>
      <c r="QQ128" s="205"/>
      <c r="QR128" s="205"/>
      <c r="QS128" s="205"/>
      <c r="QT128" s="205"/>
      <c r="QU128" s="205"/>
      <c r="QV128" s="205"/>
      <c r="QW128" s="205"/>
      <c r="QX128" s="205"/>
      <c r="QY128" s="205"/>
      <c r="QZ128" s="205"/>
      <c r="RA128" s="205"/>
      <c r="RB128" s="205"/>
      <c r="RC128" s="205"/>
      <c r="RD128" s="205"/>
      <c r="RE128" s="205"/>
      <c r="RF128" s="205"/>
      <c r="RG128" s="205"/>
      <c r="RH128" s="205"/>
      <c r="RI128" s="205"/>
      <c r="RJ128" s="205"/>
      <c r="RK128" s="205"/>
      <c r="RL128" s="205"/>
      <c r="RM128" s="205"/>
      <c r="RN128" s="205"/>
      <c r="RO128" s="205"/>
      <c r="RP128" s="205"/>
      <c r="RQ128" s="205"/>
      <c r="RR128" s="205"/>
      <c r="RS128" s="205"/>
      <c r="RT128" s="205"/>
      <c r="RU128" s="205"/>
      <c r="RV128" s="205"/>
      <c r="RW128" s="205"/>
      <c r="RX128" s="205"/>
      <c r="RY128" s="205"/>
      <c r="RZ128" s="205"/>
      <c r="SA128" s="205"/>
      <c r="SB128" s="205"/>
      <c r="SC128" s="205"/>
      <c r="SD128" s="205"/>
      <c r="SE128" s="205"/>
      <c r="SF128" s="205"/>
      <c r="SG128" s="205"/>
      <c r="SH128" s="205"/>
      <c r="SI128" s="205"/>
      <c r="SJ128" s="205"/>
      <c r="SK128" s="205"/>
      <c r="SL128" s="205"/>
      <c r="SM128" s="205"/>
      <c r="SN128" s="205"/>
      <c r="SO128" s="205"/>
      <c r="SP128" s="205"/>
      <c r="SQ128" s="205"/>
      <c r="SR128" s="205"/>
      <c r="SS128" s="205"/>
      <c r="ST128" s="205"/>
      <c r="SU128" s="205"/>
      <c r="SV128" s="205"/>
      <c r="SW128" s="205"/>
      <c r="SX128" s="205"/>
      <c r="SY128" s="205"/>
      <c r="SZ128" s="205"/>
      <c r="TA128" s="205"/>
      <c r="TB128" s="205"/>
      <c r="TC128" s="205"/>
      <c r="TD128" s="205"/>
      <c r="TE128" s="205"/>
      <c r="TF128" s="205"/>
      <c r="TG128" s="205"/>
      <c r="TH128" s="205"/>
      <c r="TI128" s="205"/>
      <c r="TJ128" s="205"/>
      <c r="TK128" s="205"/>
      <c r="TL128" s="205"/>
      <c r="TM128" s="205"/>
      <c r="TN128" s="205"/>
      <c r="TO128" s="205"/>
      <c r="TP128" s="205"/>
      <c r="TQ128" s="205"/>
      <c r="TR128" s="205"/>
      <c r="TS128" s="205"/>
      <c r="TT128" s="205"/>
      <c r="TU128" s="205"/>
      <c r="TV128" s="205"/>
      <c r="TW128" s="205"/>
      <c r="TX128" s="205"/>
      <c r="TY128" s="205"/>
      <c r="TZ128" s="205"/>
      <c r="UA128" s="205"/>
      <c r="UB128" s="205"/>
      <c r="UC128" s="205"/>
      <c r="UD128" s="205"/>
      <c r="UE128" s="205"/>
      <c r="UF128" s="205"/>
      <c r="UG128" s="205"/>
      <c r="UH128" s="205"/>
      <c r="UI128" s="205"/>
      <c r="UJ128" s="205"/>
      <c r="UK128" s="205"/>
      <c r="UL128" s="205"/>
      <c r="UM128" s="205"/>
      <c r="UN128" s="205"/>
      <c r="UO128" s="205"/>
      <c r="UP128" s="205"/>
      <c r="UQ128" s="205"/>
      <c r="UR128" s="205"/>
      <c r="US128" s="205"/>
      <c r="UT128" s="205"/>
      <c r="UU128" s="205"/>
      <c r="UV128" s="205"/>
      <c r="UW128" s="205"/>
      <c r="UX128" s="205"/>
      <c r="UY128" s="205"/>
      <c r="UZ128" s="205"/>
      <c r="VA128" s="205"/>
      <c r="VB128" s="205"/>
      <c r="VC128" s="205"/>
      <c r="VD128" s="205"/>
      <c r="VE128" s="205"/>
      <c r="VF128" s="205"/>
      <c r="VG128" s="205"/>
      <c r="VH128" s="205"/>
      <c r="VI128" s="205"/>
      <c r="VJ128" s="205"/>
      <c r="VK128" s="205"/>
      <c r="VL128" s="205"/>
      <c r="VM128" s="205"/>
      <c r="VN128" s="205"/>
      <c r="VO128" s="205"/>
      <c r="VP128" s="205"/>
      <c r="VQ128" s="205"/>
      <c r="VR128" s="205"/>
      <c r="VS128" s="205"/>
      <c r="VT128" s="205"/>
      <c r="VU128" s="205"/>
      <c r="VV128" s="205"/>
      <c r="VW128" s="205"/>
      <c r="VX128" s="205"/>
      <c r="VY128" s="205"/>
      <c r="VZ128" s="205"/>
      <c r="WA128" s="205"/>
      <c r="WB128" s="205"/>
      <c r="WC128" s="205"/>
      <c r="WD128" s="205"/>
      <c r="WE128" s="205"/>
      <c r="WF128" s="205"/>
      <c r="WG128" s="205"/>
      <c r="WH128" s="205"/>
      <c r="WI128" s="205"/>
      <c r="WJ128" s="205"/>
      <c r="WK128" s="205"/>
      <c r="WL128" s="205"/>
      <c r="WM128" s="205"/>
      <c r="WN128" s="205"/>
      <c r="WO128" s="205"/>
      <c r="WP128" s="205"/>
      <c r="WQ128" s="205"/>
      <c r="WR128" s="205"/>
      <c r="WS128" s="205"/>
      <c r="WT128" s="205"/>
      <c r="WU128" s="205"/>
      <c r="WV128" s="205"/>
      <c r="WW128" s="205"/>
      <c r="WX128" s="205"/>
      <c r="WY128" s="205"/>
      <c r="WZ128" s="205"/>
      <c r="XA128" s="205"/>
      <c r="XB128" s="205"/>
      <c r="XC128" s="205"/>
      <c r="XD128" s="205"/>
      <c r="XE128" s="205"/>
      <c r="XF128" s="205"/>
      <c r="XG128" s="205"/>
      <c r="XH128" s="205"/>
      <c r="XI128" s="205"/>
      <c r="XJ128" s="205"/>
      <c r="XK128" s="205"/>
      <c r="XL128" s="205"/>
      <c r="XM128" s="205"/>
      <c r="XN128" s="205"/>
      <c r="XO128" s="205"/>
      <c r="XP128" s="205"/>
      <c r="XQ128" s="205"/>
      <c r="XR128" s="205"/>
      <c r="XS128" s="205"/>
      <c r="XT128" s="205"/>
      <c r="XU128" s="205"/>
      <c r="XV128" s="205"/>
      <c r="XW128" s="205"/>
      <c r="XX128" s="205"/>
      <c r="XY128" s="205"/>
      <c r="XZ128" s="205"/>
      <c r="YA128" s="205"/>
      <c r="YB128" s="205"/>
      <c r="YC128" s="205"/>
      <c r="YD128" s="205"/>
      <c r="YE128" s="205"/>
      <c r="YF128" s="205"/>
      <c r="YG128" s="205"/>
      <c r="YH128" s="205"/>
      <c r="YI128" s="205"/>
      <c r="YJ128" s="205"/>
      <c r="YK128" s="205"/>
      <c r="YL128" s="205"/>
      <c r="YM128" s="205"/>
      <c r="YN128" s="205"/>
      <c r="YO128" s="205"/>
      <c r="YP128" s="205"/>
      <c r="YQ128" s="205"/>
      <c r="YR128" s="205"/>
      <c r="YS128" s="205"/>
      <c r="YT128" s="205"/>
      <c r="YU128" s="205"/>
      <c r="YV128" s="205"/>
      <c r="YW128" s="205"/>
      <c r="YX128" s="205"/>
      <c r="YY128" s="205"/>
      <c r="YZ128" s="205"/>
      <c r="ZA128" s="205"/>
      <c r="ZB128" s="205"/>
      <c r="ZC128" s="205"/>
      <c r="ZD128" s="205"/>
      <c r="ZE128" s="205"/>
      <c r="ZF128" s="205"/>
      <c r="ZG128" s="205"/>
      <c r="ZH128" s="205"/>
      <c r="ZI128" s="205"/>
      <c r="ZJ128" s="205"/>
      <c r="ZK128" s="205"/>
      <c r="ZL128" s="205"/>
      <c r="ZM128" s="205"/>
      <c r="ZN128" s="205"/>
      <c r="ZO128" s="205"/>
      <c r="ZP128" s="205"/>
      <c r="ZQ128" s="205"/>
      <c r="ZR128" s="205"/>
      <c r="ZS128" s="205"/>
      <c r="ZT128" s="205"/>
      <c r="ZU128" s="205"/>
      <c r="ZV128" s="205"/>
      <c r="ZW128" s="205"/>
      <c r="ZX128" s="205"/>
      <c r="ZY128" s="205"/>
      <c r="ZZ128" s="205"/>
      <c r="AAA128" s="205"/>
      <c r="AAB128" s="205"/>
      <c r="AAC128" s="205"/>
      <c r="AAD128" s="205"/>
      <c r="AAE128" s="205"/>
      <c r="AAF128" s="205"/>
      <c r="AAG128" s="205"/>
      <c r="AAH128" s="205"/>
      <c r="AAI128" s="205"/>
      <c r="AAJ128" s="205"/>
      <c r="AAK128" s="205"/>
      <c r="AAL128" s="205"/>
      <c r="AAM128" s="205"/>
      <c r="AAN128" s="205"/>
      <c r="AAO128" s="205"/>
      <c r="AAP128" s="205"/>
      <c r="AAQ128" s="205"/>
      <c r="AAR128" s="205"/>
      <c r="AAS128" s="205"/>
      <c r="AAT128" s="205"/>
      <c r="AAU128" s="205"/>
      <c r="AAV128" s="205"/>
      <c r="AAW128" s="205"/>
      <c r="AAX128" s="205"/>
      <c r="AAY128" s="205"/>
      <c r="AAZ128" s="205"/>
      <c r="ABA128" s="205"/>
      <c r="ABB128" s="205"/>
      <c r="ABC128" s="205"/>
      <c r="ABD128" s="205"/>
      <c r="ABE128" s="205"/>
      <c r="ABF128" s="205"/>
      <c r="ABG128" s="205"/>
      <c r="ABH128" s="205"/>
      <c r="ABI128" s="205"/>
      <c r="ABJ128" s="205"/>
      <c r="ABK128" s="205"/>
      <c r="ABL128" s="205"/>
      <c r="ABM128" s="205"/>
      <c r="ABN128" s="205"/>
      <c r="ABO128" s="205"/>
      <c r="ABP128" s="205"/>
      <c r="ABQ128" s="205"/>
      <c r="ABR128" s="205"/>
      <c r="ABS128" s="205"/>
      <c r="ABT128" s="205"/>
      <c r="ABU128" s="205"/>
      <c r="ABV128" s="205"/>
      <c r="ABW128" s="205"/>
      <c r="ABX128" s="205"/>
      <c r="ABY128" s="205"/>
      <c r="ABZ128" s="205"/>
      <c r="ACA128" s="205"/>
      <c r="ACB128" s="205"/>
      <c r="ACC128" s="205"/>
      <c r="ACD128" s="205"/>
      <c r="ACE128" s="205"/>
      <c r="ACF128" s="205"/>
      <c r="ACG128" s="205"/>
      <c r="ACH128" s="205"/>
      <c r="ACI128" s="205"/>
      <c r="ACJ128" s="205"/>
      <c r="ACK128" s="205"/>
      <c r="ACL128" s="205"/>
      <c r="ACM128" s="205"/>
      <c r="ACN128" s="205"/>
      <c r="ACO128" s="205"/>
      <c r="ACP128" s="205"/>
      <c r="ACQ128" s="205"/>
      <c r="ACR128" s="205"/>
      <c r="ACS128" s="205"/>
      <c r="ACT128" s="205"/>
      <c r="ACU128" s="205"/>
      <c r="ACV128" s="205"/>
      <c r="ACW128" s="205"/>
      <c r="ACX128" s="205"/>
      <c r="ACY128" s="205"/>
      <c r="ACZ128" s="205"/>
      <c r="ADA128" s="205"/>
      <c r="ADB128" s="205"/>
      <c r="ADC128" s="205"/>
      <c r="ADD128" s="205"/>
      <c r="ADE128" s="205"/>
      <c r="ADF128" s="205"/>
      <c r="ADG128" s="205"/>
      <c r="ADH128" s="205"/>
      <c r="ADI128" s="205"/>
      <c r="ADJ128" s="205"/>
      <c r="ADK128" s="205"/>
      <c r="ADL128" s="205"/>
      <c r="ADM128" s="205"/>
      <c r="ADN128" s="205"/>
      <c r="ADO128" s="205"/>
      <c r="ADP128" s="205"/>
      <c r="ADQ128" s="205"/>
      <c r="ADR128" s="205"/>
      <c r="ADS128" s="205"/>
      <c r="ADT128" s="205"/>
      <c r="ADU128" s="205"/>
      <c r="ADV128" s="205"/>
      <c r="ADW128" s="205"/>
      <c r="ADX128" s="205"/>
      <c r="ADY128" s="205"/>
      <c r="ADZ128" s="205"/>
      <c r="AEA128" s="205"/>
      <c r="AEB128" s="205"/>
      <c r="AEC128" s="205"/>
      <c r="AED128" s="205"/>
      <c r="AEE128" s="205"/>
      <c r="AEF128" s="205"/>
      <c r="AEG128" s="205"/>
      <c r="AEH128" s="205"/>
      <c r="AEI128" s="205"/>
      <c r="AEJ128" s="205"/>
      <c r="AEK128" s="205"/>
      <c r="AEL128" s="205"/>
      <c r="AEM128" s="205"/>
      <c r="AEN128" s="205"/>
      <c r="AEO128" s="205"/>
      <c r="AEP128" s="205"/>
      <c r="AEQ128" s="205"/>
      <c r="AER128" s="205"/>
      <c r="AES128" s="205"/>
      <c r="AET128" s="205"/>
      <c r="AEU128" s="205"/>
      <c r="AEV128" s="205"/>
      <c r="AEW128" s="205"/>
      <c r="AEX128" s="205"/>
      <c r="AEY128" s="205"/>
      <c r="AEZ128" s="205"/>
      <c r="AFA128" s="205"/>
      <c r="AFB128" s="205"/>
      <c r="AFC128" s="205"/>
      <c r="AFD128" s="205"/>
      <c r="AFE128" s="205"/>
      <c r="AFF128" s="205"/>
      <c r="AFG128" s="205"/>
      <c r="AFH128" s="205"/>
      <c r="AFI128" s="205"/>
      <c r="AFJ128" s="205"/>
      <c r="AFK128" s="205"/>
      <c r="AFL128" s="205"/>
      <c r="AFM128" s="205"/>
      <c r="AFN128" s="205"/>
      <c r="AFO128" s="205"/>
      <c r="AFP128" s="205"/>
      <c r="AFQ128" s="205"/>
      <c r="AFR128" s="205"/>
      <c r="AFS128" s="205"/>
      <c r="AFT128" s="205"/>
      <c r="AFU128" s="205"/>
      <c r="AFV128" s="205"/>
      <c r="AFW128" s="205"/>
      <c r="AFX128" s="205"/>
      <c r="AFY128" s="205"/>
      <c r="AFZ128" s="205"/>
      <c r="AGA128" s="205"/>
      <c r="AGB128" s="205"/>
      <c r="AGC128" s="205"/>
      <c r="AGD128" s="205"/>
      <c r="AGE128" s="205"/>
      <c r="AGF128" s="205"/>
      <c r="AGG128" s="205"/>
      <c r="AGH128" s="205"/>
      <c r="AGI128" s="205"/>
      <c r="AGJ128" s="205"/>
      <c r="AGK128" s="205"/>
      <c r="AGL128" s="205"/>
      <c r="AGM128" s="205"/>
      <c r="AGN128" s="205"/>
      <c r="AGO128" s="205"/>
      <c r="AGP128" s="205"/>
      <c r="AGQ128" s="205"/>
      <c r="AGR128" s="205"/>
      <c r="AGS128" s="205"/>
      <c r="AGT128" s="205"/>
      <c r="AGU128" s="205"/>
      <c r="AGV128" s="205"/>
      <c r="AGW128" s="205"/>
      <c r="AGX128" s="205"/>
      <c r="AGY128" s="205"/>
      <c r="AGZ128" s="205"/>
      <c r="AHA128" s="205"/>
      <c r="AHB128" s="205"/>
      <c r="AHC128" s="205"/>
      <c r="AHD128" s="205"/>
      <c r="AHE128" s="205"/>
      <c r="AHF128" s="205"/>
      <c r="AHG128" s="205"/>
      <c r="AHH128" s="205"/>
      <c r="AHI128" s="205"/>
      <c r="AHJ128" s="205"/>
      <c r="AHK128" s="205"/>
      <c r="AHL128" s="205"/>
      <c r="AHM128" s="205"/>
      <c r="AHN128" s="205"/>
      <c r="AHO128" s="205"/>
      <c r="AHP128" s="205"/>
      <c r="AHQ128" s="205"/>
      <c r="AHR128" s="205"/>
      <c r="AHS128" s="205"/>
      <c r="AHT128" s="205"/>
      <c r="AHU128" s="205"/>
      <c r="AHV128" s="205"/>
      <c r="AHW128" s="205"/>
      <c r="AHX128" s="205"/>
      <c r="AHY128" s="205"/>
      <c r="AHZ128" s="205"/>
      <c r="AIA128" s="205"/>
      <c r="AIB128" s="205"/>
      <c r="AIC128" s="205"/>
      <c r="AID128" s="205"/>
      <c r="AIE128" s="205"/>
      <c r="AIF128" s="205"/>
      <c r="AIG128" s="205"/>
      <c r="AIH128" s="205"/>
      <c r="AII128" s="205"/>
      <c r="AIJ128" s="205"/>
      <c r="AIK128" s="205"/>
      <c r="AIL128" s="205"/>
      <c r="AIM128" s="205"/>
      <c r="AIN128" s="205"/>
      <c r="AIO128" s="205"/>
      <c r="AIP128" s="205"/>
      <c r="AIQ128" s="205"/>
      <c r="AIR128" s="205"/>
      <c r="AIS128" s="205"/>
      <c r="AIT128" s="205"/>
      <c r="AIU128" s="205"/>
      <c r="AIV128" s="205"/>
      <c r="AIW128" s="205"/>
      <c r="AIX128" s="205"/>
      <c r="AIY128" s="205"/>
      <c r="AIZ128" s="205"/>
      <c r="AJA128" s="205"/>
      <c r="AJB128" s="205"/>
      <c r="AJC128" s="205"/>
      <c r="AJD128" s="205"/>
      <c r="AJE128" s="205"/>
      <c r="AJF128" s="205"/>
      <c r="AJG128" s="205"/>
      <c r="AJH128" s="205"/>
      <c r="AJI128" s="205"/>
      <c r="AJJ128" s="205"/>
      <c r="AJK128" s="205"/>
      <c r="AJL128" s="205"/>
      <c r="AJM128" s="205"/>
      <c r="AJN128" s="205"/>
      <c r="AJO128" s="205"/>
      <c r="AJP128" s="205"/>
      <c r="AJQ128" s="205"/>
      <c r="AJR128" s="205"/>
      <c r="AJS128" s="205"/>
      <c r="AJT128" s="205"/>
      <c r="AJU128" s="205"/>
      <c r="AJV128" s="205"/>
      <c r="AJW128" s="205"/>
      <c r="AJX128" s="205"/>
      <c r="AJY128" s="205"/>
      <c r="AJZ128" s="205"/>
      <c r="AKA128" s="205"/>
      <c r="AKB128" s="205"/>
      <c r="AKC128" s="205"/>
      <c r="AKD128" s="205"/>
      <c r="AKE128" s="205"/>
      <c r="AKF128" s="205"/>
      <c r="AKG128" s="205"/>
      <c r="AKH128" s="205"/>
      <c r="AKI128" s="205"/>
      <c r="AKJ128" s="205"/>
      <c r="AKK128" s="205"/>
      <c r="AKL128" s="205"/>
      <c r="AKM128" s="205"/>
      <c r="AKN128" s="205"/>
      <c r="AKO128" s="205"/>
      <c r="AKP128" s="205"/>
      <c r="AKQ128" s="205"/>
      <c r="AKR128" s="205"/>
      <c r="AKS128" s="205"/>
      <c r="AKT128" s="205"/>
      <c r="AKU128" s="205"/>
      <c r="AKV128" s="205"/>
      <c r="AKW128" s="205"/>
      <c r="AKX128" s="205"/>
      <c r="AKY128" s="205"/>
      <c r="AKZ128" s="205"/>
      <c r="ALA128" s="205"/>
      <c r="ALB128" s="205"/>
      <c r="ALC128" s="205"/>
      <c r="ALD128" s="205"/>
      <c r="ALE128" s="205"/>
      <c r="ALF128" s="205"/>
      <c r="ALG128" s="205"/>
      <c r="ALH128" s="205"/>
      <c r="ALI128" s="205"/>
      <c r="ALJ128" s="205"/>
      <c r="ALK128" s="205"/>
      <c r="ALL128" s="205"/>
      <c r="ALM128" s="205"/>
      <c r="ALN128" s="205"/>
      <c r="ALO128" s="205"/>
      <c r="ALP128" s="205"/>
      <c r="ALQ128" s="205"/>
      <c r="ALR128" s="205"/>
      <c r="ALS128" s="205"/>
      <c r="ALT128" s="205"/>
      <c r="ALU128" s="205"/>
      <c r="ALV128" s="205"/>
      <c r="ALW128" s="205"/>
      <c r="ALX128" s="205"/>
      <c r="ALY128" s="205"/>
      <c r="ALZ128" s="205"/>
      <c r="AMA128" s="205"/>
      <c r="AMB128" s="205"/>
      <c r="AMC128" s="205"/>
      <c r="AMD128" s="205"/>
      <c r="AME128" s="205"/>
      <c r="AMF128" s="205"/>
      <c r="AMG128" s="205"/>
      <c r="AMH128" s="205"/>
      <c r="AMI128" s="205"/>
      <c r="AMJ128" s="205"/>
      <c r="AMK128" s="205"/>
      <c r="AML128" s="205"/>
      <c r="AMM128" s="205"/>
      <c r="AMN128" s="205"/>
      <c r="AMO128" s="205"/>
      <c r="AMP128" s="205"/>
      <c r="AMQ128" s="205"/>
      <c r="AMR128" s="205"/>
      <c r="AMS128" s="205"/>
      <c r="AMT128" s="205"/>
      <c r="AMU128" s="205"/>
      <c r="AMV128" s="205"/>
      <c r="AMW128" s="205"/>
      <c r="AMX128" s="205"/>
      <c r="AMY128" s="205"/>
      <c r="AMZ128" s="205"/>
      <c r="ANA128" s="205"/>
      <c r="ANB128" s="205"/>
      <c r="ANC128" s="205"/>
      <c r="AND128" s="205"/>
      <c r="ANE128" s="205"/>
      <c r="ANF128" s="205"/>
      <c r="ANG128" s="205"/>
      <c r="ANH128" s="205"/>
      <c r="ANI128" s="205"/>
      <c r="ANJ128" s="205"/>
      <c r="ANK128" s="205"/>
      <c r="ANL128" s="205"/>
      <c r="ANM128" s="205"/>
      <c r="ANN128" s="205"/>
      <c r="ANO128" s="205"/>
      <c r="ANP128" s="205"/>
      <c r="ANQ128" s="205"/>
      <c r="ANR128" s="205"/>
      <c r="ANS128" s="205"/>
      <c r="ANT128" s="205"/>
      <c r="ANU128" s="205"/>
      <c r="ANV128" s="205"/>
      <c r="ANW128" s="205"/>
      <c r="ANX128" s="205"/>
      <c r="ANY128" s="205"/>
      <c r="ANZ128" s="205"/>
      <c r="AOA128" s="205"/>
      <c r="AOB128" s="205"/>
      <c r="AOC128" s="205"/>
      <c r="AOD128" s="205"/>
      <c r="AOE128" s="205"/>
      <c r="AOF128" s="205"/>
      <c r="AOG128" s="205"/>
      <c r="AOH128" s="205"/>
      <c r="AOI128" s="205"/>
      <c r="AOJ128" s="205"/>
      <c r="AOK128" s="205"/>
      <c r="AOL128" s="205"/>
      <c r="AOM128" s="205"/>
      <c r="AON128" s="205"/>
      <c r="AOO128" s="205"/>
      <c r="AOP128" s="205"/>
      <c r="AOQ128" s="205"/>
      <c r="AOR128" s="205"/>
      <c r="AOS128" s="205"/>
      <c r="AOT128" s="205"/>
      <c r="AOU128" s="205"/>
      <c r="AOV128" s="205"/>
      <c r="AOW128" s="205"/>
      <c r="AOX128" s="205"/>
      <c r="AOY128" s="205"/>
      <c r="AOZ128" s="205"/>
      <c r="APA128" s="205"/>
      <c r="APB128" s="205"/>
      <c r="APC128" s="205"/>
      <c r="APD128" s="205"/>
      <c r="APE128" s="205"/>
      <c r="APF128" s="205"/>
      <c r="APG128" s="205"/>
      <c r="APH128" s="205"/>
      <c r="API128" s="205"/>
      <c r="APJ128" s="205"/>
      <c r="APK128" s="205"/>
      <c r="APL128" s="205"/>
      <c r="APM128" s="205"/>
      <c r="APN128" s="205"/>
      <c r="APO128" s="205"/>
      <c r="APP128" s="205"/>
      <c r="APQ128" s="205"/>
      <c r="APR128" s="205"/>
      <c r="APS128" s="205"/>
      <c r="APT128" s="205"/>
      <c r="APU128" s="205"/>
      <c r="APV128" s="205"/>
      <c r="APW128" s="205"/>
      <c r="APX128" s="205"/>
      <c r="APY128" s="205"/>
      <c r="APZ128" s="205"/>
      <c r="AQA128" s="205"/>
      <c r="AQB128" s="205"/>
      <c r="AQC128" s="205"/>
      <c r="AQD128" s="205"/>
      <c r="AQE128" s="205"/>
      <c r="AQF128" s="205"/>
      <c r="AQG128" s="205"/>
      <c r="AQH128" s="205"/>
      <c r="AQI128" s="205"/>
      <c r="AQJ128" s="205"/>
      <c r="AQK128" s="205"/>
      <c r="AQL128" s="205"/>
      <c r="AQM128" s="205"/>
      <c r="AQN128" s="205"/>
      <c r="AQO128" s="205"/>
      <c r="AQP128" s="205"/>
      <c r="AQQ128" s="205"/>
      <c r="AQR128" s="205"/>
      <c r="AQS128" s="205"/>
      <c r="AQT128" s="205"/>
      <c r="AQU128" s="205"/>
      <c r="AQV128" s="205"/>
      <c r="AQW128" s="205"/>
      <c r="AQX128" s="205"/>
      <c r="AQY128" s="205"/>
      <c r="AQZ128" s="205"/>
      <c r="ARA128" s="205"/>
      <c r="ARB128" s="205"/>
      <c r="ARC128" s="205"/>
      <c r="ARD128" s="205"/>
      <c r="ARE128" s="205"/>
      <c r="ARF128" s="205"/>
      <c r="ARG128" s="205"/>
      <c r="ARH128" s="205"/>
      <c r="ARI128" s="205"/>
      <c r="ARJ128" s="205"/>
      <c r="ARK128" s="205"/>
      <c r="ARL128" s="205"/>
      <c r="ARM128" s="205"/>
      <c r="ARN128" s="205"/>
      <c r="ARO128" s="205"/>
      <c r="ARP128" s="205"/>
      <c r="ARQ128" s="205"/>
      <c r="ARR128" s="205"/>
      <c r="ARS128" s="205"/>
      <c r="ART128" s="205"/>
      <c r="ARU128" s="205"/>
      <c r="ARV128" s="205"/>
      <c r="ARW128" s="205"/>
      <c r="ARX128" s="205"/>
      <c r="ARY128" s="205"/>
      <c r="ARZ128" s="205"/>
      <c r="ASA128" s="205"/>
      <c r="ASB128" s="205"/>
      <c r="ASC128" s="205"/>
      <c r="ASD128" s="205"/>
      <c r="ASE128" s="205"/>
      <c r="ASF128" s="205"/>
      <c r="ASG128" s="205"/>
      <c r="ASH128" s="205"/>
      <c r="ASI128" s="205"/>
      <c r="ASJ128" s="205"/>
      <c r="ASK128" s="205"/>
      <c r="ASL128" s="205"/>
      <c r="ASM128" s="205"/>
      <c r="ASN128" s="205"/>
      <c r="ASO128" s="205"/>
      <c r="ASP128" s="205"/>
      <c r="ASQ128" s="205"/>
      <c r="ASR128" s="205"/>
      <c r="ASS128" s="205"/>
      <c r="AST128" s="205"/>
      <c r="ASU128" s="205"/>
      <c r="ASV128" s="205"/>
      <c r="ASW128" s="205"/>
      <c r="ASX128" s="205"/>
      <c r="ASY128" s="205"/>
      <c r="ASZ128" s="205"/>
      <c r="ATA128" s="205"/>
      <c r="ATB128" s="205"/>
      <c r="ATC128" s="205"/>
      <c r="ATD128" s="205"/>
      <c r="ATE128" s="205"/>
      <c r="ATF128" s="205"/>
      <c r="ATG128" s="205"/>
      <c r="ATH128" s="205"/>
      <c r="ATI128" s="205"/>
      <c r="ATJ128" s="205"/>
      <c r="ATK128" s="205"/>
      <c r="ATL128" s="205"/>
      <c r="ATM128" s="205"/>
      <c r="ATN128" s="205"/>
      <c r="ATO128" s="205"/>
      <c r="ATP128" s="205"/>
      <c r="ATQ128" s="205"/>
      <c r="ATR128" s="205"/>
      <c r="ATS128" s="205"/>
      <c r="ATT128" s="205"/>
      <c r="ATU128" s="205"/>
      <c r="ATV128" s="205"/>
      <c r="ATW128" s="205"/>
      <c r="ATX128" s="205"/>
      <c r="ATY128" s="205"/>
      <c r="ATZ128" s="205"/>
      <c r="AUA128" s="205"/>
      <c r="AUB128" s="205"/>
      <c r="AUC128" s="205"/>
      <c r="AUD128" s="205"/>
      <c r="AUE128" s="205"/>
      <c r="AUF128" s="205"/>
      <c r="AUG128" s="205"/>
      <c r="AUH128" s="205"/>
      <c r="AUI128" s="205"/>
      <c r="AUJ128" s="205"/>
      <c r="AUK128" s="205"/>
      <c r="AUL128" s="205"/>
      <c r="AUM128" s="205"/>
      <c r="AUN128" s="205"/>
      <c r="AUO128" s="205"/>
      <c r="AUP128" s="205"/>
      <c r="AUQ128" s="205"/>
      <c r="AUR128" s="205"/>
      <c r="AUS128" s="205"/>
      <c r="AUT128" s="205"/>
      <c r="AUU128" s="205"/>
      <c r="AUV128" s="205"/>
      <c r="AUW128" s="205"/>
      <c r="AUX128" s="205"/>
      <c r="AUY128" s="205"/>
      <c r="AUZ128" s="205"/>
      <c r="AVA128" s="205"/>
      <c r="AVB128" s="205"/>
      <c r="AVC128" s="205"/>
      <c r="AVD128" s="205"/>
      <c r="AVE128" s="205"/>
      <c r="AVF128" s="205"/>
      <c r="AVG128" s="205"/>
      <c r="AVH128" s="205"/>
      <c r="AVI128" s="205"/>
      <c r="AVJ128" s="205"/>
      <c r="AVK128" s="205"/>
      <c r="AVL128" s="205"/>
      <c r="AVM128" s="205"/>
      <c r="AVN128" s="205"/>
      <c r="AVO128" s="205"/>
      <c r="AVP128" s="205"/>
      <c r="AVQ128" s="205"/>
      <c r="AVR128" s="205"/>
      <c r="AVS128" s="205"/>
      <c r="AVT128" s="205"/>
      <c r="AVU128" s="205"/>
      <c r="AVV128" s="205"/>
      <c r="AVW128" s="205"/>
      <c r="AVX128" s="205"/>
      <c r="AVY128" s="205"/>
      <c r="AVZ128" s="205"/>
      <c r="AWA128" s="205"/>
      <c r="AWB128" s="205"/>
      <c r="AWC128" s="205"/>
      <c r="AWD128" s="205"/>
      <c r="AWE128" s="205"/>
      <c r="AWF128" s="205"/>
      <c r="AWG128" s="205"/>
      <c r="AWH128" s="205"/>
      <c r="AWI128" s="205"/>
      <c r="AWJ128" s="205"/>
      <c r="AWK128" s="205"/>
      <c r="AWL128" s="205"/>
      <c r="AWM128" s="205"/>
      <c r="AWN128" s="205"/>
      <c r="AWO128" s="205"/>
      <c r="AWP128" s="205"/>
      <c r="AWQ128" s="205"/>
      <c r="AWR128" s="205"/>
      <c r="AWS128" s="205"/>
      <c r="AWT128" s="205"/>
      <c r="AWU128" s="205"/>
      <c r="AWV128" s="205"/>
      <c r="AWW128" s="205"/>
      <c r="AWX128" s="205"/>
      <c r="AWY128" s="205"/>
      <c r="AWZ128" s="205"/>
      <c r="AXA128" s="205"/>
      <c r="AXB128" s="205"/>
      <c r="AXC128" s="205"/>
      <c r="AXD128" s="205"/>
      <c r="AXE128" s="205"/>
      <c r="AXF128" s="205"/>
      <c r="AXG128" s="205"/>
      <c r="AXH128" s="205"/>
      <c r="AXI128" s="205"/>
      <c r="AXJ128" s="205"/>
      <c r="AXK128" s="205"/>
      <c r="AXL128" s="205"/>
      <c r="AXM128" s="205"/>
      <c r="AXN128" s="205"/>
      <c r="AXO128" s="205"/>
      <c r="AXP128" s="205"/>
      <c r="AXQ128" s="205"/>
      <c r="AXR128" s="205"/>
      <c r="AXS128" s="205"/>
      <c r="AXT128" s="205"/>
      <c r="AXU128" s="205"/>
      <c r="AXV128" s="205"/>
      <c r="AXW128" s="205"/>
      <c r="AXX128" s="205"/>
      <c r="AXY128" s="205"/>
      <c r="AXZ128" s="205"/>
      <c r="AYA128" s="205"/>
      <c r="AYB128" s="205"/>
      <c r="AYC128" s="205"/>
      <c r="AYD128" s="205"/>
      <c r="AYE128" s="205"/>
      <c r="AYF128" s="205"/>
      <c r="AYG128" s="205"/>
      <c r="AYH128" s="205"/>
      <c r="AYI128" s="205"/>
      <c r="AYJ128" s="205"/>
      <c r="AYK128" s="205"/>
      <c r="AYL128" s="205"/>
      <c r="AYM128" s="205"/>
      <c r="AYN128" s="205"/>
      <c r="AYO128" s="205"/>
      <c r="AYP128" s="205"/>
      <c r="AYQ128" s="205"/>
      <c r="AYR128" s="205"/>
      <c r="AYS128" s="205"/>
      <c r="AYT128" s="205"/>
      <c r="AYU128" s="205"/>
      <c r="AYV128" s="205"/>
      <c r="AYW128" s="205"/>
      <c r="AYX128" s="205"/>
      <c r="AYY128" s="205"/>
      <c r="AYZ128" s="205"/>
      <c r="AZA128" s="205"/>
      <c r="AZB128" s="205"/>
      <c r="AZC128" s="205"/>
      <c r="AZD128" s="205"/>
      <c r="AZE128" s="205"/>
      <c r="AZF128" s="205"/>
      <c r="AZG128" s="205"/>
      <c r="AZH128" s="205"/>
      <c r="AZI128" s="205"/>
      <c r="AZJ128" s="205"/>
      <c r="AZK128" s="205"/>
      <c r="AZL128" s="205"/>
      <c r="AZM128" s="205"/>
      <c r="AZN128" s="205"/>
      <c r="AZO128" s="205"/>
      <c r="AZP128" s="205"/>
      <c r="AZQ128" s="205"/>
      <c r="AZR128" s="205"/>
      <c r="AZS128" s="205"/>
      <c r="AZT128" s="205"/>
      <c r="AZU128" s="205"/>
      <c r="AZV128" s="205"/>
      <c r="AZW128" s="205"/>
      <c r="AZX128" s="205"/>
      <c r="AZY128" s="205"/>
      <c r="AZZ128" s="205"/>
      <c r="BAA128" s="205"/>
      <c r="BAB128" s="205"/>
      <c r="BAC128" s="205"/>
      <c r="BAD128" s="205"/>
      <c r="BAE128" s="205"/>
      <c r="BAF128" s="205"/>
      <c r="BAG128" s="205"/>
      <c r="BAH128" s="205"/>
      <c r="BAI128" s="205"/>
      <c r="BAJ128" s="205"/>
      <c r="BAK128" s="205"/>
      <c r="BAL128" s="205"/>
      <c r="BAM128" s="205"/>
      <c r="BAN128" s="205"/>
      <c r="BAO128" s="205"/>
      <c r="BAP128" s="205"/>
      <c r="BAQ128" s="205"/>
      <c r="BAR128" s="205"/>
      <c r="BAS128" s="205"/>
      <c r="BAT128" s="205"/>
      <c r="BAU128" s="205"/>
      <c r="BAV128" s="205"/>
      <c r="BAW128" s="205"/>
      <c r="BAX128" s="205"/>
      <c r="BAY128" s="205"/>
      <c r="BAZ128" s="205"/>
      <c r="BBA128" s="205"/>
      <c r="BBB128" s="205"/>
      <c r="BBC128" s="205"/>
      <c r="BBD128" s="205"/>
      <c r="BBE128" s="205"/>
      <c r="BBF128" s="205"/>
      <c r="BBG128" s="205"/>
      <c r="BBH128" s="205"/>
      <c r="BBI128" s="205"/>
      <c r="BBJ128" s="205"/>
      <c r="BBK128" s="205"/>
      <c r="BBL128" s="205"/>
      <c r="BBM128" s="205"/>
      <c r="BBN128" s="205"/>
      <c r="BBO128" s="205"/>
      <c r="BBP128" s="205"/>
      <c r="BBQ128" s="205"/>
      <c r="BBR128" s="205"/>
      <c r="BBS128" s="205"/>
      <c r="BBT128" s="205"/>
      <c r="BBU128" s="205"/>
      <c r="BBV128" s="205"/>
      <c r="BBW128" s="205"/>
      <c r="BBX128" s="205"/>
      <c r="BBY128" s="205"/>
      <c r="BBZ128" s="205"/>
      <c r="BCA128" s="205"/>
      <c r="BCB128" s="205"/>
      <c r="BCC128" s="205"/>
      <c r="BCD128" s="205"/>
      <c r="BCE128" s="205"/>
      <c r="BCF128" s="205"/>
      <c r="BCG128" s="205"/>
      <c r="BCH128" s="205"/>
      <c r="BCI128" s="205"/>
      <c r="BCJ128" s="205"/>
      <c r="BCK128" s="205"/>
      <c r="BCL128" s="205"/>
      <c r="BCM128" s="205"/>
      <c r="BCN128" s="205"/>
      <c r="BCO128" s="205"/>
      <c r="BCP128" s="205"/>
      <c r="BCQ128" s="205"/>
      <c r="BCR128" s="205"/>
      <c r="BCS128" s="205"/>
      <c r="BCT128" s="205"/>
      <c r="BCU128" s="205"/>
      <c r="BCV128" s="205"/>
      <c r="BCW128" s="205"/>
      <c r="BCX128" s="205"/>
      <c r="BCY128" s="205"/>
      <c r="BCZ128" s="205"/>
      <c r="BDA128" s="205"/>
      <c r="BDB128" s="205"/>
      <c r="BDC128" s="205"/>
      <c r="BDD128" s="205"/>
      <c r="BDE128" s="205"/>
      <c r="BDF128" s="205"/>
      <c r="BDG128" s="205"/>
      <c r="BDH128" s="205"/>
      <c r="BDI128" s="205"/>
      <c r="BDJ128" s="205"/>
      <c r="BDK128" s="205"/>
      <c r="BDL128" s="205"/>
      <c r="BDM128" s="205"/>
      <c r="BDN128" s="205"/>
      <c r="BDO128" s="205"/>
      <c r="BDP128" s="205"/>
      <c r="BDQ128" s="205"/>
      <c r="BDR128" s="205"/>
      <c r="BDS128" s="205"/>
      <c r="BDT128" s="205"/>
      <c r="BDU128" s="205"/>
    </row>
    <row r="129" spans="1:1477" s="73" customFormat="1">
      <c r="A129" s="126"/>
      <c r="B129" s="175" t="s">
        <v>7</v>
      </c>
      <c r="C129" s="175" t="s">
        <v>253</v>
      </c>
      <c r="D129" s="175" t="s">
        <v>254</v>
      </c>
      <c r="E129" s="216">
        <v>41415</v>
      </c>
      <c r="F129" s="175" t="s">
        <v>475</v>
      </c>
      <c r="G129" s="175" t="s">
        <v>476</v>
      </c>
      <c r="H129" s="217">
        <v>1</v>
      </c>
      <c r="I129" s="207">
        <v>2</v>
      </c>
      <c r="J129" s="207">
        <v>450</v>
      </c>
      <c r="K129" s="207">
        <v>587</v>
      </c>
      <c r="L129" s="207">
        <v>587</v>
      </c>
      <c r="M129" s="214">
        <f t="shared" si="106"/>
        <v>1</v>
      </c>
      <c r="N129" s="73">
        <f t="shared" si="107"/>
        <v>1</v>
      </c>
      <c r="O129" s="207">
        <v>0</v>
      </c>
      <c r="P129" s="207">
        <v>0</v>
      </c>
      <c r="Q129" s="207">
        <v>0</v>
      </c>
      <c r="R129" s="207">
        <v>137</v>
      </c>
      <c r="S129" s="207">
        <v>0</v>
      </c>
      <c r="T129" s="213">
        <v>7676614</v>
      </c>
      <c r="U129" s="213">
        <v>84515</v>
      </c>
      <c r="V129" s="213">
        <v>7592099</v>
      </c>
      <c r="W129" s="213">
        <v>7714483</v>
      </c>
      <c r="X129" s="213">
        <v>7540572</v>
      </c>
      <c r="Y129" s="213">
        <v>0</v>
      </c>
      <c r="Z129" s="213">
        <v>0</v>
      </c>
      <c r="AA129" s="213">
        <v>0</v>
      </c>
      <c r="AB129" s="213">
        <v>7540572</v>
      </c>
      <c r="AC129" s="213">
        <v>7491522</v>
      </c>
      <c r="AD129" s="214">
        <f t="shared" si="108"/>
        <v>0.98675241194826357</v>
      </c>
      <c r="AE129" s="207">
        <f t="shared" si="109"/>
        <v>1</v>
      </c>
      <c r="AF129" s="213">
        <v>-49050</v>
      </c>
      <c r="AG129" s="213">
        <v>37868</v>
      </c>
      <c r="AH129" s="207">
        <v>85</v>
      </c>
      <c r="AI129" s="207">
        <v>52</v>
      </c>
      <c r="AJ129" s="207">
        <v>0</v>
      </c>
      <c r="AK129" s="207">
        <v>0</v>
      </c>
      <c r="AL129" s="85">
        <v>122140</v>
      </c>
      <c r="AM129" s="85">
        <v>0</v>
      </c>
      <c r="AN129" s="207">
        <v>0</v>
      </c>
      <c r="AO129" s="207">
        <v>0</v>
      </c>
      <c r="AP129" s="85">
        <v>0</v>
      </c>
      <c r="AQ129" s="85">
        <v>0</v>
      </c>
      <c r="AR129" s="207">
        <v>0</v>
      </c>
      <c r="AS129" s="207">
        <v>0</v>
      </c>
      <c r="AT129" s="85">
        <v>0</v>
      </c>
      <c r="AU129" s="85">
        <v>0</v>
      </c>
      <c r="AV129" s="207">
        <v>0</v>
      </c>
      <c r="AW129" s="207">
        <v>0</v>
      </c>
      <c r="AX129" s="85">
        <v>0</v>
      </c>
      <c r="AY129" s="85">
        <v>0</v>
      </c>
      <c r="AZ129" s="207">
        <v>0</v>
      </c>
      <c r="BA129" s="207">
        <v>0</v>
      </c>
      <c r="BB129" s="85">
        <v>0</v>
      </c>
      <c r="BC129" s="85">
        <v>0</v>
      </c>
      <c r="BD129" s="207">
        <v>0</v>
      </c>
      <c r="BE129" s="207">
        <v>0</v>
      </c>
      <c r="BF129" s="85">
        <v>0</v>
      </c>
      <c r="BG129" s="85">
        <v>0</v>
      </c>
      <c r="BH129" s="207">
        <v>0</v>
      </c>
      <c r="BI129" s="207">
        <v>0</v>
      </c>
      <c r="BJ129" s="85">
        <v>0</v>
      </c>
      <c r="BK129" s="85">
        <v>0</v>
      </c>
      <c r="BL129" s="207">
        <v>0</v>
      </c>
      <c r="BM129" s="207">
        <v>0</v>
      </c>
      <c r="BN129" s="85">
        <v>0</v>
      </c>
      <c r="BO129" s="85">
        <v>0</v>
      </c>
      <c r="BP129" s="207">
        <v>0</v>
      </c>
      <c r="BQ129" s="207">
        <v>0</v>
      </c>
      <c r="BR129" s="85">
        <v>0</v>
      </c>
      <c r="BS129" s="85">
        <v>0</v>
      </c>
      <c r="BT129" s="207">
        <v>0</v>
      </c>
      <c r="BU129" s="207">
        <v>0</v>
      </c>
      <c r="BV129" s="85">
        <v>0</v>
      </c>
      <c r="BW129" s="85">
        <v>0</v>
      </c>
      <c r="BX129" s="207">
        <v>0</v>
      </c>
      <c r="BY129" s="207">
        <v>0</v>
      </c>
      <c r="BZ129" s="85">
        <v>0</v>
      </c>
      <c r="CA129" s="85">
        <v>0</v>
      </c>
      <c r="CB129" s="207">
        <v>0</v>
      </c>
      <c r="CC129" s="207">
        <v>0</v>
      </c>
      <c r="CD129" s="85">
        <v>0</v>
      </c>
      <c r="CE129" s="85">
        <v>0</v>
      </c>
      <c r="CF129" s="207">
        <v>0</v>
      </c>
      <c r="CG129" s="207">
        <v>0</v>
      </c>
      <c r="CH129" s="85">
        <v>0</v>
      </c>
      <c r="CI129" s="85">
        <v>0</v>
      </c>
      <c r="CJ129" s="207">
        <v>0</v>
      </c>
      <c r="CK129" s="207">
        <v>0</v>
      </c>
      <c r="CL129" s="85">
        <v>122140</v>
      </c>
      <c r="CM129" s="85">
        <v>0</v>
      </c>
      <c r="CN129" s="175" t="s">
        <v>469</v>
      </c>
      <c r="CO129" s="175" t="s">
        <v>470</v>
      </c>
      <c r="CP129" s="175" t="s">
        <v>321</v>
      </c>
      <c r="CQ129" s="175" t="s">
        <v>321</v>
      </c>
      <c r="CR129" s="175" t="s">
        <v>321</v>
      </c>
      <c r="CS129" s="175" t="s">
        <v>321</v>
      </c>
      <c r="CT129" s="216">
        <v>42192</v>
      </c>
      <c r="CU129" s="175" t="s">
        <v>473</v>
      </c>
      <c r="CV129" s="175" t="s">
        <v>474</v>
      </c>
      <c r="CW129" s="216" t="s">
        <v>168</v>
      </c>
      <c r="CX129" s="216">
        <v>42139</v>
      </c>
      <c r="CY129" s="175" t="s">
        <v>475</v>
      </c>
      <c r="CZ129" s="175" t="s">
        <v>478</v>
      </c>
      <c r="DA129" s="175" t="s">
        <v>518</v>
      </c>
      <c r="DB129" s="222">
        <v>8536508.9499999993</v>
      </c>
      <c r="DC129" s="175"/>
      <c r="DD129" s="71"/>
      <c r="DE129" s="205"/>
      <c r="DF129" s="205"/>
      <c r="DG129" s="205"/>
      <c r="DH129" s="205"/>
      <c r="DI129" s="205"/>
      <c r="DJ129" s="205"/>
      <c r="DK129" s="205"/>
      <c r="DL129" s="205"/>
      <c r="DM129" s="205"/>
      <c r="DN129" s="205"/>
      <c r="DO129" s="205"/>
      <c r="DP129" s="205"/>
      <c r="DQ129" s="205"/>
      <c r="DR129" s="205"/>
      <c r="DS129" s="205"/>
      <c r="DT129" s="205"/>
      <c r="DU129" s="205"/>
      <c r="DV129" s="205"/>
      <c r="DW129" s="205"/>
      <c r="DX129" s="205"/>
      <c r="DY129" s="205"/>
      <c r="DZ129" s="205"/>
      <c r="EA129" s="205"/>
      <c r="EB129" s="205"/>
      <c r="EC129" s="205"/>
      <c r="ED129" s="205"/>
      <c r="EE129" s="205"/>
      <c r="EF129" s="205"/>
      <c r="EG129" s="205"/>
      <c r="EH129" s="205"/>
      <c r="EI129" s="205"/>
      <c r="EJ129" s="205"/>
      <c r="EK129" s="205"/>
      <c r="EL129" s="205"/>
      <c r="EM129" s="205"/>
      <c r="EN129" s="205"/>
      <c r="EO129" s="205"/>
      <c r="EP129" s="205"/>
      <c r="EQ129" s="205"/>
      <c r="ER129" s="205"/>
      <c r="ES129" s="205"/>
      <c r="ET129" s="205"/>
      <c r="EU129" s="205"/>
      <c r="EV129" s="205"/>
      <c r="EW129" s="205"/>
      <c r="EX129" s="205"/>
      <c r="EY129" s="205"/>
      <c r="EZ129" s="205"/>
      <c r="FA129" s="205"/>
      <c r="FB129" s="205"/>
      <c r="FC129" s="205"/>
      <c r="FD129" s="205"/>
      <c r="FE129" s="205"/>
      <c r="FF129" s="205"/>
      <c r="FG129" s="205"/>
      <c r="FH129" s="205"/>
      <c r="FI129" s="205"/>
      <c r="FJ129" s="205"/>
      <c r="FK129" s="205"/>
      <c r="FL129" s="205"/>
      <c r="FM129" s="205"/>
      <c r="FN129" s="205"/>
      <c r="FO129" s="205"/>
      <c r="FP129" s="205"/>
      <c r="FQ129" s="205"/>
      <c r="FR129" s="205"/>
      <c r="FS129" s="205"/>
      <c r="FT129" s="205"/>
      <c r="FU129" s="205"/>
      <c r="FV129" s="205"/>
      <c r="FW129" s="205"/>
      <c r="FX129" s="205"/>
      <c r="FY129" s="205"/>
      <c r="FZ129" s="205"/>
      <c r="GA129" s="205"/>
      <c r="GB129" s="205"/>
      <c r="GC129" s="205"/>
      <c r="GD129" s="205"/>
      <c r="GE129" s="205"/>
      <c r="GF129" s="205"/>
      <c r="GG129" s="205"/>
      <c r="GH129" s="205"/>
      <c r="GI129" s="205"/>
      <c r="GJ129" s="205"/>
      <c r="GK129" s="205"/>
      <c r="GL129" s="205"/>
      <c r="GM129" s="205"/>
      <c r="GN129" s="205"/>
      <c r="GO129" s="205"/>
      <c r="GP129" s="205"/>
      <c r="GQ129" s="205"/>
      <c r="GR129" s="205"/>
      <c r="GS129" s="205"/>
      <c r="GT129" s="205"/>
      <c r="GU129" s="205"/>
      <c r="GV129" s="205"/>
      <c r="GW129" s="205"/>
      <c r="GX129" s="205"/>
      <c r="GY129" s="205"/>
      <c r="GZ129" s="205"/>
      <c r="HA129" s="205"/>
      <c r="HB129" s="205"/>
      <c r="HC129" s="205"/>
      <c r="HD129" s="205"/>
      <c r="HE129" s="205"/>
      <c r="HF129" s="205"/>
      <c r="HG129" s="205"/>
      <c r="HH129" s="205"/>
      <c r="HI129" s="205"/>
      <c r="HJ129" s="205"/>
      <c r="HK129" s="205"/>
      <c r="HL129" s="205"/>
      <c r="HM129" s="205"/>
      <c r="HN129" s="205"/>
      <c r="HO129" s="205"/>
      <c r="HP129" s="205"/>
      <c r="HQ129" s="205"/>
      <c r="HR129" s="205"/>
      <c r="HS129" s="205"/>
      <c r="HT129" s="205"/>
      <c r="HU129" s="205"/>
      <c r="HV129" s="205"/>
      <c r="HW129" s="205"/>
      <c r="HX129" s="205"/>
      <c r="HY129" s="205"/>
      <c r="HZ129" s="205"/>
      <c r="IA129" s="205"/>
      <c r="IB129" s="205"/>
      <c r="IC129" s="205"/>
      <c r="ID129" s="205"/>
      <c r="IE129" s="205"/>
      <c r="IF129" s="205"/>
      <c r="IG129" s="205"/>
      <c r="IH129" s="205"/>
      <c r="II129" s="205"/>
      <c r="IJ129" s="205"/>
      <c r="IK129" s="205"/>
      <c r="IL129" s="205"/>
      <c r="IM129" s="205"/>
      <c r="IN129" s="205"/>
      <c r="IO129" s="205"/>
      <c r="IP129" s="205"/>
      <c r="IQ129" s="205"/>
      <c r="IR129" s="205"/>
      <c r="IS129" s="205"/>
      <c r="IT129" s="205"/>
      <c r="IU129" s="205"/>
      <c r="IV129" s="205"/>
      <c r="IW129" s="205"/>
      <c r="IX129" s="205"/>
      <c r="IY129" s="205"/>
      <c r="IZ129" s="205"/>
      <c r="JA129" s="205"/>
      <c r="JB129" s="205"/>
      <c r="JC129" s="205"/>
      <c r="JD129" s="205"/>
      <c r="JE129" s="205"/>
      <c r="JF129" s="205"/>
      <c r="JG129" s="205"/>
      <c r="JH129" s="205"/>
      <c r="JI129" s="205"/>
      <c r="JJ129" s="205"/>
      <c r="JK129" s="205"/>
      <c r="JL129" s="205"/>
      <c r="JM129" s="205"/>
      <c r="JN129" s="205"/>
      <c r="JO129" s="205"/>
      <c r="JP129" s="205"/>
      <c r="JQ129" s="205"/>
      <c r="JR129" s="205"/>
      <c r="JS129" s="205"/>
      <c r="JT129" s="205"/>
      <c r="JU129" s="205"/>
      <c r="JV129" s="205"/>
      <c r="JW129" s="205"/>
      <c r="JX129" s="205"/>
      <c r="JY129" s="205"/>
      <c r="JZ129" s="205"/>
      <c r="KA129" s="205"/>
      <c r="KB129" s="205"/>
      <c r="KC129" s="205"/>
      <c r="KD129" s="205"/>
      <c r="KE129" s="205"/>
      <c r="KF129" s="205"/>
      <c r="KG129" s="205"/>
      <c r="KH129" s="205"/>
      <c r="KI129" s="205"/>
      <c r="KJ129" s="205"/>
      <c r="KK129" s="205"/>
      <c r="KL129" s="205"/>
      <c r="KM129" s="205"/>
      <c r="KN129" s="205"/>
      <c r="KO129" s="205"/>
      <c r="KP129" s="205"/>
      <c r="KQ129" s="205"/>
      <c r="KR129" s="205"/>
      <c r="KS129" s="205"/>
      <c r="KT129" s="205"/>
      <c r="KU129" s="205"/>
      <c r="KV129" s="205"/>
      <c r="KW129" s="205"/>
      <c r="KX129" s="205"/>
      <c r="KY129" s="205"/>
      <c r="KZ129" s="205"/>
      <c r="LA129" s="205"/>
      <c r="LB129" s="205"/>
      <c r="LC129" s="205"/>
      <c r="LD129" s="205"/>
      <c r="LE129" s="205"/>
      <c r="LF129" s="205"/>
      <c r="LG129" s="205"/>
      <c r="LH129" s="205"/>
      <c r="LI129" s="205"/>
      <c r="LJ129" s="205"/>
      <c r="LK129" s="205"/>
      <c r="LL129" s="205"/>
      <c r="LM129" s="205"/>
      <c r="LN129" s="205"/>
      <c r="LO129" s="205"/>
      <c r="LP129" s="205"/>
      <c r="LQ129" s="205"/>
      <c r="LR129" s="205"/>
      <c r="LS129" s="205"/>
      <c r="LT129" s="205"/>
      <c r="LU129" s="205"/>
      <c r="LV129" s="205"/>
      <c r="LW129" s="205"/>
      <c r="LX129" s="205"/>
      <c r="LY129" s="205"/>
      <c r="LZ129" s="205"/>
      <c r="MA129" s="205"/>
      <c r="MB129" s="205"/>
      <c r="MC129" s="205"/>
      <c r="MD129" s="205"/>
      <c r="ME129" s="205"/>
      <c r="MF129" s="205"/>
      <c r="MG129" s="205"/>
      <c r="MH129" s="205"/>
      <c r="MI129" s="205"/>
      <c r="MJ129" s="205"/>
      <c r="MK129" s="205"/>
      <c r="ML129" s="205"/>
      <c r="MM129" s="205"/>
      <c r="MN129" s="205"/>
      <c r="MO129" s="205"/>
      <c r="MP129" s="205"/>
      <c r="MQ129" s="205"/>
      <c r="MR129" s="205"/>
      <c r="MS129" s="205"/>
      <c r="MT129" s="205"/>
      <c r="MU129" s="205"/>
      <c r="MV129" s="205"/>
      <c r="MW129" s="205"/>
      <c r="MX129" s="205"/>
      <c r="MY129" s="205"/>
      <c r="MZ129" s="205"/>
      <c r="NA129" s="205"/>
      <c r="NB129" s="205"/>
      <c r="NC129" s="205"/>
      <c r="ND129" s="205"/>
      <c r="NE129" s="205"/>
      <c r="NF129" s="205"/>
      <c r="NG129" s="205"/>
      <c r="NH129" s="205"/>
      <c r="NI129" s="205"/>
      <c r="NJ129" s="205"/>
      <c r="NK129" s="205"/>
      <c r="NL129" s="205"/>
      <c r="NM129" s="205"/>
      <c r="NN129" s="205"/>
      <c r="NO129" s="205"/>
      <c r="NP129" s="205"/>
      <c r="NQ129" s="205"/>
      <c r="NR129" s="205"/>
      <c r="NS129" s="205"/>
      <c r="NT129" s="205"/>
      <c r="NU129" s="205"/>
      <c r="NV129" s="205"/>
      <c r="NW129" s="205"/>
      <c r="NX129" s="205"/>
      <c r="NY129" s="205"/>
      <c r="NZ129" s="205"/>
      <c r="OA129" s="205"/>
      <c r="OB129" s="205"/>
      <c r="OC129" s="205"/>
      <c r="OD129" s="205"/>
      <c r="OE129" s="205"/>
      <c r="OF129" s="205"/>
      <c r="OG129" s="205"/>
      <c r="OH129" s="205"/>
      <c r="OI129" s="205"/>
      <c r="OJ129" s="205"/>
      <c r="OK129" s="205"/>
      <c r="OL129" s="205"/>
      <c r="OM129" s="205"/>
      <c r="ON129" s="205"/>
      <c r="OO129" s="205"/>
      <c r="OP129" s="205"/>
      <c r="OQ129" s="205"/>
      <c r="OR129" s="205"/>
      <c r="OS129" s="205"/>
      <c r="OT129" s="205"/>
      <c r="OU129" s="205"/>
      <c r="OV129" s="205"/>
      <c r="OW129" s="205"/>
      <c r="OX129" s="205"/>
      <c r="OY129" s="205"/>
      <c r="OZ129" s="205"/>
      <c r="PA129" s="205"/>
      <c r="PB129" s="205"/>
      <c r="PC129" s="205"/>
      <c r="PD129" s="205"/>
      <c r="PE129" s="205"/>
      <c r="PF129" s="205"/>
      <c r="PG129" s="205"/>
      <c r="PH129" s="205"/>
      <c r="PI129" s="205"/>
      <c r="PJ129" s="205"/>
      <c r="PK129" s="205"/>
      <c r="PL129" s="205"/>
      <c r="PM129" s="205"/>
      <c r="PN129" s="205"/>
      <c r="PO129" s="205"/>
      <c r="PP129" s="205"/>
      <c r="PQ129" s="205"/>
      <c r="PR129" s="205"/>
      <c r="PS129" s="205"/>
      <c r="PT129" s="205"/>
      <c r="PU129" s="205"/>
      <c r="PV129" s="205"/>
      <c r="PW129" s="205"/>
      <c r="PX129" s="205"/>
      <c r="PY129" s="205"/>
      <c r="PZ129" s="205"/>
      <c r="QA129" s="205"/>
      <c r="QB129" s="205"/>
      <c r="QC129" s="205"/>
      <c r="QD129" s="205"/>
      <c r="QE129" s="205"/>
      <c r="QF129" s="205"/>
      <c r="QG129" s="205"/>
      <c r="QH129" s="205"/>
      <c r="QI129" s="205"/>
      <c r="QJ129" s="205"/>
      <c r="QK129" s="205"/>
      <c r="QL129" s="205"/>
      <c r="QM129" s="205"/>
      <c r="QN129" s="205"/>
      <c r="QO129" s="205"/>
      <c r="QP129" s="205"/>
      <c r="QQ129" s="205"/>
      <c r="QR129" s="205"/>
      <c r="QS129" s="205"/>
      <c r="QT129" s="205"/>
      <c r="QU129" s="205"/>
      <c r="QV129" s="205"/>
      <c r="QW129" s="205"/>
      <c r="QX129" s="205"/>
      <c r="QY129" s="205"/>
      <c r="QZ129" s="205"/>
      <c r="RA129" s="205"/>
      <c r="RB129" s="205"/>
      <c r="RC129" s="205"/>
      <c r="RD129" s="205"/>
      <c r="RE129" s="205"/>
      <c r="RF129" s="205"/>
      <c r="RG129" s="205"/>
      <c r="RH129" s="205"/>
      <c r="RI129" s="205"/>
      <c r="RJ129" s="205"/>
      <c r="RK129" s="205"/>
      <c r="RL129" s="205"/>
      <c r="RM129" s="205"/>
      <c r="RN129" s="205"/>
      <c r="RO129" s="205"/>
      <c r="RP129" s="205"/>
      <c r="RQ129" s="205"/>
      <c r="RR129" s="205"/>
      <c r="RS129" s="205"/>
      <c r="RT129" s="205"/>
      <c r="RU129" s="205"/>
      <c r="RV129" s="205"/>
      <c r="RW129" s="205"/>
      <c r="RX129" s="205"/>
      <c r="RY129" s="205"/>
      <c r="RZ129" s="205"/>
      <c r="SA129" s="205"/>
      <c r="SB129" s="205"/>
      <c r="SC129" s="205"/>
      <c r="SD129" s="205"/>
      <c r="SE129" s="205"/>
      <c r="SF129" s="205"/>
      <c r="SG129" s="205"/>
      <c r="SH129" s="205"/>
      <c r="SI129" s="205"/>
      <c r="SJ129" s="205"/>
      <c r="SK129" s="205"/>
      <c r="SL129" s="205"/>
      <c r="SM129" s="205"/>
      <c r="SN129" s="205"/>
      <c r="SO129" s="205"/>
      <c r="SP129" s="205"/>
      <c r="SQ129" s="205"/>
      <c r="SR129" s="205"/>
      <c r="SS129" s="205"/>
      <c r="ST129" s="205"/>
      <c r="SU129" s="205"/>
      <c r="SV129" s="205"/>
      <c r="SW129" s="205"/>
      <c r="SX129" s="205"/>
      <c r="SY129" s="205"/>
      <c r="SZ129" s="205"/>
      <c r="TA129" s="205"/>
      <c r="TB129" s="205"/>
      <c r="TC129" s="205"/>
      <c r="TD129" s="205"/>
      <c r="TE129" s="205"/>
      <c r="TF129" s="205"/>
      <c r="TG129" s="205"/>
      <c r="TH129" s="205"/>
      <c r="TI129" s="205"/>
      <c r="TJ129" s="205"/>
      <c r="TK129" s="205"/>
      <c r="TL129" s="205"/>
      <c r="TM129" s="205"/>
      <c r="TN129" s="205"/>
      <c r="TO129" s="205"/>
      <c r="TP129" s="205"/>
      <c r="TQ129" s="205"/>
      <c r="TR129" s="205"/>
      <c r="TS129" s="205"/>
      <c r="TT129" s="205"/>
      <c r="TU129" s="205"/>
      <c r="TV129" s="205"/>
      <c r="TW129" s="205"/>
      <c r="TX129" s="205"/>
      <c r="TY129" s="205"/>
      <c r="TZ129" s="205"/>
      <c r="UA129" s="205"/>
      <c r="UB129" s="205"/>
      <c r="UC129" s="205"/>
      <c r="UD129" s="205"/>
      <c r="UE129" s="205"/>
      <c r="UF129" s="205"/>
      <c r="UG129" s="205"/>
      <c r="UH129" s="205"/>
      <c r="UI129" s="205"/>
      <c r="UJ129" s="205"/>
      <c r="UK129" s="205"/>
      <c r="UL129" s="205"/>
      <c r="UM129" s="205"/>
      <c r="UN129" s="205"/>
      <c r="UO129" s="205"/>
      <c r="UP129" s="205"/>
      <c r="UQ129" s="205"/>
      <c r="UR129" s="205"/>
      <c r="US129" s="205"/>
      <c r="UT129" s="205"/>
      <c r="UU129" s="205"/>
      <c r="UV129" s="205"/>
      <c r="UW129" s="205"/>
      <c r="UX129" s="205"/>
      <c r="UY129" s="205"/>
      <c r="UZ129" s="205"/>
      <c r="VA129" s="205"/>
      <c r="VB129" s="205"/>
      <c r="VC129" s="205"/>
      <c r="VD129" s="205"/>
      <c r="VE129" s="205"/>
      <c r="VF129" s="205"/>
      <c r="VG129" s="205"/>
      <c r="VH129" s="205"/>
      <c r="VI129" s="205"/>
      <c r="VJ129" s="205"/>
      <c r="VK129" s="205"/>
      <c r="VL129" s="205"/>
      <c r="VM129" s="205"/>
      <c r="VN129" s="205"/>
      <c r="VO129" s="205"/>
      <c r="VP129" s="205"/>
      <c r="VQ129" s="205"/>
      <c r="VR129" s="205"/>
      <c r="VS129" s="205"/>
      <c r="VT129" s="205"/>
      <c r="VU129" s="205"/>
      <c r="VV129" s="205"/>
      <c r="VW129" s="205"/>
      <c r="VX129" s="205"/>
      <c r="VY129" s="205"/>
      <c r="VZ129" s="205"/>
      <c r="WA129" s="205"/>
      <c r="WB129" s="205"/>
      <c r="WC129" s="205"/>
      <c r="WD129" s="205"/>
      <c r="WE129" s="205"/>
      <c r="WF129" s="205"/>
      <c r="WG129" s="205"/>
      <c r="WH129" s="205"/>
      <c r="WI129" s="205"/>
      <c r="WJ129" s="205"/>
      <c r="WK129" s="205"/>
      <c r="WL129" s="205"/>
      <c r="WM129" s="205"/>
      <c r="WN129" s="205"/>
      <c r="WO129" s="205"/>
      <c r="WP129" s="205"/>
      <c r="WQ129" s="205"/>
      <c r="WR129" s="205"/>
      <c r="WS129" s="205"/>
      <c r="WT129" s="205"/>
      <c r="WU129" s="205"/>
      <c r="WV129" s="205"/>
      <c r="WW129" s="205"/>
      <c r="WX129" s="205"/>
      <c r="WY129" s="205"/>
      <c r="WZ129" s="205"/>
      <c r="XA129" s="205"/>
      <c r="XB129" s="205"/>
      <c r="XC129" s="205"/>
      <c r="XD129" s="205"/>
      <c r="XE129" s="205"/>
      <c r="XF129" s="205"/>
      <c r="XG129" s="205"/>
      <c r="XH129" s="205"/>
      <c r="XI129" s="205"/>
      <c r="XJ129" s="205"/>
      <c r="XK129" s="205"/>
      <c r="XL129" s="205"/>
      <c r="XM129" s="205"/>
      <c r="XN129" s="205"/>
      <c r="XO129" s="205"/>
      <c r="XP129" s="205"/>
      <c r="XQ129" s="205"/>
      <c r="XR129" s="205"/>
      <c r="XS129" s="205"/>
      <c r="XT129" s="205"/>
      <c r="XU129" s="205"/>
      <c r="XV129" s="205"/>
      <c r="XW129" s="205"/>
      <c r="XX129" s="205"/>
      <c r="XY129" s="205"/>
      <c r="XZ129" s="205"/>
      <c r="YA129" s="205"/>
      <c r="YB129" s="205"/>
      <c r="YC129" s="205"/>
      <c r="YD129" s="205"/>
      <c r="YE129" s="205"/>
      <c r="YF129" s="205"/>
      <c r="YG129" s="205"/>
      <c r="YH129" s="205"/>
      <c r="YI129" s="205"/>
      <c r="YJ129" s="205"/>
      <c r="YK129" s="205"/>
      <c r="YL129" s="205"/>
      <c r="YM129" s="205"/>
      <c r="YN129" s="205"/>
      <c r="YO129" s="205"/>
      <c r="YP129" s="205"/>
      <c r="YQ129" s="205"/>
      <c r="YR129" s="205"/>
      <c r="YS129" s="205"/>
      <c r="YT129" s="205"/>
      <c r="YU129" s="205"/>
      <c r="YV129" s="205"/>
      <c r="YW129" s="205"/>
      <c r="YX129" s="205"/>
      <c r="YY129" s="205"/>
      <c r="YZ129" s="205"/>
      <c r="ZA129" s="205"/>
      <c r="ZB129" s="205"/>
      <c r="ZC129" s="205"/>
      <c r="ZD129" s="205"/>
      <c r="ZE129" s="205"/>
      <c r="ZF129" s="205"/>
      <c r="ZG129" s="205"/>
      <c r="ZH129" s="205"/>
      <c r="ZI129" s="205"/>
      <c r="ZJ129" s="205"/>
      <c r="ZK129" s="205"/>
      <c r="ZL129" s="205"/>
      <c r="ZM129" s="205"/>
      <c r="ZN129" s="205"/>
      <c r="ZO129" s="205"/>
      <c r="ZP129" s="205"/>
      <c r="ZQ129" s="205"/>
      <c r="ZR129" s="205"/>
      <c r="ZS129" s="205"/>
      <c r="ZT129" s="205"/>
      <c r="ZU129" s="205"/>
      <c r="ZV129" s="205"/>
      <c r="ZW129" s="205"/>
      <c r="ZX129" s="205"/>
      <c r="ZY129" s="205"/>
      <c r="ZZ129" s="205"/>
      <c r="AAA129" s="205"/>
      <c r="AAB129" s="205"/>
      <c r="AAC129" s="205"/>
      <c r="AAD129" s="205"/>
      <c r="AAE129" s="205"/>
      <c r="AAF129" s="205"/>
      <c r="AAG129" s="205"/>
      <c r="AAH129" s="205"/>
      <c r="AAI129" s="205"/>
      <c r="AAJ129" s="205"/>
      <c r="AAK129" s="205"/>
      <c r="AAL129" s="205"/>
      <c r="AAM129" s="205"/>
      <c r="AAN129" s="205"/>
      <c r="AAO129" s="205"/>
      <c r="AAP129" s="205"/>
      <c r="AAQ129" s="205"/>
      <c r="AAR129" s="205"/>
      <c r="AAS129" s="205"/>
      <c r="AAT129" s="205"/>
      <c r="AAU129" s="205"/>
      <c r="AAV129" s="205"/>
      <c r="AAW129" s="205"/>
      <c r="AAX129" s="205"/>
      <c r="AAY129" s="205"/>
      <c r="AAZ129" s="205"/>
      <c r="ABA129" s="205"/>
      <c r="ABB129" s="205"/>
      <c r="ABC129" s="205"/>
      <c r="ABD129" s="205"/>
      <c r="ABE129" s="205"/>
      <c r="ABF129" s="205"/>
      <c r="ABG129" s="205"/>
      <c r="ABH129" s="205"/>
      <c r="ABI129" s="205"/>
      <c r="ABJ129" s="205"/>
      <c r="ABK129" s="205"/>
      <c r="ABL129" s="205"/>
      <c r="ABM129" s="205"/>
      <c r="ABN129" s="205"/>
      <c r="ABO129" s="205"/>
      <c r="ABP129" s="205"/>
      <c r="ABQ129" s="205"/>
      <c r="ABR129" s="205"/>
      <c r="ABS129" s="205"/>
      <c r="ABT129" s="205"/>
      <c r="ABU129" s="205"/>
      <c r="ABV129" s="205"/>
      <c r="ABW129" s="205"/>
      <c r="ABX129" s="205"/>
      <c r="ABY129" s="205"/>
      <c r="ABZ129" s="205"/>
      <c r="ACA129" s="205"/>
      <c r="ACB129" s="205"/>
      <c r="ACC129" s="205"/>
      <c r="ACD129" s="205"/>
      <c r="ACE129" s="205"/>
      <c r="ACF129" s="205"/>
      <c r="ACG129" s="205"/>
      <c r="ACH129" s="205"/>
      <c r="ACI129" s="205"/>
      <c r="ACJ129" s="205"/>
      <c r="ACK129" s="205"/>
      <c r="ACL129" s="205"/>
      <c r="ACM129" s="205"/>
      <c r="ACN129" s="205"/>
      <c r="ACO129" s="205"/>
      <c r="ACP129" s="205"/>
      <c r="ACQ129" s="205"/>
      <c r="ACR129" s="205"/>
      <c r="ACS129" s="205"/>
      <c r="ACT129" s="205"/>
      <c r="ACU129" s="205"/>
      <c r="ACV129" s="205"/>
      <c r="ACW129" s="205"/>
      <c r="ACX129" s="205"/>
      <c r="ACY129" s="205"/>
      <c r="ACZ129" s="205"/>
      <c r="ADA129" s="205"/>
      <c r="ADB129" s="205"/>
      <c r="ADC129" s="205"/>
      <c r="ADD129" s="205"/>
      <c r="ADE129" s="205"/>
      <c r="ADF129" s="205"/>
      <c r="ADG129" s="205"/>
      <c r="ADH129" s="205"/>
      <c r="ADI129" s="205"/>
      <c r="ADJ129" s="205"/>
      <c r="ADK129" s="205"/>
      <c r="ADL129" s="205"/>
      <c r="ADM129" s="205"/>
      <c r="ADN129" s="205"/>
      <c r="ADO129" s="205"/>
      <c r="ADP129" s="205"/>
      <c r="ADQ129" s="205"/>
      <c r="ADR129" s="205"/>
      <c r="ADS129" s="205"/>
      <c r="ADT129" s="205"/>
      <c r="ADU129" s="205"/>
      <c r="ADV129" s="205"/>
      <c r="ADW129" s="205"/>
      <c r="ADX129" s="205"/>
      <c r="ADY129" s="205"/>
      <c r="ADZ129" s="205"/>
      <c r="AEA129" s="205"/>
      <c r="AEB129" s="205"/>
      <c r="AEC129" s="205"/>
      <c r="AED129" s="205"/>
      <c r="AEE129" s="205"/>
      <c r="AEF129" s="205"/>
      <c r="AEG129" s="205"/>
      <c r="AEH129" s="205"/>
      <c r="AEI129" s="205"/>
      <c r="AEJ129" s="205"/>
      <c r="AEK129" s="205"/>
      <c r="AEL129" s="205"/>
      <c r="AEM129" s="205"/>
      <c r="AEN129" s="205"/>
      <c r="AEO129" s="205"/>
      <c r="AEP129" s="205"/>
      <c r="AEQ129" s="205"/>
      <c r="AER129" s="205"/>
      <c r="AES129" s="205"/>
      <c r="AET129" s="205"/>
      <c r="AEU129" s="205"/>
      <c r="AEV129" s="205"/>
      <c r="AEW129" s="205"/>
      <c r="AEX129" s="205"/>
      <c r="AEY129" s="205"/>
      <c r="AEZ129" s="205"/>
      <c r="AFA129" s="205"/>
      <c r="AFB129" s="205"/>
      <c r="AFC129" s="205"/>
      <c r="AFD129" s="205"/>
      <c r="AFE129" s="205"/>
      <c r="AFF129" s="205"/>
      <c r="AFG129" s="205"/>
      <c r="AFH129" s="205"/>
      <c r="AFI129" s="205"/>
      <c r="AFJ129" s="205"/>
      <c r="AFK129" s="205"/>
      <c r="AFL129" s="205"/>
      <c r="AFM129" s="205"/>
      <c r="AFN129" s="205"/>
      <c r="AFO129" s="205"/>
      <c r="AFP129" s="205"/>
      <c r="AFQ129" s="205"/>
      <c r="AFR129" s="205"/>
      <c r="AFS129" s="205"/>
      <c r="AFT129" s="205"/>
      <c r="AFU129" s="205"/>
      <c r="AFV129" s="205"/>
      <c r="AFW129" s="205"/>
      <c r="AFX129" s="205"/>
      <c r="AFY129" s="205"/>
      <c r="AFZ129" s="205"/>
      <c r="AGA129" s="205"/>
      <c r="AGB129" s="205"/>
      <c r="AGC129" s="205"/>
      <c r="AGD129" s="205"/>
      <c r="AGE129" s="205"/>
      <c r="AGF129" s="205"/>
      <c r="AGG129" s="205"/>
      <c r="AGH129" s="205"/>
      <c r="AGI129" s="205"/>
      <c r="AGJ129" s="205"/>
      <c r="AGK129" s="205"/>
      <c r="AGL129" s="205"/>
      <c r="AGM129" s="205"/>
      <c r="AGN129" s="205"/>
      <c r="AGO129" s="205"/>
      <c r="AGP129" s="205"/>
      <c r="AGQ129" s="205"/>
      <c r="AGR129" s="205"/>
      <c r="AGS129" s="205"/>
      <c r="AGT129" s="205"/>
      <c r="AGU129" s="205"/>
      <c r="AGV129" s="205"/>
      <c r="AGW129" s="205"/>
      <c r="AGX129" s="205"/>
      <c r="AGY129" s="205"/>
      <c r="AGZ129" s="205"/>
      <c r="AHA129" s="205"/>
      <c r="AHB129" s="205"/>
      <c r="AHC129" s="205"/>
      <c r="AHD129" s="205"/>
      <c r="AHE129" s="205"/>
      <c r="AHF129" s="205"/>
      <c r="AHG129" s="205"/>
      <c r="AHH129" s="205"/>
      <c r="AHI129" s="205"/>
      <c r="AHJ129" s="205"/>
      <c r="AHK129" s="205"/>
      <c r="AHL129" s="205"/>
      <c r="AHM129" s="205"/>
      <c r="AHN129" s="205"/>
      <c r="AHO129" s="205"/>
      <c r="AHP129" s="205"/>
      <c r="AHQ129" s="205"/>
      <c r="AHR129" s="205"/>
      <c r="AHS129" s="205"/>
      <c r="AHT129" s="205"/>
      <c r="AHU129" s="205"/>
      <c r="AHV129" s="205"/>
      <c r="AHW129" s="205"/>
      <c r="AHX129" s="205"/>
      <c r="AHY129" s="205"/>
      <c r="AHZ129" s="205"/>
      <c r="AIA129" s="205"/>
      <c r="AIB129" s="205"/>
      <c r="AIC129" s="205"/>
      <c r="AID129" s="205"/>
      <c r="AIE129" s="205"/>
      <c r="AIF129" s="205"/>
      <c r="AIG129" s="205"/>
      <c r="AIH129" s="205"/>
      <c r="AII129" s="205"/>
      <c r="AIJ129" s="205"/>
      <c r="AIK129" s="205"/>
      <c r="AIL129" s="205"/>
      <c r="AIM129" s="205"/>
      <c r="AIN129" s="205"/>
      <c r="AIO129" s="205"/>
      <c r="AIP129" s="205"/>
      <c r="AIQ129" s="205"/>
      <c r="AIR129" s="205"/>
      <c r="AIS129" s="205"/>
      <c r="AIT129" s="205"/>
      <c r="AIU129" s="205"/>
      <c r="AIV129" s="205"/>
      <c r="AIW129" s="205"/>
      <c r="AIX129" s="205"/>
      <c r="AIY129" s="205"/>
      <c r="AIZ129" s="205"/>
      <c r="AJA129" s="205"/>
      <c r="AJB129" s="205"/>
      <c r="AJC129" s="205"/>
      <c r="AJD129" s="205"/>
      <c r="AJE129" s="205"/>
      <c r="AJF129" s="205"/>
      <c r="AJG129" s="205"/>
      <c r="AJH129" s="205"/>
      <c r="AJI129" s="205"/>
      <c r="AJJ129" s="205"/>
      <c r="AJK129" s="205"/>
      <c r="AJL129" s="205"/>
      <c r="AJM129" s="205"/>
      <c r="AJN129" s="205"/>
      <c r="AJO129" s="205"/>
      <c r="AJP129" s="205"/>
      <c r="AJQ129" s="205"/>
      <c r="AJR129" s="205"/>
      <c r="AJS129" s="205"/>
      <c r="AJT129" s="205"/>
      <c r="AJU129" s="205"/>
      <c r="AJV129" s="205"/>
      <c r="AJW129" s="205"/>
      <c r="AJX129" s="205"/>
      <c r="AJY129" s="205"/>
      <c r="AJZ129" s="205"/>
      <c r="AKA129" s="205"/>
      <c r="AKB129" s="205"/>
      <c r="AKC129" s="205"/>
      <c r="AKD129" s="205"/>
      <c r="AKE129" s="205"/>
      <c r="AKF129" s="205"/>
      <c r="AKG129" s="205"/>
      <c r="AKH129" s="205"/>
      <c r="AKI129" s="205"/>
      <c r="AKJ129" s="205"/>
      <c r="AKK129" s="205"/>
      <c r="AKL129" s="205"/>
      <c r="AKM129" s="205"/>
      <c r="AKN129" s="205"/>
      <c r="AKO129" s="205"/>
      <c r="AKP129" s="205"/>
      <c r="AKQ129" s="205"/>
      <c r="AKR129" s="205"/>
      <c r="AKS129" s="205"/>
      <c r="AKT129" s="205"/>
      <c r="AKU129" s="205"/>
      <c r="AKV129" s="205"/>
      <c r="AKW129" s="205"/>
      <c r="AKX129" s="205"/>
      <c r="AKY129" s="205"/>
      <c r="AKZ129" s="205"/>
      <c r="ALA129" s="205"/>
      <c r="ALB129" s="205"/>
      <c r="ALC129" s="205"/>
      <c r="ALD129" s="205"/>
      <c r="ALE129" s="205"/>
      <c r="ALF129" s="205"/>
      <c r="ALG129" s="205"/>
      <c r="ALH129" s="205"/>
      <c r="ALI129" s="205"/>
      <c r="ALJ129" s="205"/>
      <c r="ALK129" s="205"/>
      <c r="ALL129" s="205"/>
      <c r="ALM129" s="205"/>
      <c r="ALN129" s="205"/>
      <c r="ALO129" s="205"/>
      <c r="ALP129" s="205"/>
      <c r="ALQ129" s="205"/>
      <c r="ALR129" s="205"/>
      <c r="ALS129" s="205"/>
      <c r="ALT129" s="205"/>
      <c r="ALU129" s="205"/>
      <c r="ALV129" s="205"/>
      <c r="ALW129" s="205"/>
      <c r="ALX129" s="205"/>
      <c r="ALY129" s="205"/>
      <c r="ALZ129" s="205"/>
      <c r="AMA129" s="205"/>
      <c r="AMB129" s="205"/>
      <c r="AMC129" s="205"/>
      <c r="AMD129" s="205"/>
      <c r="AME129" s="205"/>
      <c r="AMF129" s="205"/>
      <c r="AMG129" s="205"/>
      <c r="AMH129" s="205"/>
      <c r="AMI129" s="205"/>
      <c r="AMJ129" s="205"/>
      <c r="AMK129" s="205"/>
      <c r="AML129" s="205"/>
      <c r="AMM129" s="205"/>
      <c r="AMN129" s="205"/>
      <c r="AMO129" s="205"/>
      <c r="AMP129" s="205"/>
      <c r="AMQ129" s="205"/>
      <c r="AMR129" s="205"/>
      <c r="AMS129" s="205"/>
      <c r="AMT129" s="205"/>
      <c r="AMU129" s="205"/>
      <c r="AMV129" s="205"/>
      <c r="AMW129" s="205"/>
      <c r="AMX129" s="205"/>
      <c r="AMY129" s="205"/>
      <c r="AMZ129" s="205"/>
      <c r="ANA129" s="205"/>
      <c r="ANB129" s="205"/>
      <c r="ANC129" s="205"/>
      <c r="AND129" s="205"/>
      <c r="ANE129" s="205"/>
      <c r="ANF129" s="205"/>
      <c r="ANG129" s="205"/>
      <c r="ANH129" s="205"/>
      <c r="ANI129" s="205"/>
      <c r="ANJ129" s="205"/>
      <c r="ANK129" s="205"/>
      <c r="ANL129" s="205"/>
      <c r="ANM129" s="205"/>
      <c r="ANN129" s="205"/>
      <c r="ANO129" s="205"/>
      <c r="ANP129" s="205"/>
      <c r="ANQ129" s="205"/>
      <c r="ANR129" s="205"/>
      <c r="ANS129" s="205"/>
      <c r="ANT129" s="205"/>
      <c r="ANU129" s="205"/>
      <c r="ANV129" s="205"/>
      <c r="ANW129" s="205"/>
      <c r="ANX129" s="205"/>
      <c r="ANY129" s="205"/>
      <c r="ANZ129" s="205"/>
      <c r="AOA129" s="205"/>
      <c r="AOB129" s="205"/>
      <c r="AOC129" s="205"/>
      <c r="AOD129" s="205"/>
      <c r="AOE129" s="205"/>
      <c r="AOF129" s="205"/>
      <c r="AOG129" s="205"/>
      <c r="AOH129" s="205"/>
      <c r="AOI129" s="205"/>
      <c r="AOJ129" s="205"/>
      <c r="AOK129" s="205"/>
      <c r="AOL129" s="205"/>
      <c r="AOM129" s="205"/>
      <c r="AON129" s="205"/>
      <c r="AOO129" s="205"/>
      <c r="AOP129" s="205"/>
      <c r="AOQ129" s="205"/>
      <c r="AOR129" s="205"/>
      <c r="AOS129" s="205"/>
      <c r="AOT129" s="205"/>
      <c r="AOU129" s="205"/>
      <c r="AOV129" s="205"/>
      <c r="AOW129" s="205"/>
      <c r="AOX129" s="205"/>
      <c r="AOY129" s="205"/>
      <c r="AOZ129" s="205"/>
      <c r="APA129" s="205"/>
      <c r="APB129" s="205"/>
      <c r="APC129" s="205"/>
      <c r="APD129" s="205"/>
      <c r="APE129" s="205"/>
      <c r="APF129" s="205"/>
      <c r="APG129" s="205"/>
      <c r="APH129" s="205"/>
      <c r="API129" s="205"/>
      <c r="APJ129" s="205"/>
      <c r="APK129" s="205"/>
      <c r="APL129" s="205"/>
      <c r="APM129" s="205"/>
      <c r="APN129" s="205"/>
      <c r="APO129" s="205"/>
      <c r="APP129" s="205"/>
      <c r="APQ129" s="205"/>
      <c r="APR129" s="205"/>
      <c r="APS129" s="205"/>
      <c r="APT129" s="205"/>
      <c r="APU129" s="205"/>
      <c r="APV129" s="205"/>
      <c r="APW129" s="205"/>
      <c r="APX129" s="205"/>
      <c r="APY129" s="205"/>
      <c r="APZ129" s="205"/>
      <c r="AQA129" s="205"/>
      <c r="AQB129" s="205"/>
      <c r="AQC129" s="205"/>
      <c r="AQD129" s="205"/>
      <c r="AQE129" s="205"/>
      <c r="AQF129" s="205"/>
      <c r="AQG129" s="205"/>
      <c r="AQH129" s="205"/>
      <c r="AQI129" s="205"/>
      <c r="AQJ129" s="205"/>
      <c r="AQK129" s="205"/>
      <c r="AQL129" s="205"/>
      <c r="AQM129" s="205"/>
      <c r="AQN129" s="205"/>
      <c r="AQO129" s="205"/>
      <c r="AQP129" s="205"/>
      <c r="AQQ129" s="205"/>
      <c r="AQR129" s="205"/>
      <c r="AQS129" s="205"/>
      <c r="AQT129" s="205"/>
      <c r="AQU129" s="205"/>
      <c r="AQV129" s="205"/>
      <c r="AQW129" s="205"/>
      <c r="AQX129" s="205"/>
      <c r="AQY129" s="205"/>
      <c r="AQZ129" s="205"/>
      <c r="ARA129" s="205"/>
      <c r="ARB129" s="205"/>
      <c r="ARC129" s="205"/>
      <c r="ARD129" s="205"/>
      <c r="ARE129" s="205"/>
      <c r="ARF129" s="205"/>
      <c r="ARG129" s="205"/>
      <c r="ARH129" s="205"/>
      <c r="ARI129" s="205"/>
      <c r="ARJ129" s="205"/>
      <c r="ARK129" s="205"/>
      <c r="ARL129" s="205"/>
      <c r="ARM129" s="205"/>
      <c r="ARN129" s="205"/>
      <c r="ARO129" s="205"/>
      <c r="ARP129" s="205"/>
      <c r="ARQ129" s="205"/>
      <c r="ARR129" s="205"/>
      <c r="ARS129" s="205"/>
      <c r="ART129" s="205"/>
      <c r="ARU129" s="205"/>
      <c r="ARV129" s="205"/>
      <c r="ARW129" s="205"/>
      <c r="ARX129" s="205"/>
      <c r="ARY129" s="205"/>
      <c r="ARZ129" s="205"/>
      <c r="ASA129" s="205"/>
      <c r="ASB129" s="205"/>
      <c r="ASC129" s="205"/>
      <c r="ASD129" s="205"/>
      <c r="ASE129" s="205"/>
      <c r="ASF129" s="205"/>
      <c r="ASG129" s="205"/>
      <c r="ASH129" s="205"/>
      <c r="ASI129" s="205"/>
      <c r="ASJ129" s="205"/>
      <c r="ASK129" s="205"/>
      <c r="ASL129" s="205"/>
      <c r="ASM129" s="205"/>
      <c r="ASN129" s="205"/>
      <c r="ASO129" s="205"/>
      <c r="ASP129" s="205"/>
      <c r="ASQ129" s="205"/>
      <c r="ASR129" s="205"/>
      <c r="ASS129" s="205"/>
      <c r="AST129" s="205"/>
      <c r="ASU129" s="205"/>
      <c r="ASV129" s="205"/>
      <c r="ASW129" s="205"/>
      <c r="ASX129" s="205"/>
      <c r="ASY129" s="205"/>
      <c r="ASZ129" s="205"/>
      <c r="ATA129" s="205"/>
      <c r="ATB129" s="205"/>
      <c r="ATC129" s="205"/>
      <c r="ATD129" s="205"/>
      <c r="ATE129" s="205"/>
      <c r="ATF129" s="205"/>
      <c r="ATG129" s="205"/>
      <c r="ATH129" s="205"/>
      <c r="ATI129" s="205"/>
      <c r="ATJ129" s="205"/>
      <c r="ATK129" s="205"/>
      <c r="ATL129" s="205"/>
      <c r="ATM129" s="205"/>
      <c r="ATN129" s="205"/>
      <c r="ATO129" s="205"/>
      <c r="ATP129" s="205"/>
      <c r="ATQ129" s="205"/>
      <c r="ATR129" s="205"/>
      <c r="ATS129" s="205"/>
      <c r="ATT129" s="205"/>
      <c r="ATU129" s="205"/>
      <c r="ATV129" s="205"/>
      <c r="ATW129" s="205"/>
      <c r="ATX129" s="205"/>
      <c r="ATY129" s="205"/>
      <c r="ATZ129" s="205"/>
      <c r="AUA129" s="205"/>
      <c r="AUB129" s="205"/>
      <c r="AUC129" s="205"/>
      <c r="AUD129" s="205"/>
      <c r="AUE129" s="205"/>
      <c r="AUF129" s="205"/>
      <c r="AUG129" s="205"/>
      <c r="AUH129" s="205"/>
      <c r="AUI129" s="205"/>
      <c r="AUJ129" s="205"/>
      <c r="AUK129" s="205"/>
      <c r="AUL129" s="205"/>
      <c r="AUM129" s="205"/>
      <c r="AUN129" s="205"/>
      <c r="AUO129" s="205"/>
      <c r="AUP129" s="205"/>
      <c r="AUQ129" s="205"/>
      <c r="AUR129" s="205"/>
      <c r="AUS129" s="205"/>
      <c r="AUT129" s="205"/>
      <c r="AUU129" s="205"/>
      <c r="AUV129" s="205"/>
      <c r="AUW129" s="205"/>
      <c r="AUX129" s="205"/>
      <c r="AUY129" s="205"/>
      <c r="AUZ129" s="205"/>
      <c r="AVA129" s="205"/>
      <c r="AVB129" s="205"/>
      <c r="AVC129" s="205"/>
      <c r="AVD129" s="205"/>
      <c r="AVE129" s="205"/>
      <c r="AVF129" s="205"/>
      <c r="AVG129" s="205"/>
      <c r="AVH129" s="205"/>
      <c r="AVI129" s="205"/>
      <c r="AVJ129" s="205"/>
      <c r="AVK129" s="205"/>
      <c r="AVL129" s="205"/>
      <c r="AVM129" s="205"/>
      <c r="AVN129" s="205"/>
      <c r="AVO129" s="205"/>
      <c r="AVP129" s="205"/>
      <c r="AVQ129" s="205"/>
      <c r="AVR129" s="205"/>
      <c r="AVS129" s="205"/>
      <c r="AVT129" s="205"/>
      <c r="AVU129" s="205"/>
      <c r="AVV129" s="205"/>
      <c r="AVW129" s="205"/>
      <c r="AVX129" s="205"/>
      <c r="AVY129" s="205"/>
      <c r="AVZ129" s="205"/>
      <c r="AWA129" s="205"/>
      <c r="AWB129" s="205"/>
      <c r="AWC129" s="205"/>
      <c r="AWD129" s="205"/>
      <c r="AWE129" s="205"/>
      <c r="AWF129" s="205"/>
      <c r="AWG129" s="205"/>
      <c r="AWH129" s="205"/>
      <c r="AWI129" s="205"/>
      <c r="AWJ129" s="205"/>
      <c r="AWK129" s="205"/>
      <c r="AWL129" s="205"/>
      <c r="AWM129" s="205"/>
      <c r="AWN129" s="205"/>
      <c r="AWO129" s="205"/>
      <c r="AWP129" s="205"/>
      <c r="AWQ129" s="205"/>
      <c r="AWR129" s="205"/>
      <c r="AWS129" s="205"/>
      <c r="AWT129" s="205"/>
      <c r="AWU129" s="205"/>
      <c r="AWV129" s="205"/>
      <c r="AWW129" s="205"/>
      <c r="AWX129" s="205"/>
      <c r="AWY129" s="205"/>
      <c r="AWZ129" s="205"/>
      <c r="AXA129" s="205"/>
      <c r="AXB129" s="205"/>
      <c r="AXC129" s="205"/>
      <c r="AXD129" s="205"/>
      <c r="AXE129" s="205"/>
      <c r="AXF129" s="205"/>
      <c r="AXG129" s="205"/>
      <c r="AXH129" s="205"/>
      <c r="AXI129" s="205"/>
      <c r="AXJ129" s="205"/>
      <c r="AXK129" s="205"/>
      <c r="AXL129" s="205"/>
      <c r="AXM129" s="205"/>
      <c r="AXN129" s="205"/>
      <c r="AXO129" s="205"/>
      <c r="AXP129" s="205"/>
      <c r="AXQ129" s="205"/>
      <c r="AXR129" s="205"/>
      <c r="AXS129" s="205"/>
      <c r="AXT129" s="205"/>
      <c r="AXU129" s="205"/>
      <c r="AXV129" s="205"/>
      <c r="AXW129" s="205"/>
      <c r="AXX129" s="205"/>
      <c r="AXY129" s="205"/>
      <c r="AXZ129" s="205"/>
      <c r="AYA129" s="205"/>
      <c r="AYB129" s="205"/>
      <c r="AYC129" s="205"/>
      <c r="AYD129" s="205"/>
      <c r="AYE129" s="205"/>
      <c r="AYF129" s="205"/>
      <c r="AYG129" s="205"/>
      <c r="AYH129" s="205"/>
      <c r="AYI129" s="205"/>
      <c r="AYJ129" s="205"/>
      <c r="AYK129" s="205"/>
      <c r="AYL129" s="205"/>
      <c r="AYM129" s="205"/>
      <c r="AYN129" s="205"/>
      <c r="AYO129" s="205"/>
      <c r="AYP129" s="205"/>
      <c r="AYQ129" s="205"/>
      <c r="AYR129" s="205"/>
      <c r="AYS129" s="205"/>
      <c r="AYT129" s="205"/>
      <c r="AYU129" s="205"/>
      <c r="AYV129" s="205"/>
      <c r="AYW129" s="205"/>
      <c r="AYX129" s="205"/>
      <c r="AYY129" s="205"/>
      <c r="AYZ129" s="205"/>
      <c r="AZA129" s="205"/>
      <c r="AZB129" s="205"/>
      <c r="AZC129" s="205"/>
      <c r="AZD129" s="205"/>
      <c r="AZE129" s="205"/>
      <c r="AZF129" s="205"/>
      <c r="AZG129" s="205"/>
      <c r="AZH129" s="205"/>
      <c r="AZI129" s="205"/>
      <c r="AZJ129" s="205"/>
      <c r="AZK129" s="205"/>
      <c r="AZL129" s="205"/>
      <c r="AZM129" s="205"/>
      <c r="AZN129" s="205"/>
      <c r="AZO129" s="205"/>
      <c r="AZP129" s="205"/>
      <c r="AZQ129" s="205"/>
      <c r="AZR129" s="205"/>
      <c r="AZS129" s="205"/>
      <c r="AZT129" s="205"/>
      <c r="AZU129" s="205"/>
      <c r="AZV129" s="205"/>
      <c r="AZW129" s="205"/>
      <c r="AZX129" s="205"/>
      <c r="AZY129" s="205"/>
      <c r="AZZ129" s="205"/>
      <c r="BAA129" s="205"/>
      <c r="BAB129" s="205"/>
      <c r="BAC129" s="205"/>
      <c r="BAD129" s="205"/>
      <c r="BAE129" s="205"/>
      <c r="BAF129" s="205"/>
      <c r="BAG129" s="205"/>
      <c r="BAH129" s="205"/>
      <c r="BAI129" s="205"/>
      <c r="BAJ129" s="205"/>
      <c r="BAK129" s="205"/>
      <c r="BAL129" s="205"/>
      <c r="BAM129" s="205"/>
      <c r="BAN129" s="205"/>
      <c r="BAO129" s="205"/>
      <c r="BAP129" s="205"/>
      <c r="BAQ129" s="205"/>
      <c r="BAR129" s="205"/>
      <c r="BAS129" s="205"/>
      <c r="BAT129" s="205"/>
      <c r="BAU129" s="205"/>
      <c r="BAV129" s="205"/>
      <c r="BAW129" s="205"/>
      <c r="BAX129" s="205"/>
      <c r="BAY129" s="205"/>
      <c r="BAZ129" s="205"/>
      <c r="BBA129" s="205"/>
      <c r="BBB129" s="205"/>
      <c r="BBC129" s="205"/>
      <c r="BBD129" s="205"/>
      <c r="BBE129" s="205"/>
      <c r="BBF129" s="205"/>
      <c r="BBG129" s="205"/>
      <c r="BBH129" s="205"/>
      <c r="BBI129" s="205"/>
      <c r="BBJ129" s="205"/>
      <c r="BBK129" s="205"/>
      <c r="BBL129" s="205"/>
      <c r="BBM129" s="205"/>
      <c r="BBN129" s="205"/>
      <c r="BBO129" s="205"/>
      <c r="BBP129" s="205"/>
      <c r="BBQ129" s="205"/>
      <c r="BBR129" s="205"/>
      <c r="BBS129" s="205"/>
      <c r="BBT129" s="205"/>
      <c r="BBU129" s="205"/>
      <c r="BBV129" s="205"/>
      <c r="BBW129" s="205"/>
      <c r="BBX129" s="205"/>
      <c r="BBY129" s="205"/>
      <c r="BBZ129" s="205"/>
      <c r="BCA129" s="205"/>
      <c r="BCB129" s="205"/>
      <c r="BCC129" s="205"/>
      <c r="BCD129" s="205"/>
      <c r="BCE129" s="205"/>
      <c r="BCF129" s="205"/>
      <c r="BCG129" s="205"/>
      <c r="BCH129" s="205"/>
      <c r="BCI129" s="205"/>
      <c r="BCJ129" s="205"/>
      <c r="BCK129" s="205"/>
      <c r="BCL129" s="205"/>
      <c r="BCM129" s="205"/>
      <c r="BCN129" s="205"/>
      <c r="BCO129" s="205"/>
      <c r="BCP129" s="205"/>
      <c r="BCQ129" s="205"/>
      <c r="BCR129" s="205"/>
      <c r="BCS129" s="205"/>
      <c r="BCT129" s="205"/>
      <c r="BCU129" s="205"/>
      <c r="BCV129" s="205"/>
      <c r="BCW129" s="205"/>
      <c r="BCX129" s="205"/>
      <c r="BCY129" s="205"/>
      <c r="BCZ129" s="205"/>
      <c r="BDA129" s="205"/>
      <c r="BDB129" s="205"/>
      <c r="BDC129" s="205"/>
      <c r="BDD129" s="205"/>
      <c r="BDE129" s="205"/>
      <c r="BDF129" s="205"/>
      <c r="BDG129" s="205"/>
      <c r="BDH129" s="205"/>
      <c r="BDI129" s="205"/>
      <c r="BDJ129" s="205"/>
      <c r="BDK129" s="205"/>
      <c r="BDL129" s="205"/>
      <c r="BDM129" s="205"/>
      <c r="BDN129" s="205"/>
      <c r="BDO129" s="205"/>
      <c r="BDP129" s="205"/>
      <c r="BDQ129" s="205"/>
      <c r="BDR129" s="205"/>
      <c r="BDS129" s="205"/>
      <c r="BDT129" s="205"/>
      <c r="BDU129" s="205"/>
    </row>
    <row r="130" spans="1:1477" s="73" customFormat="1">
      <c r="A130" s="126"/>
      <c r="B130" s="175" t="s">
        <v>7</v>
      </c>
      <c r="C130" s="175" t="s">
        <v>255</v>
      </c>
      <c r="D130" s="175" t="s">
        <v>256</v>
      </c>
      <c r="E130" s="216">
        <v>41709</v>
      </c>
      <c r="F130" s="175" t="s">
        <v>471</v>
      </c>
      <c r="G130" s="175" t="s">
        <v>479</v>
      </c>
      <c r="H130" s="217">
        <v>2</v>
      </c>
      <c r="I130" s="207">
        <v>5</v>
      </c>
      <c r="J130" s="207">
        <v>170</v>
      </c>
      <c r="K130" s="207">
        <v>271</v>
      </c>
      <c r="L130" s="207">
        <v>271</v>
      </c>
      <c r="M130" s="214">
        <f t="shared" si="106"/>
        <v>1.0411764705882354</v>
      </c>
      <c r="N130" s="73">
        <f t="shared" si="107"/>
        <v>1</v>
      </c>
      <c r="O130" s="207">
        <v>0</v>
      </c>
      <c r="P130" s="207">
        <v>0</v>
      </c>
      <c r="Q130" s="207">
        <v>0</v>
      </c>
      <c r="R130" s="207">
        <v>94</v>
      </c>
      <c r="S130" s="207">
        <v>7</v>
      </c>
      <c r="T130" s="213">
        <v>6573418</v>
      </c>
      <c r="U130" s="213">
        <v>84736</v>
      </c>
      <c r="V130" s="213">
        <v>6488682</v>
      </c>
      <c r="W130" s="213">
        <v>6704790</v>
      </c>
      <c r="X130" s="213">
        <v>6985687</v>
      </c>
      <c r="Y130" s="213">
        <v>-3000</v>
      </c>
      <c r="Z130" s="213">
        <v>0</v>
      </c>
      <c r="AA130" s="213">
        <v>-3000</v>
      </c>
      <c r="AB130" s="213">
        <v>6982687</v>
      </c>
      <c r="AC130" s="213">
        <v>6966867</v>
      </c>
      <c r="AD130" s="214">
        <f t="shared" si="108"/>
        <v>1.0736952435024556</v>
      </c>
      <c r="AE130" s="207">
        <f t="shared" si="109"/>
        <v>1</v>
      </c>
      <c r="AF130" s="213">
        <v>-15820</v>
      </c>
      <c r="AG130" s="213">
        <v>131372</v>
      </c>
      <c r="AH130" s="207">
        <v>62</v>
      </c>
      <c r="AI130" s="207">
        <v>32</v>
      </c>
      <c r="AJ130" s="207">
        <v>0</v>
      </c>
      <c r="AK130" s="207">
        <v>0</v>
      </c>
      <c r="AL130" s="85">
        <v>14408</v>
      </c>
      <c r="AM130" s="85">
        <v>0</v>
      </c>
      <c r="AN130" s="207">
        <v>0</v>
      </c>
      <c r="AO130" s="207">
        <v>7</v>
      </c>
      <c r="AP130" s="85">
        <v>173176</v>
      </c>
      <c r="AQ130" s="85">
        <v>5845</v>
      </c>
      <c r="AR130" s="207">
        <v>0</v>
      </c>
      <c r="AS130" s="207">
        <v>0</v>
      </c>
      <c r="AT130" s="85">
        <v>0</v>
      </c>
      <c r="AU130" s="85">
        <v>0</v>
      </c>
      <c r="AV130" s="207">
        <v>0</v>
      </c>
      <c r="AW130" s="207">
        <v>0</v>
      </c>
      <c r="AX130" s="85">
        <v>0</v>
      </c>
      <c r="AY130" s="85">
        <v>0</v>
      </c>
      <c r="AZ130" s="207">
        <v>0</v>
      </c>
      <c r="BA130" s="207">
        <v>0</v>
      </c>
      <c r="BB130" s="85">
        <v>0</v>
      </c>
      <c r="BC130" s="85">
        <v>0</v>
      </c>
      <c r="BD130" s="207">
        <v>0</v>
      </c>
      <c r="BE130" s="207">
        <v>0</v>
      </c>
      <c r="BF130" s="85">
        <v>-68650</v>
      </c>
      <c r="BG130" s="85">
        <v>0</v>
      </c>
      <c r="BH130" s="207">
        <v>0</v>
      </c>
      <c r="BI130" s="207">
        <v>0</v>
      </c>
      <c r="BJ130" s="85">
        <v>8621</v>
      </c>
      <c r="BK130" s="85">
        <v>0</v>
      </c>
      <c r="BL130" s="207">
        <v>0</v>
      </c>
      <c r="BM130" s="207">
        <v>0</v>
      </c>
      <c r="BN130" s="85">
        <v>0</v>
      </c>
      <c r="BO130" s="85">
        <v>0</v>
      </c>
      <c r="BP130" s="207">
        <v>0</v>
      </c>
      <c r="BQ130" s="207">
        <v>0</v>
      </c>
      <c r="BR130" s="85">
        <v>1977</v>
      </c>
      <c r="BS130" s="85">
        <v>0</v>
      </c>
      <c r="BT130" s="207">
        <v>0</v>
      </c>
      <c r="BU130" s="207">
        <v>0</v>
      </c>
      <c r="BV130" s="85">
        <v>67841</v>
      </c>
      <c r="BW130" s="85">
        <v>0</v>
      </c>
      <c r="BX130" s="207">
        <v>0</v>
      </c>
      <c r="BY130" s="207">
        <v>0</v>
      </c>
      <c r="BZ130" s="85">
        <v>0</v>
      </c>
      <c r="CA130" s="85">
        <v>0</v>
      </c>
      <c r="CB130" s="207">
        <v>0</v>
      </c>
      <c r="CC130" s="207">
        <v>0</v>
      </c>
      <c r="CD130" s="85">
        <v>0</v>
      </c>
      <c r="CE130" s="85">
        <v>0</v>
      </c>
      <c r="CF130" s="207">
        <v>0</v>
      </c>
      <c r="CG130" s="207">
        <v>0</v>
      </c>
      <c r="CH130" s="85">
        <v>0</v>
      </c>
      <c r="CI130" s="85">
        <v>0</v>
      </c>
      <c r="CJ130" s="207">
        <v>0</v>
      </c>
      <c r="CK130" s="207">
        <v>7</v>
      </c>
      <c r="CL130" s="85">
        <v>197374</v>
      </c>
      <c r="CM130" s="85">
        <v>5845</v>
      </c>
      <c r="CN130" s="175" t="s">
        <v>428</v>
      </c>
      <c r="CO130" s="175" t="s">
        <v>429</v>
      </c>
      <c r="CP130" s="175" t="s">
        <v>321</v>
      </c>
      <c r="CQ130" s="175" t="s">
        <v>321</v>
      </c>
      <c r="CR130" s="175" t="s">
        <v>321</v>
      </c>
      <c r="CS130" s="175" t="s">
        <v>321</v>
      </c>
      <c r="CT130" s="216">
        <v>42261</v>
      </c>
      <c r="CU130" s="175" t="s">
        <v>473</v>
      </c>
      <c r="CV130" s="175" t="s">
        <v>474</v>
      </c>
      <c r="CW130" s="216" t="s">
        <v>168</v>
      </c>
      <c r="CX130" s="216">
        <v>42044</v>
      </c>
      <c r="CY130" s="175" t="s">
        <v>471</v>
      </c>
      <c r="CZ130" s="175" t="s">
        <v>478</v>
      </c>
      <c r="DA130" s="175" t="s">
        <v>518</v>
      </c>
      <c r="DB130" s="222">
        <v>8559769.1999999993</v>
      </c>
      <c r="DC130" s="175"/>
      <c r="DD130" s="71"/>
      <c r="DE130" s="205"/>
      <c r="DF130" s="205"/>
      <c r="DG130" s="205"/>
      <c r="DH130" s="205"/>
      <c r="DI130" s="205"/>
      <c r="DJ130" s="205"/>
      <c r="DK130" s="205"/>
      <c r="DL130" s="205"/>
      <c r="DM130" s="205"/>
      <c r="DN130" s="205"/>
      <c r="DO130" s="205"/>
      <c r="DP130" s="205"/>
      <c r="DQ130" s="205"/>
      <c r="DR130" s="205"/>
      <c r="DS130" s="205"/>
      <c r="DT130" s="205"/>
      <c r="DU130" s="205"/>
      <c r="DV130" s="205"/>
      <c r="DW130" s="205"/>
      <c r="DX130" s="205"/>
      <c r="DY130" s="205"/>
      <c r="DZ130" s="205"/>
      <c r="EA130" s="205"/>
      <c r="EB130" s="205"/>
      <c r="EC130" s="205"/>
      <c r="ED130" s="205"/>
      <c r="EE130" s="205"/>
      <c r="EF130" s="205"/>
      <c r="EG130" s="205"/>
      <c r="EH130" s="205"/>
      <c r="EI130" s="205"/>
      <c r="EJ130" s="205"/>
      <c r="EK130" s="205"/>
      <c r="EL130" s="205"/>
      <c r="EM130" s="205"/>
      <c r="EN130" s="205"/>
      <c r="EO130" s="205"/>
      <c r="EP130" s="205"/>
      <c r="EQ130" s="205"/>
      <c r="ER130" s="205"/>
      <c r="ES130" s="205"/>
      <c r="ET130" s="205"/>
      <c r="EU130" s="205"/>
      <c r="EV130" s="205"/>
      <c r="EW130" s="205"/>
      <c r="EX130" s="205"/>
      <c r="EY130" s="205"/>
      <c r="EZ130" s="205"/>
      <c r="FA130" s="205"/>
      <c r="FB130" s="205"/>
      <c r="FC130" s="205"/>
      <c r="FD130" s="205"/>
      <c r="FE130" s="205"/>
      <c r="FF130" s="205"/>
      <c r="FG130" s="205"/>
      <c r="FH130" s="205"/>
      <c r="FI130" s="205"/>
      <c r="FJ130" s="205"/>
      <c r="FK130" s="205"/>
      <c r="FL130" s="205"/>
      <c r="FM130" s="205"/>
      <c r="FN130" s="205"/>
      <c r="FO130" s="205"/>
      <c r="FP130" s="205"/>
      <c r="FQ130" s="205"/>
      <c r="FR130" s="205"/>
      <c r="FS130" s="205"/>
      <c r="FT130" s="205"/>
      <c r="FU130" s="205"/>
      <c r="FV130" s="205"/>
      <c r="FW130" s="205"/>
      <c r="FX130" s="205"/>
      <c r="FY130" s="205"/>
      <c r="FZ130" s="205"/>
      <c r="GA130" s="205"/>
      <c r="GB130" s="205"/>
      <c r="GC130" s="205"/>
      <c r="GD130" s="205"/>
      <c r="GE130" s="205"/>
      <c r="GF130" s="205"/>
      <c r="GG130" s="205"/>
      <c r="GH130" s="205"/>
      <c r="GI130" s="205"/>
      <c r="GJ130" s="205"/>
      <c r="GK130" s="205"/>
      <c r="GL130" s="205"/>
      <c r="GM130" s="205"/>
      <c r="GN130" s="205"/>
      <c r="GO130" s="205"/>
      <c r="GP130" s="205"/>
      <c r="GQ130" s="205"/>
      <c r="GR130" s="205"/>
      <c r="GS130" s="205"/>
      <c r="GT130" s="205"/>
      <c r="GU130" s="205"/>
      <c r="GV130" s="205"/>
      <c r="GW130" s="205"/>
      <c r="GX130" s="205"/>
      <c r="GY130" s="205"/>
      <c r="GZ130" s="205"/>
      <c r="HA130" s="205"/>
      <c r="HB130" s="205"/>
      <c r="HC130" s="205"/>
      <c r="HD130" s="205"/>
      <c r="HE130" s="205"/>
      <c r="HF130" s="205"/>
      <c r="HG130" s="205"/>
      <c r="HH130" s="205"/>
      <c r="HI130" s="205"/>
      <c r="HJ130" s="205"/>
      <c r="HK130" s="205"/>
      <c r="HL130" s="205"/>
      <c r="HM130" s="205"/>
      <c r="HN130" s="205"/>
      <c r="HO130" s="205"/>
      <c r="HP130" s="205"/>
      <c r="HQ130" s="205"/>
      <c r="HR130" s="205"/>
      <c r="HS130" s="205"/>
      <c r="HT130" s="205"/>
      <c r="HU130" s="205"/>
      <c r="HV130" s="205"/>
      <c r="HW130" s="205"/>
      <c r="HX130" s="205"/>
      <c r="HY130" s="205"/>
      <c r="HZ130" s="205"/>
      <c r="IA130" s="205"/>
      <c r="IB130" s="205"/>
      <c r="IC130" s="205"/>
      <c r="ID130" s="205"/>
      <c r="IE130" s="205"/>
      <c r="IF130" s="205"/>
      <c r="IG130" s="205"/>
      <c r="IH130" s="205"/>
      <c r="II130" s="205"/>
      <c r="IJ130" s="205"/>
      <c r="IK130" s="205"/>
      <c r="IL130" s="205"/>
      <c r="IM130" s="205"/>
      <c r="IN130" s="205"/>
      <c r="IO130" s="205"/>
      <c r="IP130" s="205"/>
      <c r="IQ130" s="205"/>
      <c r="IR130" s="205"/>
      <c r="IS130" s="205"/>
      <c r="IT130" s="205"/>
      <c r="IU130" s="205"/>
      <c r="IV130" s="205"/>
      <c r="IW130" s="205"/>
      <c r="IX130" s="205"/>
      <c r="IY130" s="205"/>
      <c r="IZ130" s="205"/>
      <c r="JA130" s="205"/>
      <c r="JB130" s="205"/>
      <c r="JC130" s="205"/>
      <c r="JD130" s="205"/>
      <c r="JE130" s="205"/>
      <c r="JF130" s="205"/>
      <c r="JG130" s="205"/>
      <c r="JH130" s="205"/>
      <c r="JI130" s="205"/>
      <c r="JJ130" s="205"/>
      <c r="JK130" s="205"/>
      <c r="JL130" s="205"/>
      <c r="JM130" s="205"/>
      <c r="JN130" s="205"/>
      <c r="JO130" s="205"/>
      <c r="JP130" s="205"/>
      <c r="JQ130" s="205"/>
      <c r="JR130" s="205"/>
      <c r="JS130" s="205"/>
      <c r="JT130" s="205"/>
      <c r="JU130" s="205"/>
      <c r="JV130" s="205"/>
      <c r="JW130" s="205"/>
      <c r="JX130" s="205"/>
      <c r="JY130" s="205"/>
      <c r="JZ130" s="205"/>
      <c r="KA130" s="205"/>
      <c r="KB130" s="205"/>
      <c r="KC130" s="205"/>
      <c r="KD130" s="205"/>
      <c r="KE130" s="205"/>
      <c r="KF130" s="205"/>
      <c r="KG130" s="205"/>
      <c r="KH130" s="205"/>
      <c r="KI130" s="205"/>
      <c r="KJ130" s="205"/>
      <c r="KK130" s="205"/>
      <c r="KL130" s="205"/>
      <c r="KM130" s="205"/>
      <c r="KN130" s="205"/>
      <c r="KO130" s="205"/>
      <c r="KP130" s="205"/>
      <c r="KQ130" s="205"/>
      <c r="KR130" s="205"/>
      <c r="KS130" s="205"/>
      <c r="KT130" s="205"/>
      <c r="KU130" s="205"/>
      <c r="KV130" s="205"/>
      <c r="KW130" s="205"/>
      <c r="KX130" s="205"/>
      <c r="KY130" s="205"/>
      <c r="KZ130" s="205"/>
      <c r="LA130" s="205"/>
      <c r="LB130" s="205"/>
      <c r="LC130" s="205"/>
      <c r="LD130" s="205"/>
      <c r="LE130" s="205"/>
      <c r="LF130" s="205"/>
      <c r="LG130" s="205"/>
      <c r="LH130" s="205"/>
      <c r="LI130" s="205"/>
      <c r="LJ130" s="205"/>
      <c r="LK130" s="205"/>
      <c r="LL130" s="205"/>
      <c r="LM130" s="205"/>
      <c r="LN130" s="205"/>
      <c r="LO130" s="205"/>
      <c r="LP130" s="205"/>
      <c r="LQ130" s="205"/>
      <c r="LR130" s="205"/>
      <c r="LS130" s="205"/>
      <c r="LT130" s="205"/>
      <c r="LU130" s="205"/>
      <c r="LV130" s="205"/>
      <c r="LW130" s="205"/>
      <c r="LX130" s="205"/>
      <c r="LY130" s="205"/>
      <c r="LZ130" s="205"/>
      <c r="MA130" s="205"/>
      <c r="MB130" s="205"/>
      <c r="MC130" s="205"/>
      <c r="MD130" s="205"/>
      <c r="ME130" s="205"/>
      <c r="MF130" s="205"/>
      <c r="MG130" s="205"/>
      <c r="MH130" s="205"/>
      <c r="MI130" s="205"/>
      <c r="MJ130" s="205"/>
      <c r="MK130" s="205"/>
      <c r="ML130" s="205"/>
      <c r="MM130" s="205"/>
      <c r="MN130" s="205"/>
      <c r="MO130" s="205"/>
      <c r="MP130" s="205"/>
      <c r="MQ130" s="205"/>
      <c r="MR130" s="205"/>
      <c r="MS130" s="205"/>
      <c r="MT130" s="205"/>
      <c r="MU130" s="205"/>
      <c r="MV130" s="205"/>
      <c r="MW130" s="205"/>
      <c r="MX130" s="205"/>
      <c r="MY130" s="205"/>
      <c r="MZ130" s="205"/>
      <c r="NA130" s="205"/>
      <c r="NB130" s="205"/>
      <c r="NC130" s="205"/>
      <c r="ND130" s="205"/>
      <c r="NE130" s="205"/>
      <c r="NF130" s="205"/>
      <c r="NG130" s="205"/>
      <c r="NH130" s="205"/>
      <c r="NI130" s="205"/>
      <c r="NJ130" s="205"/>
      <c r="NK130" s="205"/>
      <c r="NL130" s="205"/>
      <c r="NM130" s="205"/>
      <c r="NN130" s="205"/>
      <c r="NO130" s="205"/>
      <c r="NP130" s="205"/>
      <c r="NQ130" s="205"/>
      <c r="NR130" s="205"/>
      <c r="NS130" s="205"/>
      <c r="NT130" s="205"/>
      <c r="NU130" s="205"/>
      <c r="NV130" s="205"/>
      <c r="NW130" s="205"/>
      <c r="NX130" s="205"/>
      <c r="NY130" s="205"/>
      <c r="NZ130" s="205"/>
      <c r="OA130" s="205"/>
      <c r="OB130" s="205"/>
      <c r="OC130" s="205"/>
      <c r="OD130" s="205"/>
      <c r="OE130" s="205"/>
      <c r="OF130" s="205"/>
      <c r="OG130" s="205"/>
      <c r="OH130" s="205"/>
      <c r="OI130" s="205"/>
      <c r="OJ130" s="205"/>
      <c r="OK130" s="205"/>
      <c r="OL130" s="205"/>
      <c r="OM130" s="205"/>
      <c r="ON130" s="205"/>
      <c r="OO130" s="205"/>
      <c r="OP130" s="205"/>
      <c r="OQ130" s="205"/>
      <c r="OR130" s="205"/>
      <c r="OS130" s="205"/>
      <c r="OT130" s="205"/>
      <c r="OU130" s="205"/>
      <c r="OV130" s="205"/>
      <c r="OW130" s="205"/>
      <c r="OX130" s="205"/>
      <c r="OY130" s="205"/>
      <c r="OZ130" s="205"/>
      <c r="PA130" s="205"/>
      <c r="PB130" s="205"/>
      <c r="PC130" s="205"/>
      <c r="PD130" s="205"/>
      <c r="PE130" s="205"/>
      <c r="PF130" s="205"/>
      <c r="PG130" s="205"/>
      <c r="PH130" s="205"/>
      <c r="PI130" s="205"/>
      <c r="PJ130" s="205"/>
      <c r="PK130" s="205"/>
      <c r="PL130" s="205"/>
      <c r="PM130" s="205"/>
      <c r="PN130" s="205"/>
      <c r="PO130" s="205"/>
      <c r="PP130" s="205"/>
      <c r="PQ130" s="205"/>
      <c r="PR130" s="205"/>
      <c r="PS130" s="205"/>
      <c r="PT130" s="205"/>
      <c r="PU130" s="205"/>
      <c r="PV130" s="205"/>
      <c r="PW130" s="205"/>
      <c r="PX130" s="205"/>
      <c r="PY130" s="205"/>
      <c r="PZ130" s="205"/>
      <c r="QA130" s="205"/>
      <c r="QB130" s="205"/>
      <c r="QC130" s="205"/>
      <c r="QD130" s="205"/>
      <c r="QE130" s="205"/>
      <c r="QF130" s="205"/>
      <c r="QG130" s="205"/>
      <c r="QH130" s="205"/>
      <c r="QI130" s="205"/>
      <c r="QJ130" s="205"/>
      <c r="QK130" s="205"/>
      <c r="QL130" s="205"/>
      <c r="QM130" s="205"/>
      <c r="QN130" s="205"/>
      <c r="QO130" s="205"/>
      <c r="QP130" s="205"/>
      <c r="QQ130" s="205"/>
      <c r="QR130" s="205"/>
      <c r="QS130" s="205"/>
      <c r="QT130" s="205"/>
      <c r="QU130" s="205"/>
      <c r="QV130" s="205"/>
      <c r="QW130" s="205"/>
      <c r="QX130" s="205"/>
      <c r="QY130" s="205"/>
      <c r="QZ130" s="205"/>
      <c r="RA130" s="205"/>
      <c r="RB130" s="205"/>
      <c r="RC130" s="205"/>
      <c r="RD130" s="205"/>
      <c r="RE130" s="205"/>
      <c r="RF130" s="205"/>
      <c r="RG130" s="205"/>
      <c r="RH130" s="205"/>
      <c r="RI130" s="205"/>
      <c r="RJ130" s="205"/>
      <c r="RK130" s="205"/>
      <c r="RL130" s="205"/>
      <c r="RM130" s="205"/>
      <c r="RN130" s="205"/>
      <c r="RO130" s="205"/>
      <c r="RP130" s="205"/>
      <c r="RQ130" s="205"/>
      <c r="RR130" s="205"/>
      <c r="RS130" s="205"/>
      <c r="RT130" s="205"/>
      <c r="RU130" s="205"/>
      <c r="RV130" s="205"/>
      <c r="RW130" s="205"/>
      <c r="RX130" s="205"/>
      <c r="RY130" s="205"/>
      <c r="RZ130" s="205"/>
      <c r="SA130" s="205"/>
      <c r="SB130" s="205"/>
      <c r="SC130" s="205"/>
      <c r="SD130" s="205"/>
      <c r="SE130" s="205"/>
      <c r="SF130" s="205"/>
      <c r="SG130" s="205"/>
      <c r="SH130" s="205"/>
      <c r="SI130" s="205"/>
      <c r="SJ130" s="205"/>
      <c r="SK130" s="205"/>
      <c r="SL130" s="205"/>
      <c r="SM130" s="205"/>
      <c r="SN130" s="205"/>
      <c r="SO130" s="205"/>
      <c r="SP130" s="205"/>
      <c r="SQ130" s="205"/>
      <c r="SR130" s="205"/>
      <c r="SS130" s="205"/>
      <c r="ST130" s="205"/>
      <c r="SU130" s="205"/>
      <c r="SV130" s="205"/>
      <c r="SW130" s="205"/>
      <c r="SX130" s="205"/>
      <c r="SY130" s="205"/>
      <c r="SZ130" s="205"/>
      <c r="TA130" s="205"/>
      <c r="TB130" s="205"/>
      <c r="TC130" s="205"/>
      <c r="TD130" s="205"/>
      <c r="TE130" s="205"/>
      <c r="TF130" s="205"/>
      <c r="TG130" s="205"/>
      <c r="TH130" s="205"/>
      <c r="TI130" s="205"/>
      <c r="TJ130" s="205"/>
      <c r="TK130" s="205"/>
      <c r="TL130" s="205"/>
      <c r="TM130" s="205"/>
      <c r="TN130" s="205"/>
      <c r="TO130" s="205"/>
      <c r="TP130" s="205"/>
      <c r="TQ130" s="205"/>
      <c r="TR130" s="205"/>
      <c r="TS130" s="205"/>
      <c r="TT130" s="205"/>
      <c r="TU130" s="205"/>
      <c r="TV130" s="205"/>
      <c r="TW130" s="205"/>
      <c r="TX130" s="205"/>
      <c r="TY130" s="205"/>
      <c r="TZ130" s="205"/>
      <c r="UA130" s="205"/>
      <c r="UB130" s="205"/>
      <c r="UC130" s="205"/>
      <c r="UD130" s="205"/>
      <c r="UE130" s="205"/>
      <c r="UF130" s="205"/>
      <c r="UG130" s="205"/>
      <c r="UH130" s="205"/>
      <c r="UI130" s="205"/>
      <c r="UJ130" s="205"/>
      <c r="UK130" s="205"/>
      <c r="UL130" s="205"/>
      <c r="UM130" s="205"/>
      <c r="UN130" s="205"/>
      <c r="UO130" s="205"/>
      <c r="UP130" s="205"/>
      <c r="UQ130" s="205"/>
      <c r="UR130" s="205"/>
      <c r="US130" s="205"/>
      <c r="UT130" s="205"/>
      <c r="UU130" s="205"/>
      <c r="UV130" s="205"/>
      <c r="UW130" s="205"/>
      <c r="UX130" s="205"/>
      <c r="UY130" s="205"/>
      <c r="UZ130" s="205"/>
      <c r="VA130" s="205"/>
      <c r="VB130" s="205"/>
      <c r="VC130" s="205"/>
      <c r="VD130" s="205"/>
      <c r="VE130" s="205"/>
      <c r="VF130" s="205"/>
      <c r="VG130" s="205"/>
      <c r="VH130" s="205"/>
      <c r="VI130" s="205"/>
      <c r="VJ130" s="205"/>
      <c r="VK130" s="205"/>
      <c r="VL130" s="205"/>
      <c r="VM130" s="205"/>
      <c r="VN130" s="205"/>
      <c r="VO130" s="205"/>
      <c r="VP130" s="205"/>
      <c r="VQ130" s="205"/>
      <c r="VR130" s="205"/>
      <c r="VS130" s="205"/>
      <c r="VT130" s="205"/>
      <c r="VU130" s="205"/>
      <c r="VV130" s="205"/>
      <c r="VW130" s="205"/>
      <c r="VX130" s="205"/>
      <c r="VY130" s="205"/>
      <c r="VZ130" s="205"/>
      <c r="WA130" s="205"/>
      <c r="WB130" s="205"/>
      <c r="WC130" s="205"/>
      <c r="WD130" s="205"/>
      <c r="WE130" s="205"/>
      <c r="WF130" s="205"/>
      <c r="WG130" s="205"/>
      <c r="WH130" s="205"/>
      <c r="WI130" s="205"/>
      <c r="WJ130" s="205"/>
      <c r="WK130" s="205"/>
      <c r="WL130" s="205"/>
      <c r="WM130" s="205"/>
      <c r="WN130" s="205"/>
      <c r="WO130" s="205"/>
      <c r="WP130" s="205"/>
      <c r="WQ130" s="205"/>
      <c r="WR130" s="205"/>
      <c r="WS130" s="205"/>
      <c r="WT130" s="205"/>
      <c r="WU130" s="205"/>
      <c r="WV130" s="205"/>
      <c r="WW130" s="205"/>
      <c r="WX130" s="205"/>
      <c r="WY130" s="205"/>
      <c r="WZ130" s="205"/>
      <c r="XA130" s="205"/>
      <c r="XB130" s="205"/>
      <c r="XC130" s="205"/>
      <c r="XD130" s="205"/>
      <c r="XE130" s="205"/>
      <c r="XF130" s="205"/>
      <c r="XG130" s="205"/>
      <c r="XH130" s="205"/>
      <c r="XI130" s="205"/>
      <c r="XJ130" s="205"/>
      <c r="XK130" s="205"/>
      <c r="XL130" s="205"/>
      <c r="XM130" s="205"/>
      <c r="XN130" s="205"/>
      <c r="XO130" s="205"/>
      <c r="XP130" s="205"/>
      <c r="XQ130" s="205"/>
      <c r="XR130" s="205"/>
      <c r="XS130" s="205"/>
      <c r="XT130" s="205"/>
      <c r="XU130" s="205"/>
      <c r="XV130" s="205"/>
      <c r="XW130" s="205"/>
      <c r="XX130" s="205"/>
      <c r="XY130" s="205"/>
      <c r="XZ130" s="205"/>
      <c r="YA130" s="205"/>
      <c r="YB130" s="205"/>
      <c r="YC130" s="205"/>
      <c r="YD130" s="205"/>
      <c r="YE130" s="205"/>
      <c r="YF130" s="205"/>
      <c r="YG130" s="205"/>
      <c r="YH130" s="205"/>
      <c r="YI130" s="205"/>
      <c r="YJ130" s="205"/>
      <c r="YK130" s="205"/>
      <c r="YL130" s="205"/>
      <c r="YM130" s="205"/>
      <c r="YN130" s="205"/>
      <c r="YO130" s="205"/>
      <c r="YP130" s="205"/>
      <c r="YQ130" s="205"/>
      <c r="YR130" s="205"/>
      <c r="YS130" s="205"/>
      <c r="YT130" s="205"/>
      <c r="YU130" s="205"/>
      <c r="YV130" s="205"/>
      <c r="YW130" s="205"/>
      <c r="YX130" s="205"/>
      <c r="YY130" s="205"/>
      <c r="YZ130" s="205"/>
      <c r="ZA130" s="205"/>
      <c r="ZB130" s="205"/>
      <c r="ZC130" s="205"/>
      <c r="ZD130" s="205"/>
      <c r="ZE130" s="205"/>
      <c r="ZF130" s="205"/>
      <c r="ZG130" s="205"/>
      <c r="ZH130" s="205"/>
      <c r="ZI130" s="205"/>
      <c r="ZJ130" s="205"/>
      <c r="ZK130" s="205"/>
      <c r="ZL130" s="205"/>
      <c r="ZM130" s="205"/>
      <c r="ZN130" s="205"/>
      <c r="ZO130" s="205"/>
      <c r="ZP130" s="205"/>
      <c r="ZQ130" s="205"/>
      <c r="ZR130" s="205"/>
      <c r="ZS130" s="205"/>
      <c r="ZT130" s="205"/>
      <c r="ZU130" s="205"/>
      <c r="ZV130" s="205"/>
      <c r="ZW130" s="205"/>
      <c r="ZX130" s="205"/>
      <c r="ZY130" s="205"/>
      <c r="ZZ130" s="205"/>
      <c r="AAA130" s="205"/>
      <c r="AAB130" s="205"/>
      <c r="AAC130" s="205"/>
      <c r="AAD130" s="205"/>
      <c r="AAE130" s="205"/>
      <c r="AAF130" s="205"/>
      <c r="AAG130" s="205"/>
      <c r="AAH130" s="205"/>
      <c r="AAI130" s="205"/>
      <c r="AAJ130" s="205"/>
      <c r="AAK130" s="205"/>
      <c r="AAL130" s="205"/>
      <c r="AAM130" s="205"/>
      <c r="AAN130" s="205"/>
      <c r="AAO130" s="205"/>
      <c r="AAP130" s="205"/>
      <c r="AAQ130" s="205"/>
      <c r="AAR130" s="205"/>
      <c r="AAS130" s="205"/>
      <c r="AAT130" s="205"/>
      <c r="AAU130" s="205"/>
      <c r="AAV130" s="205"/>
      <c r="AAW130" s="205"/>
      <c r="AAX130" s="205"/>
      <c r="AAY130" s="205"/>
      <c r="AAZ130" s="205"/>
      <c r="ABA130" s="205"/>
      <c r="ABB130" s="205"/>
      <c r="ABC130" s="205"/>
      <c r="ABD130" s="205"/>
      <c r="ABE130" s="205"/>
      <c r="ABF130" s="205"/>
      <c r="ABG130" s="205"/>
      <c r="ABH130" s="205"/>
      <c r="ABI130" s="205"/>
      <c r="ABJ130" s="205"/>
      <c r="ABK130" s="205"/>
      <c r="ABL130" s="205"/>
      <c r="ABM130" s="205"/>
      <c r="ABN130" s="205"/>
      <c r="ABO130" s="205"/>
      <c r="ABP130" s="205"/>
      <c r="ABQ130" s="205"/>
      <c r="ABR130" s="205"/>
      <c r="ABS130" s="205"/>
      <c r="ABT130" s="205"/>
      <c r="ABU130" s="205"/>
      <c r="ABV130" s="205"/>
      <c r="ABW130" s="205"/>
      <c r="ABX130" s="205"/>
      <c r="ABY130" s="205"/>
      <c r="ABZ130" s="205"/>
      <c r="ACA130" s="205"/>
      <c r="ACB130" s="205"/>
      <c r="ACC130" s="205"/>
      <c r="ACD130" s="205"/>
      <c r="ACE130" s="205"/>
      <c r="ACF130" s="205"/>
      <c r="ACG130" s="205"/>
      <c r="ACH130" s="205"/>
      <c r="ACI130" s="205"/>
      <c r="ACJ130" s="205"/>
      <c r="ACK130" s="205"/>
      <c r="ACL130" s="205"/>
      <c r="ACM130" s="205"/>
      <c r="ACN130" s="205"/>
      <c r="ACO130" s="205"/>
      <c r="ACP130" s="205"/>
      <c r="ACQ130" s="205"/>
      <c r="ACR130" s="205"/>
      <c r="ACS130" s="205"/>
      <c r="ACT130" s="205"/>
      <c r="ACU130" s="205"/>
      <c r="ACV130" s="205"/>
      <c r="ACW130" s="205"/>
      <c r="ACX130" s="205"/>
      <c r="ACY130" s="205"/>
      <c r="ACZ130" s="205"/>
      <c r="ADA130" s="205"/>
      <c r="ADB130" s="205"/>
      <c r="ADC130" s="205"/>
      <c r="ADD130" s="205"/>
      <c r="ADE130" s="205"/>
      <c r="ADF130" s="205"/>
      <c r="ADG130" s="205"/>
      <c r="ADH130" s="205"/>
      <c r="ADI130" s="205"/>
      <c r="ADJ130" s="205"/>
      <c r="ADK130" s="205"/>
      <c r="ADL130" s="205"/>
      <c r="ADM130" s="205"/>
      <c r="ADN130" s="205"/>
      <c r="ADO130" s="205"/>
      <c r="ADP130" s="205"/>
      <c r="ADQ130" s="205"/>
      <c r="ADR130" s="205"/>
      <c r="ADS130" s="205"/>
      <c r="ADT130" s="205"/>
      <c r="ADU130" s="205"/>
      <c r="ADV130" s="205"/>
      <c r="ADW130" s="205"/>
      <c r="ADX130" s="205"/>
      <c r="ADY130" s="205"/>
      <c r="ADZ130" s="205"/>
      <c r="AEA130" s="205"/>
      <c r="AEB130" s="205"/>
      <c r="AEC130" s="205"/>
      <c r="AED130" s="205"/>
      <c r="AEE130" s="205"/>
      <c r="AEF130" s="205"/>
      <c r="AEG130" s="205"/>
      <c r="AEH130" s="205"/>
      <c r="AEI130" s="205"/>
      <c r="AEJ130" s="205"/>
      <c r="AEK130" s="205"/>
      <c r="AEL130" s="205"/>
      <c r="AEM130" s="205"/>
      <c r="AEN130" s="205"/>
      <c r="AEO130" s="205"/>
      <c r="AEP130" s="205"/>
      <c r="AEQ130" s="205"/>
      <c r="AER130" s="205"/>
      <c r="AES130" s="205"/>
      <c r="AET130" s="205"/>
      <c r="AEU130" s="205"/>
      <c r="AEV130" s="205"/>
      <c r="AEW130" s="205"/>
      <c r="AEX130" s="205"/>
      <c r="AEY130" s="205"/>
      <c r="AEZ130" s="205"/>
      <c r="AFA130" s="205"/>
      <c r="AFB130" s="205"/>
      <c r="AFC130" s="205"/>
      <c r="AFD130" s="205"/>
      <c r="AFE130" s="205"/>
      <c r="AFF130" s="205"/>
      <c r="AFG130" s="205"/>
      <c r="AFH130" s="205"/>
      <c r="AFI130" s="205"/>
      <c r="AFJ130" s="205"/>
      <c r="AFK130" s="205"/>
      <c r="AFL130" s="205"/>
      <c r="AFM130" s="205"/>
      <c r="AFN130" s="205"/>
      <c r="AFO130" s="205"/>
      <c r="AFP130" s="205"/>
      <c r="AFQ130" s="205"/>
      <c r="AFR130" s="205"/>
      <c r="AFS130" s="205"/>
      <c r="AFT130" s="205"/>
      <c r="AFU130" s="205"/>
      <c r="AFV130" s="205"/>
      <c r="AFW130" s="205"/>
      <c r="AFX130" s="205"/>
      <c r="AFY130" s="205"/>
      <c r="AFZ130" s="205"/>
      <c r="AGA130" s="205"/>
      <c r="AGB130" s="205"/>
      <c r="AGC130" s="205"/>
      <c r="AGD130" s="205"/>
      <c r="AGE130" s="205"/>
      <c r="AGF130" s="205"/>
      <c r="AGG130" s="205"/>
      <c r="AGH130" s="205"/>
      <c r="AGI130" s="205"/>
      <c r="AGJ130" s="205"/>
      <c r="AGK130" s="205"/>
      <c r="AGL130" s="205"/>
      <c r="AGM130" s="205"/>
      <c r="AGN130" s="205"/>
      <c r="AGO130" s="205"/>
      <c r="AGP130" s="205"/>
      <c r="AGQ130" s="205"/>
      <c r="AGR130" s="205"/>
      <c r="AGS130" s="205"/>
      <c r="AGT130" s="205"/>
      <c r="AGU130" s="205"/>
      <c r="AGV130" s="205"/>
      <c r="AGW130" s="205"/>
      <c r="AGX130" s="205"/>
      <c r="AGY130" s="205"/>
      <c r="AGZ130" s="205"/>
      <c r="AHA130" s="205"/>
      <c r="AHB130" s="205"/>
      <c r="AHC130" s="205"/>
      <c r="AHD130" s="205"/>
      <c r="AHE130" s="205"/>
      <c r="AHF130" s="205"/>
      <c r="AHG130" s="205"/>
      <c r="AHH130" s="205"/>
      <c r="AHI130" s="205"/>
      <c r="AHJ130" s="205"/>
      <c r="AHK130" s="205"/>
      <c r="AHL130" s="205"/>
      <c r="AHM130" s="205"/>
      <c r="AHN130" s="205"/>
      <c r="AHO130" s="205"/>
      <c r="AHP130" s="205"/>
      <c r="AHQ130" s="205"/>
      <c r="AHR130" s="205"/>
      <c r="AHS130" s="205"/>
      <c r="AHT130" s="205"/>
      <c r="AHU130" s="205"/>
      <c r="AHV130" s="205"/>
      <c r="AHW130" s="205"/>
      <c r="AHX130" s="205"/>
      <c r="AHY130" s="205"/>
      <c r="AHZ130" s="205"/>
      <c r="AIA130" s="205"/>
      <c r="AIB130" s="205"/>
      <c r="AIC130" s="205"/>
      <c r="AID130" s="205"/>
      <c r="AIE130" s="205"/>
      <c r="AIF130" s="205"/>
      <c r="AIG130" s="205"/>
      <c r="AIH130" s="205"/>
      <c r="AII130" s="205"/>
      <c r="AIJ130" s="205"/>
      <c r="AIK130" s="205"/>
      <c r="AIL130" s="205"/>
      <c r="AIM130" s="205"/>
      <c r="AIN130" s="205"/>
      <c r="AIO130" s="205"/>
      <c r="AIP130" s="205"/>
      <c r="AIQ130" s="205"/>
      <c r="AIR130" s="205"/>
      <c r="AIS130" s="205"/>
      <c r="AIT130" s="205"/>
      <c r="AIU130" s="205"/>
      <c r="AIV130" s="205"/>
      <c r="AIW130" s="205"/>
      <c r="AIX130" s="205"/>
      <c r="AIY130" s="205"/>
      <c r="AIZ130" s="205"/>
      <c r="AJA130" s="205"/>
      <c r="AJB130" s="205"/>
      <c r="AJC130" s="205"/>
      <c r="AJD130" s="205"/>
      <c r="AJE130" s="205"/>
      <c r="AJF130" s="205"/>
      <c r="AJG130" s="205"/>
      <c r="AJH130" s="205"/>
      <c r="AJI130" s="205"/>
      <c r="AJJ130" s="205"/>
      <c r="AJK130" s="205"/>
      <c r="AJL130" s="205"/>
      <c r="AJM130" s="205"/>
      <c r="AJN130" s="205"/>
      <c r="AJO130" s="205"/>
      <c r="AJP130" s="205"/>
      <c r="AJQ130" s="205"/>
      <c r="AJR130" s="205"/>
      <c r="AJS130" s="205"/>
      <c r="AJT130" s="205"/>
      <c r="AJU130" s="205"/>
      <c r="AJV130" s="205"/>
      <c r="AJW130" s="205"/>
      <c r="AJX130" s="205"/>
      <c r="AJY130" s="205"/>
      <c r="AJZ130" s="205"/>
      <c r="AKA130" s="205"/>
      <c r="AKB130" s="205"/>
      <c r="AKC130" s="205"/>
      <c r="AKD130" s="205"/>
      <c r="AKE130" s="205"/>
      <c r="AKF130" s="205"/>
      <c r="AKG130" s="205"/>
      <c r="AKH130" s="205"/>
      <c r="AKI130" s="205"/>
      <c r="AKJ130" s="205"/>
      <c r="AKK130" s="205"/>
      <c r="AKL130" s="205"/>
      <c r="AKM130" s="205"/>
      <c r="AKN130" s="205"/>
      <c r="AKO130" s="205"/>
      <c r="AKP130" s="205"/>
      <c r="AKQ130" s="205"/>
      <c r="AKR130" s="205"/>
      <c r="AKS130" s="205"/>
      <c r="AKT130" s="205"/>
      <c r="AKU130" s="205"/>
      <c r="AKV130" s="205"/>
      <c r="AKW130" s="205"/>
      <c r="AKX130" s="205"/>
      <c r="AKY130" s="205"/>
      <c r="AKZ130" s="205"/>
      <c r="ALA130" s="205"/>
      <c r="ALB130" s="205"/>
      <c r="ALC130" s="205"/>
      <c r="ALD130" s="205"/>
      <c r="ALE130" s="205"/>
      <c r="ALF130" s="205"/>
      <c r="ALG130" s="205"/>
      <c r="ALH130" s="205"/>
      <c r="ALI130" s="205"/>
      <c r="ALJ130" s="205"/>
      <c r="ALK130" s="205"/>
      <c r="ALL130" s="205"/>
      <c r="ALM130" s="205"/>
      <c r="ALN130" s="205"/>
      <c r="ALO130" s="205"/>
      <c r="ALP130" s="205"/>
      <c r="ALQ130" s="205"/>
      <c r="ALR130" s="205"/>
      <c r="ALS130" s="205"/>
      <c r="ALT130" s="205"/>
      <c r="ALU130" s="205"/>
      <c r="ALV130" s="205"/>
      <c r="ALW130" s="205"/>
      <c r="ALX130" s="205"/>
      <c r="ALY130" s="205"/>
      <c r="ALZ130" s="205"/>
      <c r="AMA130" s="205"/>
      <c r="AMB130" s="205"/>
      <c r="AMC130" s="205"/>
      <c r="AMD130" s="205"/>
      <c r="AME130" s="205"/>
      <c r="AMF130" s="205"/>
      <c r="AMG130" s="205"/>
      <c r="AMH130" s="205"/>
      <c r="AMI130" s="205"/>
      <c r="AMJ130" s="205"/>
      <c r="AMK130" s="205"/>
      <c r="AML130" s="205"/>
      <c r="AMM130" s="205"/>
      <c r="AMN130" s="205"/>
      <c r="AMO130" s="205"/>
      <c r="AMP130" s="205"/>
      <c r="AMQ130" s="205"/>
      <c r="AMR130" s="205"/>
      <c r="AMS130" s="205"/>
      <c r="AMT130" s="205"/>
      <c r="AMU130" s="205"/>
      <c r="AMV130" s="205"/>
      <c r="AMW130" s="205"/>
      <c r="AMX130" s="205"/>
      <c r="AMY130" s="205"/>
      <c r="AMZ130" s="205"/>
      <c r="ANA130" s="205"/>
      <c r="ANB130" s="205"/>
      <c r="ANC130" s="205"/>
      <c r="AND130" s="205"/>
      <c r="ANE130" s="205"/>
      <c r="ANF130" s="205"/>
      <c r="ANG130" s="205"/>
      <c r="ANH130" s="205"/>
      <c r="ANI130" s="205"/>
      <c r="ANJ130" s="205"/>
      <c r="ANK130" s="205"/>
      <c r="ANL130" s="205"/>
      <c r="ANM130" s="205"/>
      <c r="ANN130" s="205"/>
      <c r="ANO130" s="205"/>
      <c r="ANP130" s="205"/>
      <c r="ANQ130" s="205"/>
      <c r="ANR130" s="205"/>
      <c r="ANS130" s="205"/>
      <c r="ANT130" s="205"/>
      <c r="ANU130" s="205"/>
      <c r="ANV130" s="205"/>
      <c r="ANW130" s="205"/>
      <c r="ANX130" s="205"/>
      <c r="ANY130" s="205"/>
      <c r="ANZ130" s="205"/>
      <c r="AOA130" s="205"/>
      <c r="AOB130" s="205"/>
      <c r="AOC130" s="205"/>
      <c r="AOD130" s="205"/>
      <c r="AOE130" s="205"/>
      <c r="AOF130" s="205"/>
      <c r="AOG130" s="205"/>
      <c r="AOH130" s="205"/>
      <c r="AOI130" s="205"/>
      <c r="AOJ130" s="205"/>
      <c r="AOK130" s="205"/>
      <c r="AOL130" s="205"/>
      <c r="AOM130" s="205"/>
      <c r="AON130" s="205"/>
      <c r="AOO130" s="205"/>
      <c r="AOP130" s="205"/>
      <c r="AOQ130" s="205"/>
      <c r="AOR130" s="205"/>
      <c r="AOS130" s="205"/>
      <c r="AOT130" s="205"/>
      <c r="AOU130" s="205"/>
      <c r="AOV130" s="205"/>
      <c r="AOW130" s="205"/>
      <c r="AOX130" s="205"/>
      <c r="AOY130" s="205"/>
      <c r="AOZ130" s="205"/>
      <c r="APA130" s="205"/>
      <c r="APB130" s="205"/>
      <c r="APC130" s="205"/>
      <c r="APD130" s="205"/>
      <c r="APE130" s="205"/>
      <c r="APF130" s="205"/>
      <c r="APG130" s="205"/>
      <c r="APH130" s="205"/>
      <c r="API130" s="205"/>
      <c r="APJ130" s="205"/>
      <c r="APK130" s="205"/>
      <c r="APL130" s="205"/>
      <c r="APM130" s="205"/>
      <c r="APN130" s="205"/>
      <c r="APO130" s="205"/>
      <c r="APP130" s="205"/>
      <c r="APQ130" s="205"/>
      <c r="APR130" s="205"/>
      <c r="APS130" s="205"/>
      <c r="APT130" s="205"/>
      <c r="APU130" s="205"/>
      <c r="APV130" s="205"/>
      <c r="APW130" s="205"/>
      <c r="APX130" s="205"/>
      <c r="APY130" s="205"/>
      <c r="APZ130" s="205"/>
      <c r="AQA130" s="205"/>
      <c r="AQB130" s="205"/>
      <c r="AQC130" s="205"/>
      <c r="AQD130" s="205"/>
      <c r="AQE130" s="205"/>
      <c r="AQF130" s="205"/>
      <c r="AQG130" s="205"/>
      <c r="AQH130" s="205"/>
      <c r="AQI130" s="205"/>
      <c r="AQJ130" s="205"/>
      <c r="AQK130" s="205"/>
      <c r="AQL130" s="205"/>
      <c r="AQM130" s="205"/>
      <c r="AQN130" s="205"/>
      <c r="AQO130" s="205"/>
      <c r="AQP130" s="205"/>
      <c r="AQQ130" s="205"/>
      <c r="AQR130" s="205"/>
      <c r="AQS130" s="205"/>
      <c r="AQT130" s="205"/>
      <c r="AQU130" s="205"/>
      <c r="AQV130" s="205"/>
      <c r="AQW130" s="205"/>
      <c r="AQX130" s="205"/>
      <c r="AQY130" s="205"/>
      <c r="AQZ130" s="205"/>
      <c r="ARA130" s="205"/>
      <c r="ARB130" s="205"/>
      <c r="ARC130" s="205"/>
      <c r="ARD130" s="205"/>
      <c r="ARE130" s="205"/>
      <c r="ARF130" s="205"/>
      <c r="ARG130" s="205"/>
      <c r="ARH130" s="205"/>
      <c r="ARI130" s="205"/>
      <c r="ARJ130" s="205"/>
      <c r="ARK130" s="205"/>
      <c r="ARL130" s="205"/>
      <c r="ARM130" s="205"/>
      <c r="ARN130" s="205"/>
      <c r="ARO130" s="205"/>
      <c r="ARP130" s="205"/>
      <c r="ARQ130" s="205"/>
      <c r="ARR130" s="205"/>
      <c r="ARS130" s="205"/>
      <c r="ART130" s="205"/>
      <c r="ARU130" s="205"/>
      <c r="ARV130" s="205"/>
      <c r="ARW130" s="205"/>
      <c r="ARX130" s="205"/>
      <c r="ARY130" s="205"/>
      <c r="ARZ130" s="205"/>
      <c r="ASA130" s="205"/>
      <c r="ASB130" s="205"/>
      <c r="ASC130" s="205"/>
      <c r="ASD130" s="205"/>
      <c r="ASE130" s="205"/>
      <c r="ASF130" s="205"/>
      <c r="ASG130" s="205"/>
      <c r="ASH130" s="205"/>
      <c r="ASI130" s="205"/>
      <c r="ASJ130" s="205"/>
      <c r="ASK130" s="205"/>
      <c r="ASL130" s="205"/>
      <c r="ASM130" s="205"/>
      <c r="ASN130" s="205"/>
      <c r="ASO130" s="205"/>
      <c r="ASP130" s="205"/>
      <c r="ASQ130" s="205"/>
      <c r="ASR130" s="205"/>
      <c r="ASS130" s="205"/>
      <c r="AST130" s="205"/>
      <c r="ASU130" s="205"/>
      <c r="ASV130" s="205"/>
      <c r="ASW130" s="205"/>
      <c r="ASX130" s="205"/>
      <c r="ASY130" s="205"/>
      <c r="ASZ130" s="205"/>
      <c r="ATA130" s="205"/>
      <c r="ATB130" s="205"/>
      <c r="ATC130" s="205"/>
      <c r="ATD130" s="205"/>
      <c r="ATE130" s="205"/>
      <c r="ATF130" s="205"/>
      <c r="ATG130" s="205"/>
      <c r="ATH130" s="205"/>
      <c r="ATI130" s="205"/>
      <c r="ATJ130" s="205"/>
      <c r="ATK130" s="205"/>
      <c r="ATL130" s="205"/>
      <c r="ATM130" s="205"/>
      <c r="ATN130" s="205"/>
      <c r="ATO130" s="205"/>
      <c r="ATP130" s="205"/>
      <c r="ATQ130" s="205"/>
      <c r="ATR130" s="205"/>
      <c r="ATS130" s="205"/>
      <c r="ATT130" s="205"/>
      <c r="ATU130" s="205"/>
      <c r="ATV130" s="205"/>
      <c r="ATW130" s="205"/>
      <c r="ATX130" s="205"/>
      <c r="ATY130" s="205"/>
      <c r="ATZ130" s="205"/>
      <c r="AUA130" s="205"/>
      <c r="AUB130" s="205"/>
      <c r="AUC130" s="205"/>
      <c r="AUD130" s="205"/>
      <c r="AUE130" s="205"/>
      <c r="AUF130" s="205"/>
      <c r="AUG130" s="205"/>
      <c r="AUH130" s="205"/>
      <c r="AUI130" s="205"/>
      <c r="AUJ130" s="205"/>
      <c r="AUK130" s="205"/>
      <c r="AUL130" s="205"/>
      <c r="AUM130" s="205"/>
      <c r="AUN130" s="205"/>
      <c r="AUO130" s="205"/>
      <c r="AUP130" s="205"/>
      <c r="AUQ130" s="205"/>
      <c r="AUR130" s="205"/>
      <c r="AUS130" s="205"/>
      <c r="AUT130" s="205"/>
      <c r="AUU130" s="205"/>
      <c r="AUV130" s="205"/>
      <c r="AUW130" s="205"/>
      <c r="AUX130" s="205"/>
      <c r="AUY130" s="205"/>
      <c r="AUZ130" s="205"/>
      <c r="AVA130" s="205"/>
      <c r="AVB130" s="205"/>
      <c r="AVC130" s="205"/>
      <c r="AVD130" s="205"/>
      <c r="AVE130" s="205"/>
      <c r="AVF130" s="205"/>
      <c r="AVG130" s="205"/>
      <c r="AVH130" s="205"/>
      <c r="AVI130" s="205"/>
      <c r="AVJ130" s="205"/>
      <c r="AVK130" s="205"/>
      <c r="AVL130" s="205"/>
      <c r="AVM130" s="205"/>
      <c r="AVN130" s="205"/>
      <c r="AVO130" s="205"/>
      <c r="AVP130" s="205"/>
      <c r="AVQ130" s="205"/>
      <c r="AVR130" s="205"/>
      <c r="AVS130" s="205"/>
      <c r="AVT130" s="205"/>
      <c r="AVU130" s="205"/>
      <c r="AVV130" s="205"/>
      <c r="AVW130" s="205"/>
      <c r="AVX130" s="205"/>
      <c r="AVY130" s="205"/>
      <c r="AVZ130" s="205"/>
      <c r="AWA130" s="205"/>
      <c r="AWB130" s="205"/>
      <c r="AWC130" s="205"/>
      <c r="AWD130" s="205"/>
      <c r="AWE130" s="205"/>
      <c r="AWF130" s="205"/>
      <c r="AWG130" s="205"/>
      <c r="AWH130" s="205"/>
      <c r="AWI130" s="205"/>
      <c r="AWJ130" s="205"/>
      <c r="AWK130" s="205"/>
      <c r="AWL130" s="205"/>
      <c r="AWM130" s="205"/>
      <c r="AWN130" s="205"/>
      <c r="AWO130" s="205"/>
      <c r="AWP130" s="205"/>
      <c r="AWQ130" s="205"/>
      <c r="AWR130" s="205"/>
      <c r="AWS130" s="205"/>
      <c r="AWT130" s="205"/>
      <c r="AWU130" s="205"/>
      <c r="AWV130" s="205"/>
      <c r="AWW130" s="205"/>
      <c r="AWX130" s="205"/>
      <c r="AWY130" s="205"/>
      <c r="AWZ130" s="205"/>
      <c r="AXA130" s="205"/>
      <c r="AXB130" s="205"/>
      <c r="AXC130" s="205"/>
      <c r="AXD130" s="205"/>
      <c r="AXE130" s="205"/>
      <c r="AXF130" s="205"/>
      <c r="AXG130" s="205"/>
      <c r="AXH130" s="205"/>
      <c r="AXI130" s="205"/>
      <c r="AXJ130" s="205"/>
      <c r="AXK130" s="205"/>
      <c r="AXL130" s="205"/>
      <c r="AXM130" s="205"/>
      <c r="AXN130" s="205"/>
      <c r="AXO130" s="205"/>
      <c r="AXP130" s="205"/>
      <c r="AXQ130" s="205"/>
      <c r="AXR130" s="205"/>
      <c r="AXS130" s="205"/>
      <c r="AXT130" s="205"/>
      <c r="AXU130" s="205"/>
      <c r="AXV130" s="205"/>
      <c r="AXW130" s="205"/>
      <c r="AXX130" s="205"/>
      <c r="AXY130" s="205"/>
      <c r="AXZ130" s="205"/>
      <c r="AYA130" s="205"/>
      <c r="AYB130" s="205"/>
      <c r="AYC130" s="205"/>
      <c r="AYD130" s="205"/>
      <c r="AYE130" s="205"/>
      <c r="AYF130" s="205"/>
      <c r="AYG130" s="205"/>
      <c r="AYH130" s="205"/>
      <c r="AYI130" s="205"/>
      <c r="AYJ130" s="205"/>
      <c r="AYK130" s="205"/>
      <c r="AYL130" s="205"/>
      <c r="AYM130" s="205"/>
      <c r="AYN130" s="205"/>
      <c r="AYO130" s="205"/>
      <c r="AYP130" s="205"/>
      <c r="AYQ130" s="205"/>
      <c r="AYR130" s="205"/>
      <c r="AYS130" s="205"/>
      <c r="AYT130" s="205"/>
      <c r="AYU130" s="205"/>
      <c r="AYV130" s="205"/>
      <c r="AYW130" s="205"/>
      <c r="AYX130" s="205"/>
      <c r="AYY130" s="205"/>
      <c r="AYZ130" s="205"/>
      <c r="AZA130" s="205"/>
      <c r="AZB130" s="205"/>
      <c r="AZC130" s="205"/>
      <c r="AZD130" s="205"/>
      <c r="AZE130" s="205"/>
      <c r="AZF130" s="205"/>
      <c r="AZG130" s="205"/>
      <c r="AZH130" s="205"/>
      <c r="AZI130" s="205"/>
      <c r="AZJ130" s="205"/>
      <c r="AZK130" s="205"/>
      <c r="AZL130" s="205"/>
      <c r="AZM130" s="205"/>
      <c r="AZN130" s="205"/>
      <c r="AZO130" s="205"/>
      <c r="AZP130" s="205"/>
      <c r="AZQ130" s="205"/>
      <c r="AZR130" s="205"/>
      <c r="AZS130" s="205"/>
      <c r="AZT130" s="205"/>
      <c r="AZU130" s="205"/>
      <c r="AZV130" s="205"/>
      <c r="AZW130" s="205"/>
      <c r="AZX130" s="205"/>
      <c r="AZY130" s="205"/>
      <c r="AZZ130" s="205"/>
      <c r="BAA130" s="205"/>
      <c r="BAB130" s="205"/>
      <c r="BAC130" s="205"/>
      <c r="BAD130" s="205"/>
      <c r="BAE130" s="205"/>
      <c r="BAF130" s="205"/>
      <c r="BAG130" s="205"/>
      <c r="BAH130" s="205"/>
      <c r="BAI130" s="205"/>
      <c r="BAJ130" s="205"/>
      <c r="BAK130" s="205"/>
      <c r="BAL130" s="205"/>
      <c r="BAM130" s="205"/>
      <c r="BAN130" s="205"/>
      <c r="BAO130" s="205"/>
      <c r="BAP130" s="205"/>
      <c r="BAQ130" s="205"/>
      <c r="BAR130" s="205"/>
      <c r="BAS130" s="205"/>
      <c r="BAT130" s="205"/>
      <c r="BAU130" s="205"/>
      <c r="BAV130" s="205"/>
      <c r="BAW130" s="205"/>
      <c r="BAX130" s="205"/>
      <c r="BAY130" s="205"/>
      <c r="BAZ130" s="205"/>
      <c r="BBA130" s="205"/>
      <c r="BBB130" s="205"/>
      <c r="BBC130" s="205"/>
      <c r="BBD130" s="205"/>
      <c r="BBE130" s="205"/>
      <c r="BBF130" s="205"/>
      <c r="BBG130" s="205"/>
      <c r="BBH130" s="205"/>
      <c r="BBI130" s="205"/>
      <c r="BBJ130" s="205"/>
      <c r="BBK130" s="205"/>
      <c r="BBL130" s="205"/>
      <c r="BBM130" s="205"/>
      <c r="BBN130" s="205"/>
      <c r="BBO130" s="205"/>
      <c r="BBP130" s="205"/>
      <c r="BBQ130" s="205"/>
      <c r="BBR130" s="205"/>
      <c r="BBS130" s="205"/>
      <c r="BBT130" s="205"/>
      <c r="BBU130" s="205"/>
      <c r="BBV130" s="205"/>
      <c r="BBW130" s="205"/>
      <c r="BBX130" s="205"/>
      <c r="BBY130" s="205"/>
      <c r="BBZ130" s="205"/>
      <c r="BCA130" s="205"/>
      <c r="BCB130" s="205"/>
      <c r="BCC130" s="205"/>
      <c r="BCD130" s="205"/>
      <c r="BCE130" s="205"/>
      <c r="BCF130" s="205"/>
      <c r="BCG130" s="205"/>
      <c r="BCH130" s="205"/>
      <c r="BCI130" s="205"/>
      <c r="BCJ130" s="205"/>
      <c r="BCK130" s="205"/>
      <c r="BCL130" s="205"/>
      <c r="BCM130" s="205"/>
      <c r="BCN130" s="205"/>
      <c r="BCO130" s="205"/>
      <c r="BCP130" s="205"/>
      <c r="BCQ130" s="205"/>
      <c r="BCR130" s="205"/>
      <c r="BCS130" s="205"/>
      <c r="BCT130" s="205"/>
      <c r="BCU130" s="205"/>
      <c r="BCV130" s="205"/>
      <c r="BCW130" s="205"/>
      <c r="BCX130" s="205"/>
      <c r="BCY130" s="205"/>
      <c r="BCZ130" s="205"/>
      <c r="BDA130" s="205"/>
      <c r="BDB130" s="205"/>
      <c r="BDC130" s="205"/>
      <c r="BDD130" s="205"/>
      <c r="BDE130" s="205"/>
      <c r="BDF130" s="205"/>
      <c r="BDG130" s="205"/>
      <c r="BDH130" s="205"/>
      <c r="BDI130" s="205"/>
      <c r="BDJ130" s="205"/>
      <c r="BDK130" s="205"/>
      <c r="BDL130" s="205"/>
      <c r="BDM130" s="205"/>
      <c r="BDN130" s="205"/>
      <c r="BDO130" s="205"/>
      <c r="BDP130" s="205"/>
      <c r="BDQ130" s="205"/>
      <c r="BDR130" s="205"/>
      <c r="BDS130" s="205"/>
      <c r="BDT130" s="205"/>
      <c r="BDU130" s="205"/>
    </row>
    <row r="131" spans="1:1477" s="6" customFormat="1" ht="12.75" thickBot="1">
      <c r="B131" s="80"/>
      <c r="C131" s="80"/>
      <c r="D131" s="80"/>
      <c r="E131" s="72"/>
      <c r="F131" s="80"/>
      <c r="G131" s="80"/>
      <c r="H131" s="208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2"/>
      <c r="U131" s="82"/>
      <c r="V131" s="82"/>
      <c r="W131" s="82"/>
      <c r="X131" s="82"/>
      <c r="Y131" s="212"/>
      <c r="Z131" s="212"/>
      <c r="AA131" s="212"/>
      <c r="AB131" s="212"/>
      <c r="AC131" s="212"/>
      <c r="AD131" s="81"/>
      <c r="AE131" s="81"/>
      <c r="AF131" s="212"/>
      <c r="AG131" s="212"/>
      <c r="AH131" s="81"/>
      <c r="AI131" s="81"/>
      <c r="AJ131" s="83"/>
      <c r="AK131" s="83"/>
      <c r="AL131" s="85"/>
      <c r="AM131" s="85"/>
      <c r="AN131" s="83"/>
      <c r="AO131" s="83"/>
      <c r="AP131" s="85"/>
      <c r="AQ131" s="85"/>
      <c r="AR131" s="83"/>
      <c r="AS131" s="83"/>
      <c r="AT131" s="85"/>
      <c r="AU131" s="85"/>
      <c r="AV131" s="83"/>
      <c r="AW131" s="83"/>
      <c r="AX131" s="85"/>
      <c r="AY131" s="85"/>
      <c r="AZ131" s="83"/>
      <c r="BA131" s="83"/>
      <c r="BB131" s="85"/>
      <c r="BC131" s="85"/>
      <c r="BD131" s="83"/>
      <c r="BE131" s="83"/>
      <c r="BF131" s="85"/>
      <c r="BG131" s="85"/>
      <c r="BH131" s="83"/>
      <c r="BI131" s="83"/>
      <c r="BJ131" s="85"/>
      <c r="BK131" s="85"/>
      <c r="BL131" s="83"/>
      <c r="BM131" s="83"/>
      <c r="BN131" s="85"/>
      <c r="BO131" s="85"/>
      <c r="BP131" s="83"/>
      <c r="BQ131" s="83"/>
      <c r="BR131" s="85"/>
      <c r="BS131" s="85"/>
      <c r="BT131" s="83"/>
      <c r="BU131" s="83"/>
      <c r="BV131" s="85"/>
      <c r="BW131" s="85"/>
      <c r="BX131" s="83"/>
      <c r="BY131" s="83"/>
      <c r="BZ131" s="85"/>
      <c r="CA131" s="85"/>
      <c r="CB131" s="83"/>
      <c r="CC131" s="83"/>
      <c r="CD131" s="85"/>
      <c r="CE131" s="85"/>
      <c r="CF131" s="83"/>
      <c r="CG131" s="83"/>
      <c r="CH131" s="85"/>
      <c r="CI131" s="85"/>
      <c r="CJ131" s="83"/>
      <c r="CK131" s="83"/>
      <c r="CL131" s="85"/>
      <c r="CM131" s="85"/>
      <c r="CN131" s="84"/>
      <c r="CO131" s="84"/>
      <c r="CP131" s="84"/>
      <c r="CQ131" s="84"/>
      <c r="CR131" s="84"/>
      <c r="CS131" s="84"/>
      <c r="CT131" s="72"/>
      <c r="CU131" s="80"/>
      <c r="CV131" s="80"/>
      <c r="CW131" s="72"/>
      <c r="CX131" s="72"/>
      <c r="CY131" s="80"/>
      <c r="CZ131" s="80"/>
      <c r="DA131" s="80"/>
      <c r="DB131" s="82"/>
      <c r="DC131" s="81"/>
      <c r="DD131" s="235"/>
      <c r="DE131" s="233"/>
      <c r="DF131" s="233"/>
      <c r="DG131" s="233"/>
      <c r="DH131" s="233"/>
      <c r="DI131" s="233"/>
      <c r="DJ131" s="233"/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/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/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3"/>
      <c r="FL131" s="233"/>
      <c r="FM131" s="233"/>
      <c r="FN131" s="233"/>
      <c r="FO131" s="233"/>
      <c r="FP131" s="233"/>
      <c r="FQ131" s="233"/>
      <c r="FR131" s="233"/>
      <c r="FS131" s="233"/>
      <c r="FT131" s="233"/>
      <c r="FU131" s="233"/>
      <c r="FV131" s="233"/>
      <c r="FW131" s="233"/>
      <c r="FX131" s="233"/>
      <c r="FY131" s="233"/>
      <c r="FZ131" s="233"/>
      <c r="GA131" s="233"/>
      <c r="GB131" s="233"/>
      <c r="GC131" s="233"/>
      <c r="GD131" s="233"/>
      <c r="GE131" s="233"/>
      <c r="GF131" s="233"/>
      <c r="GG131" s="233"/>
      <c r="GH131" s="233"/>
      <c r="GI131" s="233"/>
      <c r="GJ131" s="233"/>
      <c r="GK131" s="233"/>
      <c r="GL131" s="233"/>
      <c r="GM131" s="233"/>
      <c r="GN131" s="233"/>
      <c r="GO131" s="233"/>
      <c r="GP131" s="233"/>
      <c r="GQ131" s="233"/>
      <c r="GR131" s="233"/>
      <c r="GS131" s="233"/>
      <c r="GT131" s="233"/>
      <c r="GU131" s="233"/>
      <c r="GV131" s="233"/>
      <c r="GW131" s="233"/>
      <c r="GX131" s="233"/>
      <c r="GY131" s="233"/>
      <c r="GZ131" s="233"/>
      <c r="HA131" s="233"/>
      <c r="HB131" s="233"/>
      <c r="HC131" s="233"/>
      <c r="HD131" s="233"/>
      <c r="HE131" s="233"/>
      <c r="HF131" s="233"/>
      <c r="HG131" s="233"/>
      <c r="HH131" s="233"/>
      <c r="HI131" s="233"/>
      <c r="HJ131" s="233"/>
      <c r="HK131" s="233"/>
      <c r="HL131" s="233"/>
      <c r="HM131" s="233"/>
      <c r="HN131" s="233"/>
      <c r="HO131" s="233"/>
      <c r="HP131" s="233"/>
      <c r="HQ131" s="233"/>
      <c r="HR131" s="233"/>
      <c r="HS131" s="233"/>
      <c r="HT131" s="233"/>
      <c r="HU131" s="233"/>
      <c r="HV131" s="233"/>
      <c r="HW131" s="233"/>
      <c r="HX131" s="233"/>
      <c r="HY131" s="233"/>
      <c r="HZ131" s="233"/>
      <c r="IA131" s="233"/>
      <c r="IB131" s="233"/>
      <c r="IC131" s="233"/>
      <c r="ID131" s="233"/>
      <c r="IE131" s="233"/>
      <c r="IF131" s="233"/>
      <c r="IG131" s="233"/>
      <c r="IH131" s="233"/>
      <c r="II131" s="233"/>
      <c r="IJ131" s="233"/>
      <c r="IK131" s="233"/>
      <c r="IL131" s="233"/>
      <c r="IM131" s="233"/>
      <c r="IN131" s="233"/>
      <c r="IO131" s="233"/>
      <c r="IP131" s="233"/>
      <c r="IQ131" s="233"/>
      <c r="IR131" s="233"/>
      <c r="IS131" s="233"/>
      <c r="IT131" s="233"/>
      <c r="IU131" s="233"/>
      <c r="IV131" s="233"/>
      <c r="IW131" s="233"/>
      <c r="IX131" s="233"/>
      <c r="IY131" s="233"/>
      <c r="IZ131" s="233"/>
      <c r="JA131" s="233"/>
      <c r="JB131" s="233"/>
      <c r="JC131" s="233"/>
      <c r="JD131" s="233"/>
      <c r="JE131" s="233"/>
      <c r="JF131" s="233"/>
      <c r="JG131" s="233"/>
      <c r="JH131" s="233"/>
      <c r="JI131" s="233"/>
      <c r="JJ131" s="233"/>
      <c r="JK131" s="233"/>
      <c r="JL131" s="233"/>
      <c r="JM131" s="233"/>
      <c r="JN131" s="233"/>
      <c r="JO131" s="233"/>
      <c r="JP131" s="233"/>
      <c r="JQ131" s="233"/>
      <c r="JR131" s="233"/>
      <c r="JS131" s="233"/>
      <c r="JT131" s="233"/>
      <c r="JU131" s="233"/>
      <c r="JV131" s="233"/>
      <c r="JW131" s="233"/>
      <c r="JX131" s="233"/>
      <c r="JY131" s="233"/>
      <c r="JZ131" s="233"/>
      <c r="KA131" s="233"/>
      <c r="KB131" s="233"/>
      <c r="KC131" s="233"/>
      <c r="KD131" s="233"/>
      <c r="KE131" s="233"/>
      <c r="KF131" s="233"/>
      <c r="KG131" s="233"/>
      <c r="KH131" s="233"/>
      <c r="KI131" s="233"/>
      <c r="KJ131" s="233"/>
      <c r="KK131" s="233"/>
      <c r="KL131" s="233"/>
      <c r="KM131" s="233"/>
      <c r="KN131" s="233"/>
      <c r="KO131" s="233"/>
      <c r="KP131" s="233"/>
      <c r="KQ131" s="233"/>
      <c r="KR131" s="233"/>
      <c r="KS131" s="233"/>
      <c r="KT131" s="233"/>
      <c r="KU131" s="233"/>
      <c r="KV131" s="233"/>
      <c r="KW131" s="233"/>
      <c r="KX131" s="233"/>
      <c r="KY131" s="233"/>
      <c r="KZ131" s="233"/>
      <c r="LA131" s="233"/>
      <c r="LB131" s="233"/>
      <c r="LC131" s="233"/>
      <c r="LD131" s="233"/>
      <c r="LE131" s="233"/>
      <c r="LF131" s="233"/>
      <c r="LG131" s="233"/>
      <c r="LH131" s="233"/>
      <c r="LI131" s="233"/>
      <c r="LJ131" s="233"/>
      <c r="LK131" s="233"/>
      <c r="LL131" s="233"/>
      <c r="LM131" s="233"/>
      <c r="LN131" s="233"/>
      <c r="LO131" s="233"/>
      <c r="LP131" s="233"/>
      <c r="LQ131" s="233"/>
      <c r="LR131" s="233"/>
      <c r="LS131" s="233"/>
      <c r="LT131" s="233"/>
      <c r="LU131" s="233"/>
      <c r="LV131" s="233"/>
      <c r="LW131" s="233"/>
      <c r="LX131" s="233"/>
      <c r="LY131" s="233"/>
      <c r="LZ131" s="233"/>
      <c r="MA131" s="233"/>
      <c r="MB131" s="233"/>
      <c r="MC131" s="233"/>
      <c r="MD131" s="233"/>
      <c r="ME131" s="233"/>
      <c r="MF131" s="233"/>
      <c r="MG131" s="233"/>
      <c r="MH131" s="233"/>
      <c r="MI131" s="233"/>
      <c r="MJ131" s="233"/>
      <c r="MK131" s="233"/>
      <c r="ML131" s="233"/>
      <c r="MM131" s="233"/>
      <c r="MN131" s="233"/>
      <c r="MO131" s="233"/>
      <c r="MP131" s="233"/>
      <c r="MQ131" s="233"/>
      <c r="MR131" s="233"/>
      <c r="MS131" s="233"/>
      <c r="MT131" s="233"/>
      <c r="MU131" s="233"/>
      <c r="MV131" s="233"/>
      <c r="MW131" s="233"/>
      <c r="MX131" s="233"/>
      <c r="MY131" s="233"/>
      <c r="MZ131" s="233"/>
      <c r="NA131" s="233"/>
      <c r="NB131" s="233"/>
      <c r="NC131" s="233"/>
      <c r="ND131" s="233"/>
      <c r="NE131" s="233"/>
      <c r="NF131" s="233"/>
      <c r="NG131" s="233"/>
      <c r="NH131" s="233"/>
      <c r="NI131" s="233"/>
      <c r="NJ131" s="233"/>
      <c r="NK131" s="233"/>
      <c r="NL131" s="233"/>
      <c r="NM131" s="233"/>
      <c r="NN131" s="233"/>
      <c r="NO131" s="233"/>
      <c r="NP131" s="233"/>
      <c r="NQ131" s="233"/>
      <c r="NR131" s="233"/>
      <c r="NS131" s="233"/>
      <c r="NT131" s="233"/>
      <c r="NU131" s="233"/>
      <c r="NV131" s="233"/>
      <c r="NW131" s="233"/>
      <c r="NX131" s="233"/>
      <c r="NY131" s="233"/>
      <c r="NZ131" s="233"/>
      <c r="OA131" s="233"/>
      <c r="OB131" s="233"/>
      <c r="OC131" s="233"/>
      <c r="OD131" s="233"/>
      <c r="OE131" s="233"/>
      <c r="OF131" s="233"/>
      <c r="OG131" s="233"/>
      <c r="OH131" s="233"/>
      <c r="OI131" s="233"/>
      <c r="OJ131" s="233"/>
      <c r="OK131" s="233"/>
      <c r="OL131" s="233"/>
      <c r="OM131" s="233"/>
      <c r="ON131" s="233"/>
      <c r="OO131" s="233"/>
      <c r="OP131" s="233"/>
      <c r="OQ131" s="233"/>
      <c r="OR131" s="233"/>
      <c r="OS131" s="233"/>
      <c r="OT131" s="233"/>
      <c r="OU131" s="233"/>
      <c r="OV131" s="233"/>
      <c r="OW131" s="233"/>
      <c r="OX131" s="233"/>
      <c r="OY131" s="233"/>
      <c r="OZ131" s="233"/>
      <c r="PA131" s="233"/>
      <c r="PB131" s="233"/>
      <c r="PC131" s="233"/>
      <c r="PD131" s="233"/>
      <c r="PE131" s="233"/>
      <c r="PF131" s="233"/>
      <c r="PG131" s="233"/>
      <c r="PH131" s="233"/>
      <c r="PI131" s="233"/>
      <c r="PJ131" s="233"/>
      <c r="PK131" s="233"/>
      <c r="PL131" s="233"/>
      <c r="PM131" s="233"/>
      <c r="PN131" s="233"/>
      <c r="PO131" s="233"/>
      <c r="PP131" s="233"/>
      <c r="PQ131" s="233"/>
      <c r="PR131" s="233"/>
      <c r="PS131" s="233"/>
      <c r="PT131" s="233"/>
      <c r="PU131" s="233"/>
      <c r="PV131" s="233"/>
      <c r="PW131" s="233"/>
      <c r="PX131" s="233"/>
      <c r="PY131" s="233"/>
      <c r="PZ131" s="233"/>
      <c r="QA131" s="233"/>
      <c r="QB131" s="233"/>
      <c r="QC131" s="233"/>
      <c r="QD131" s="233"/>
      <c r="QE131" s="233"/>
      <c r="QF131" s="233"/>
      <c r="QG131" s="233"/>
      <c r="QH131" s="233"/>
      <c r="QI131" s="233"/>
      <c r="QJ131" s="233"/>
      <c r="QK131" s="233"/>
      <c r="QL131" s="233"/>
      <c r="QM131" s="233"/>
      <c r="QN131" s="233"/>
      <c r="QO131" s="233"/>
      <c r="QP131" s="233"/>
      <c r="QQ131" s="233"/>
      <c r="QR131" s="233"/>
      <c r="QS131" s="233"/>
      <c r="QT131" s="233"/>
      <c r="QU131" s="233"/>
      <c r="QV131" s="233"/>
      <c r="QW131" s="233"/>
      <c r="QX131" s="233"/>
      <c r="QY131" s="233"/>
      <c r="QZ131" s="233"/>
      <c r="RA131" s="233"/>
      <c r="RB131" s="233"/>
      <c r="RC131" s="233"/>
      <c r="RD131" s="233"/>
      <c r="RE131" s="233"/>
      <c r="RF131" s="233"/>
      <c r="RG131" s="233"/>
      <c r="RH131" s="233"/>
      <c r="RI131" s="233"/>
      <c r="RJ131" s="233"/>
      <c r="RK131" s="233"/>
      <c r="RL131" s="233"/>
      <c r="RM131" s="233"/>
      <c r="RN131" s="233"/>
      <c r="RO131" s="233"/>
      <c r="RP131" s="233"/>
      <c r="RQ131" s="233"/>
      <c r="RR131" s="233"/>
      <c r="RS131" s="233"/>
      <c r="RT131" s="233"/>
      <c r="RU131" s="233"/>
      <c r="RV131" s="233"/>
      <c r="RW131" s="233"/>
      <c r="RX131" s="233"/>
      <c r="RY131" s="233"/>
      <c r="RZ131" s="233"/>
      <c r="SA131" s="233"/>
      <c r="SB131" s="233"/>
      <c r="SC131" s="233"/>
      <c r="SD131" s="233"/>
      <c r="SE131" s="233"/>
      <c r="SF131" s="233"/>
      <c r="SG131" s="233"/>
      <c r="SH131" s="233"/>
      <c r="SI131" s="233"/>
      <c r="SJ131" s="233"/>
      <c r="SK131" s="233"/>
      <c r="SL131" s="233"/>
      <c r="SM131" s="233"/>
      <c r="SN131" s="233"/>
      <c r="SO131" s="233"/>
      <c r="SP131" s="233"/>
      <c r="SQ131" s="233"/>
      <c r="SR131" s="233"/>
      <c r="SS131" s="233"/>
      <c r="ST131" s="233"/>
      <c r="SU131" s="233"/>
      <c r="SV131" s="233"/>
      <c r="SW131" s="233"/>
      <c r="SX131" s="233"/>
      <c r="SY131" s="233"/>
      <c r="SZ131" s="233"/>
      <c r="TA131" s="233"/>
      <c r="TB131" s="233"/>
      <c r="TC131" s="233"/>
      <c r="TD131" s="233"/>
      <c r="TE131" s="233"/>
      <c r="TF131" s="233"/>
      <c r="TG131" s="233"/>
      <c r="TH131" s="233"/>
      <c r="TI131" s="233"/>
      <c r="TJ131" s="233"/>
      <c r="TK131" s="233"/>
      <c r="TL131" s="233"/>
      <c r="TM131" s="233"/>
      <c r="TN131" s="233"/>
      <c r="TO131" s="233"/>
      <c r="TP131" s="233"/>
      <c r="TQ131" s="233"/>
      <c r="TR131" s="233"/>
      <c r="TS131" s="233"/>
      <c r="TT131" s="233"/>
      <c r="TU131" s="233"/>
      <c r="TV131" s="233"/>
      <c r="TW131" s="233"/>
      <c r="TX131" s="233"/>
      <c r="TY131" s="233"/>
      <c r="TZ131" s="233"/>
      <c r="UA131" s="233"/>
      <c r="UB131" s="233"/>
      <c r="UC131" s="233"/>
      <c r="UD131" s="233"/>
      <c r="UE131" s="233"/>
      <c r="UF131" s="233"/>
      <c r="UG131" s="233"/>
      <c r="UH131" s="233"/>
      <c r="UI131" s="233"/>
      <c r="UJ131" s="233"/>
      <c r="UK131" s="233"/>
      <c r="UL131" s="233"/>
      <c r="UM131" s="233"/>
      <c r="UN131" s="233"/>
      <c r="UO131" s="233"/>
      <c r="UP131" s="233"/>
      <c r="UQ131" s="233"/>
      <c r="UR131" s="233"/>
      <c r="US131" s="233"/>
      <c r="UT131" s="233"/>
      <c r="UU131" s="233"/>
      <c r="UV131" s="233"/>
      <c r="UW131" s="233"/>
      <c r="UX131" s="233"/>
      <c r="UY131" s="233"/>
      <c r="UZ131" s="233"/>
      <c r="VA131" s="233"/>
      <c r="VB131" s="233"/>
      <c r="VC131" s="233"/>
      <c r="VD131" s="233"/>
      <c r="VE131" s="233"/>
      <c r="VF131" s="233"/>
      <c r="VG131" s="233"/>
      <c r="VH131" s="233"/>
      <c r="VI131" s="233"/>
      <c r="VJ131" s="233"/>
      <c r="VK131" s="233"/>
      <c r="VL131" s="233"/>
      <c r="VM131" s="233"/>
      <c r="VN131" s="233"/>
      <c r="VO131" s="233"/>
      <c r="VP131" s="233"/>
      <c r="VQ131" s="233"/>
      <c r="VR131" s="233"/>
      <c r="VS131" s="233"/>
      <c r="VT131" s="233"/>
      <c r="VU131" s="233"/>
      <c r="VV131" s="233"/>
      <c r="VW131" s="233"/>
      <c r="VX131" s="233"/>
      <c r="VY131" s="233"/>
      <c r="VZ131" s="233"/>
      <c r="WA131" s="233"/>
      <c r="WB131" s="233"/>
      <c r="WC131" s="233"/>
      <c r="WD131" s="233"/>
      <c r="WE131" s="233"/>
      <c r="WF131" s="233"/>
      <c r="WG131" s="233"/>
      <c r="WH131" s="233"/>
      <c r="WI131" s="233"/>
      <c r="WJ131" s="233"/>
      <c r="WK131" s="233"/>
      <c r="WL131" s="233"/>
      <c r="WM131" s="233"/>
      <c r="WN131" s="233"/>
      <c r="WO131" s="233"/>
      <c r="WP131" s="233"/>
      <c r="WQ131" s="233"/>
      <c r="WR131" s="233"/>
      <c r="WS131" s="233"/>
      <c r="WT131" s="233"/>
      <c r="WU131" s="233"/>
      <c r="WV131" s="233"/>
      <c r="WW131" s="233"/>
      <c r="WX131" s="233"/>
      <c r="WY131" s="233"/>
      <c r="WZ131" s="233"/>
      <c r="XA131" s="233"/>
      <c r="XB131" s="233"/>
      <c r="XC131" s="233"/>
      <c r="XD131" s="233"/>
      <c r="XE131" s="233"/>
      <c r="XF131" s="233"/>
      <c r="XG131" s="233"/>
      <c r="XH131" s="233"/>
      <c r="XI131" s="233"/>
      <c r="XJ131" s="233"/>
      <c r="XK131" s="233"/>
      <c r="XL131" s="233"/>
      <c r="XM131" s="233"/>
      <c r="XN131" s="233"/>
      <c r="XO131" s="233"/>
      <c r="XP131" s="233"/>
      <c r="XQ131" s="233"/>
      <c r="XR131" s="233"/>
      <c r="XS131" s="233"/>
      <c r="XT131" s="233"/>
      <c r="XU131" s="233"/>
      <c r="XV131" s="233"/>
      <c r="XW131" s="233"/>
      <c r="XX131" s="233"/>
      <c r="XY131" s="233"/>
      <c r="XZ131" s="233"/>
      <c r="YA131" s="233"/>
      <c r="YB131" s="233"/>
      <c r="YC131" s="233"/>
      <c r="YD131" s="233"/>
      <c r="YE131" s="233"/>
      <c r="YF131" s="233"/>
      <c r="YG131" s="233"/>
      <c r="YH131" s="233"/>
      <c r="YI131" s="233"/>
      <c r="YJ131" s="233"/>
      <c r="YK131" s="233"/>
      <c r="YL131" s="233"/>
      <c r="YM131" s="233"/>
      <c r="YN131" s="233"/>
      <c r="YO131" s="233"/>
      <c r="YP131" s="233"/>
      <c r="YQ131" s="233"/>
      <c r="YR131" s="233"/>
      <c r="YS131" s="233"/>
      <c r="YT131" s="233"/>
      <c r="YU131" s="233"/>
      <c r="YV131" s="233"/>
      <c r="YW131" s="233"/>
      <c r="YX131" s="233"/>
      <c r="YY131" s="233"/>
      <c r="YZ131" s="233"/>
      <c r="ZA131" s="233"/>
      <c r="ZB131" s="233"/>
      <c r="ZC131" s="233"/>
      <c r="ZD131" s="233"/>
      <c r="ZE131" s="233"/>
      <c r="ZF131" s="233"/>
      <c r="ZG131" s="233"/>
      <c r="ZH131" s="233"/>
      <c r="ZI131" s="233"/>
      <c r="ZJ131" s="233"/>
      <c r="ZK131" s="233"/>
      <c r="ZL131" s="233"/>
      <c r="ZM131" s="233"/>
      <c r="ZN131" s="233"/>
      <c r="ZO131" s="233"/>
      <c r="ZP131" s="233"/>
      <c r="ZQ131" s="233"/>
      <c r="ZR131" s="233"/>
      <c r="ZS131" s="233"/>
      <c r="ZT131" s="233"/>
      <c r="ZU131" s="233"/>
      <c r="ZV131" s="233"/>
      <c r="ZW131" s="233"/>
      <c r="ZX131" s="233"/>
      <c r="ZY131" s="233"/>
      <c r="ZZ131" s="233"/>
      <c r="AAA131" s="233"/>
      <c r="AAB131" s="233"/>
      <c r="AAC131" s="233"/>
      <c r="AAD131" s="233"/>
      <c r="AAE131" s="233"/>
      <c r="AAF131" s="233"/>
      <c r="AAG131" s="233"/>
      <c r="AAH131" s="233"/>
      <c r="AAI131" s="233"/>
      <c r="AAJ131" s="233"/>
      <c r="AAK131" s="233"/>
      <c r="AAL131" s="233"/>
      <c r="AAM131" s="233"/>
      <c r="AAN131" s="233"/>
      <c r="AAO131" s="233"/>
      <c r="AAP131" s="233"/>
      <c r="AAQ131" s="233"/>
      <c r="AAR131" s="233"/>
      <c r="AAS131" s="233"/>
      <c r="AAT131" s="233"/>
      <c r="AAU131" s="233"/>
      <c r="AAV131" s="233"/>
      <c r="AAW131" s="233"/>
      <c r="AAX131" s="233"/>
      <c r="AAY131" s="233"/>
      <c r="AAZ131" s="233"/>
      <c r="ABA131" s="233"/>
      <c r="ABB131" s="233"/>
      <c r="ABC131" s="233"/>
      <c r="ABD131" s="233"/>
      <c r="ABE131" s="233"/>
      <c r="ABF131" s="233"/>
      <c r="ABG131" s="233"/>
      <c r="ABH131" s="233"/>
      <c r="ABI131" s="233"/>
      <c r="ABJ131" s="233"/>
      <c r="ABK131" s="233"/>
      <c r="ABL131" s="233"/>
      <c r="ABM131" s="233"/>
      <c r="ABN131" s="233"/>
      <c r="ABO131" s="233"/>
      <c r="ABP131" s="233"/>
      <c r="ABQ131" s="233"/>
      <c r="ABR131" s="233"/>
      <c r="ABS131" s="233"/>
      <c r="ABT131" s="233"/>
      <c r="ABU131" s="233"/>
      <c r="ABV131" s="233"/>
      <c r="ABW131" s="233"/>
      <c r="ABX131" s="233"/>
      <c r="ABY131" s="233"/>
      <c r="ABZ131" s="233"/>
      <c r="ACA131" s="233"/>
      <c r="ACB131" s="233"/>
      <c r="ACC131" s="233"/>
      <c r="ACD131" s="233"/>
      <c r="ACE131" s="233"/>
      <c r="ACF131" s="233"/>
      <c r="ACG131" s="233"/>
      <c r="ACH131" s="233"/>
      <c r="ACI131" s="233"/>
      <c r="ACJ131" s="233"/>
      <c r="ACK131" s="233"/>
      <c r="ACL131" s="233"/>
      <c r="ACM131" s="233"/>
      <c r="ACN131" s="233"/>
      <c r="ACO131" s="233"/>
      <c r="ACP131" s="233"/>
      <c r="ACQ131" s="233"/>
      <c r="ACR131" s="233"/>
      <c r="ACS131" s="233"/>
      <c r="ACT131" s="233"/>
      <c r="ACU131" s="233"/>
      <c r="ACV131" s="233"/>
      <c r="ACW131" s="233"/>
      <c r="ACX131" s="233"/>
      <c r="ACY131" s="233"/>
      <c r="ACZ131" s="233"/>
      <c r="ADA131" s="233"/>
      <c r="ADB131" s="233"/>
      <c r="ADC131" s="233"/>
      <c r="ADD131" s="233"/>
      <c r="ADE131" s="233"/>
      <c r="ADF131" s="233"/>
      <c r="ADG131" s="233"/>
      <c r="ADH131" s="233"/>
      <c r="ADI131" s="233"/>
      <c r="ADJ131" s="233"/>
      <c r="ADK131" s="233"/>
      <c r="ADL131" s="233"/>
      <c r="ADM131" s="233"/>
      <c r="ADN131" s="233"/>
      <c r="ADO131" s="233"/>
      <c r="ADP131" s="233"/>
      <c r="ADQ131" s="233"/>
      <c r="ADR131" s="233"/>
      <c r="ADS131" s="233"/>
      <c r="ADT131" s="233"/>
      <c r="ADU131" s="233"/>
      <c r="ADV131" s="233"/>
      <c r="ADW131" s="233"/>
      <c r="ADX131" s="233"/>
      <c r="ADY131" s="233"/>
      <c r="ADZ131" s="233"/>
      <c r="AEA131" s="233"/>
      <c r="AEB131" s="233"/>
      <c r="AEC131" s="233"/>
      <c r="AED131" s="233"/>
      <c r="AEE131" s="233"/>
      <c r="AEF131" s="233"/>
      <c r="AEG131" s="233"/>
      <c r="AEH131" s="233"/>
      <c r="AEI131" s="233"/>
      <c r="AEJ131" s="233"/>
      <c r="AEK131" s="233"/>
      <c r="AEL131" s="233"/>
      <c r="AEM131" s="233"/>
      <c r="AEN131" s="233"/>
      <c r="AEO131" s="233"/>
      <c r="AEP131" s="233"/>
      <c r="AEQ131" s="233"/>
      <c r="AER131" s="233"/>
      <c r="AES131" s="233"/>
      <c r="AET131" s="233"/>
      <c r="AEU131" s="233"/>
      <c r="AEV131" s="233"/>
      <c r="AEW131" s="233"/>
      <c r="AEX131" s="233"/>
      <c r="AEY131" s="233"/>
      <c r="AEZ131" s="233"/>
      <c r="AFA131" s="233"/>
      <c r="AFB131" s="233"/>
      <c r="AFC131" s="233"/>
      <c r="AFD131" s="233"/>
      <c r="AFE131" s="233"/>
      <c r="AFF131" s="233"/>
      <c r="AFG131" s="233"/>
      <c r="AFH131" s="233"/>
      <c r="AFI131" s="233"/>
      <c r="AFJ131" s="233"/>
      <c r="AFK131" s="233"/>
      <c r="AFL131" s="233"/>
      <c r="AFM131" s="233"/>
      <c r="AFN131" s="233"/>
      <c r="AFO131" s="233"/>
      <c r="AFP131" s="233"/>
      <c r="AFQ131" s="233"/>
      <c r="AFR131" s="233"/>
      <c r="AFS131" s="233"/>
      <c r="AFT131" s="233"/>
      <c r="AFU131" s="233"/>
      <c r="AFV131" s="233"/>
      <c r="AFW131" s="233"/>
      <c r="AFX131" s="233"/>
      <c r="AFY131" s="233"/>
      <c r="AFZ131" s="233"/>
      <c r="AGA131" s="233"/>
      <c r="AGB131" s="233"/>
      <c r="AGC131" s="233"/>
      <c r="AGD131" s="233"/>
      <c r="AGE131" s="233"/>
      <c r="AGF131" s="233"/>
      <c r="AGG131" s="233"/>
      <c r="AGH131" s="233"/>
      <c r="AGI131" s="233"/>
      <c r="AGJ131" s="233"/>
      <c r="AGK131" s="233"/>
      <c r="AGL131" s="233"/>
      <c r="AGM131" s="233"/>
      <c r="AGN131" s="233"/>
      <c r="AGO131" s="233"/>
      <c r="AGP131" s="233"/>
      <c r="AGQ131" s="233"/>
      <c r="AGR131" s="233"/>
      <c r="AGS131" s="233"/>
      <c r="AGT131" s="233"/>
      <c r="AGU131" s="233"/>
      <c r="AGV131" s="233"/>
      <c r="AGW131" s="233"/>
      <c r="AGX131" s="233"/>
      <c r="AGY131" s="233"/>
      <c r="AGZ131" s="233"/>
      <c r="AHA131" s="233"/>
      <c r="AHB131" s="233"/>
      <c r="AHC131" s="233"/>
      <c r="AHD131" s="233"/>
      <c r="AHE131" s="233"/>
      <c r="AHF131" s="233"/>
      <c r="AHG131" s="233"/>
      <c r="AHH131" s="233"/>
      <c r="AHI131" s="233"/>
      <c r="AHJ131" s="233"/>
      <c r="AHK131" s="233"/>
      <c r="AHL131" s="233"/>
      <c r="AHM131" s="233"/>
      <c r="AHN131" s="233"/>
      <c r="AHO131" s="233"/>
      <c r="AHP131" s="233"/>
      <c r="AHQ131" s="233"/>
      <c r="AHR131" s="233"/>
      <c r="AHS131" s="233"/>
      <c r="AHT131" s="233"/>
      <c r="AHU131" s="233"/>
      <c r="AHV131" s="233"/>
      <c r="AHW131" s="233"/>
      <c r="AHX131" s="233"/>
      <c r="AHY131" s="233"/>
      <c r="AHZ131" s="233"/>
      <c r="AIA131" s="233"/>
      <c r="AIB131" s="233"/>
      <c r="AIC131" s="233"/>
      <c r="AID131" s="233"/>
      <c r="AIE131" s="233"/>
      <c r="AIF131" s="233"/>
      <c r="AIG131" s="233"/>
      <c r="AIH131" s="233"/>
      <c r="AII131" s="233"/>
      <c r="AIJ131" s="233"/>
      <c r="AIK131" s="233"/>
      <c r="AIL131" s="233"/>
      <c r="AIM131" s="233"/>
      <c r="AIN131" s="233"/>
      <c r="AIO131" s="233"/>
      <c r="AIP131" s="233"/>
      <c r="AIQ131" s="233"/>
      <c r="AIR131" s="233"/>
      <c r="AIS131" s="233"/>
      <c r="AIT131" s="233"/>
      <c r="AIU131" s="233"/>
      <c r="AIV131" s="233"/>
      <c r="AIW131" s="233"/>
      <c r="AIX131" s="233"/>
      <c r="AIY131" s="233"/>
      <c r="AIZ131" s="233"/>
      <c r="AJA131" s="233"/>
      <c r="AJB131" s="233"/>
      <c r="AJC131" s="233"/>
      <c r="AJD131" s="233"/>
      <c r="AJE131" s="233"/>
      <c r="AJF131" s="233"/>
      <c r="AJG131" s="233"/>
      <c r="AJH131" s="233"/>
      <c r="AJI131" s="233"/>
      <c r="AJJ131" s="233"/>
      <c r="AJK131" s="233"/>
      <c r="AJL131" s="233"/>
      <c r="AJM131" s="233"/>
      <c r="AJN131" s="233"/>
      <c r="AJO131" s="233"/>
      <c r="AJP131" s="233"/>
      <c r="AJQ131" s="233"/>
      <c r="AJR131" s="233"/>
      <c r="AJS131" s="233"/>
      <c r="AJT131" s="233"/>
      <c r="AJU131" s="233"/>
      <c r="AJV131" s="233"/>
      <c r="AJW131" s="233"/>
      <c r="AJX131" s="233"/>
      <c r="AJY131" s="233"/>
      <c r="AJZ131" s="233"/>
      <c r="AKA131" s="233"/>
      <c r="AKB131" s="233"/>
      <c r="AKC131" s="233"/>
      <c r="AKD131" s="233"/>
      <c r="AKE131" s="233"/>
      <c r="AKF131" s="233"/>
      <c r="AKG131" s="233"/>
      <c r="AKH131" s="233"/>
      <c r="AKI131" s="233"/>
      <c r="AKJ131" s="233"/>
      <c r="AKK131" s="233"/>
      <c r="AKL131" s="233"/>
      <c r="AKM131" s="233"/>
      <c r="AKN131" s="233"/>
      <c r="AKO131" s="233"/>
      <c r="AKP131" s="233"/>
      <c r="AKQ131" s="233"/>
      <c r="AKR131" s="233"/>
      <c r="AKS131" s="233"/>
      <c r="AKT131" s="233"/>
      <c r="AKU131" s="233"/>
      <c r="AKV131" s="233"/>
      <c r="AKW131" s="233"/>
      <c r="AKX131" s="233"/>
      <c r="AKY131" s="233"/>
      <c r="AKZ131" s="233"/>
      <c r="ALA131" s="233"/>
      <c r="ALB131" s="233"/>
      <c r="ALC131" s="233"/>
      <c r="ALD131" s="233"/>
      <c r="ALE131" s="233"/>
      <c r="ALF131" s="233"/>
      <c r="ALG131" s="233"/>
      <c r="ALH131" s="233"/>
      <c r="ALI131" s="233"/>
      <c r="ALJ131" s="233"/>
      <c r="ALK131" s="233"/>
      <c r="ALL131" s="233"/>
      <c r="ALM131" s="233"/>
      <c r="ALN131" s="233"/>
      <c r="ALO131" s="233"/>
      <c r="ALP131" s="233"/>
      <c r="ALQ131" s="233"/>
      <c r="ALR131" s="233"/>
      <c r="ALS131" s="233"/>
      <c r="ALT131" s="233"/>
      <c r="ALU131" s="233"/>
      <c r="ALV131" s="233"/>
      <c r="ALW131" s="233"/>
      <c r="ALX131" s="233"/>
      <c r="ALY131" s="233"/>
      <c r="ALZ131" s="233"/>
      <c r="AMA131" s="233"/>
      <c r="AMB131" s="233"/>
      <c r="AMC131" s="233"/>
      <c r="AMD131" s="233"/>
      <c r="AME131" s="233"/>
      <c r="AMF131" s="233"/>
      <c r="AMG131" s="233"/>
      <c r="AMH131" s="233"/>
      <c r="AMI131" s="233"/>
      <c r="AMJ131" s="233"/>
      <c r="AMK131" s="233"/>
      <c r="AML131" s="233"/>
      <c r="AMM131" s="233"/>
      <c r="AMN131" s="233"/>
      <c r="AMO131" s="233"/>
      <c r="AMP131" s="233"/>
      <c r="AMQ131" s="233"/>
      <c r="AMR131" s="233"/>
      <c r="AMS131" s="233"/>
      <c r="AMT131" s="233"/>
      <c r="AMU131" s="233"/>
      <c r="AMV131" s="233"/>
      <c r="AMW131" s="233"/>
      <c r="AMX131" s="233"/>
      <c r="AMY131" s="233"/>
      <c r="AMZ131" s="233"/>
      <c r="ANA131" s="233"/>
      <c r="ANB131" s="233"/>
      <c r="ANC131" s="233"/>
      <c r="AND131" s="233"/>
      <c r="ANE131" s="233"/>
      <c r="ANF131" s="233"/>
      <c r="ANG131" s="233"/>
      <c r="ANH131" s="233"/>
      <c r="ANI131" s="233"/>
      <c r="ANJ131" s="233"/>
      <c r="ANK131" s="233"/>
      <c r="ANL131" s="233"/>
      <c r="ANM131" s="233"/>
      <c r="ANN131" s="233"/>
      <c r="ANO131" s="233"/>
      <c r="ANP131" s="233"/>
      <c r="ANQ131" s="233"/>
      <c r="ANR131" s="233"/>
      <c r="ANS131" s="233"/>
      <c r="ANT131" s="233"/>
      <c r="ANU131" s="233"/>
      <c r="ANV131" s="233"/>
      <c r="ANW131" s="233"/>
      <c r="ANX131" s="233"/>
      <c r="ANY131" s="233"/>
      <c r="ANZ131" s="233"/>
      <c r="AOA131" s="233"/>
      <c r="AOB131" s="233"/>
      <c r="AOC131" s="233"/>
      <c r="AOD131" s="233"/>
      <c r="AOE131" s="233"/>
      <c r="AOF131" s="233"/>
      <c r="AOG131" s="233"/>
      <c r="AOH131" s="233"/>
      <c r="AOI131" s="233"/>
      <c r="AOJ131" s="233"/>
      <c r="AOK131" s="233"/>
      <c r="AOL131" s="233"/>
      <c r="AOM131" s="233"/>
      <c r="AON131" s="233"/>
      <c r="AOO131" s="233"/>
      <c r="AOP131" s="233"/>
      <c r="AOQ131" s="233"/>
      <c r="AOR131" s="233"/>
      <c r="AOS131" s="233"/>
      <c r="AOT131" s="233"/>
      <c r="AOU131" s="233"/>
      <c r="AOV131" s="233"/>
      <c r="AOW131" s="233"/>
      <c r="AOX131" s="233"/>
      <c r="AOY131" s="233"/>
      <c r="AOZ131" s="233"/>
      <c r="APA131" s="233"/>
      <c r="APB131" s="233"/>
      <c r="APC131" s="233"/>
      <c r="APD131" s="233"/>
      <c r="APE131" s="233"/>
      <c r="APF131" s="233"/>
      <c r="APG131" s="233"/>
      <c r="APH131" s="233"/>
      <c r="API131" s="233"/>
      <c r="APJ131" s="233"/>
      <c r="APK131" s="233"/>
      <c r="APL131" s="233"/>
      <c r="APM131" s="233"/>
      <c r="APN131" s="233"/>
      <c r="APO131" s="233"/>
      <c r="APP131" s="233"/>
      <c r="APQ131" s="233"/>
      <c r="APR131" s="233"/>
      <c r="APS131" s="233"/>
      <c r="APT131" s="233"/>
      <c r="APU131" s="233"/>
      <c r="APV131" s="233"/>
      <c r="APW131" s="233"/>
      <c r="APX131" s="233"/>
      <c r="APY131" s="233"/>
      <c r="APZ131" s="233"/>
      <c r="AQA131" s="233"/>
      <c r="AQB131" s="233"/>
      <c r="AQC131" s="233"/>
      <c r="AQD131" s="233"/>
      <c r="AQE131" s="233"/>
      <c r="AQF131" s="233"/>
      <c r="AQG131" s="233"/>
      <c r="AQH131" s="233"/>
      <c r="AQI131" s="233"/>
      <c r="AQJ131" s="233"/>
      <c r="AQK131" s="233"/>
      <c r="AQL131" s="233"/>
      <c r="AQM131" s="233"/>
      <c r="AQN131" s="233"/>
      <c r="AQO131" s="233"/>
      <c r="AQP131" s="233"/>
      <c r="AQQ131" s="233"/>
      <c r="AQR131" s="233"/>
      <c r="AQS131" s="233"/>
      <c r="AQT131" s="233"/>
      <c r="AQU131" s="233"/>
      <c r="AQV131" s="233"/>
      <c r="AQW131" s="233"/>
      <c r="AQX131" s="233"/>
      <c r="AQY131" s="233"/>
      <c r="AQZ131" s="233"/>
      <c r="ARA131" s="233"/>
      <c r="ARB131" s="233"/>
      <c r="ARC131" s="233"/>
      <c r="ARD131" s="233"/>
      <c r="ARE131" s="233"/>
      <c r="ARF131" s="233"/>
      <c r="ARG131" s="233"/>
      <c r="ARH131" s="233"/>
      <c r="ARI131" s="233"/>
      <c r="ARJ131" s="233"/>
      <c r="ARK131" s="233"/>
      <c r="ARL131" s="233"/>
      <c r="ARM131" s="233"/>
      <c r="ARN131" s="233"/>
      <c r="ARO131" s="233"/>
      <c r="ARP131" s="233"/>
      <c r="ARQ131" s="233"/>
      <c r="ARR131" s="233"/>
      <c r="ARS131" s="233"/>
      <c r="ART131" s="233"/>
      <c r="ARU131" s="233"/>
      <c r="ARV131" s="233"/>
      <c r="ARW131" s="233"/>
      <c r="ARX131" s="233"/>
      <c r="ARY131" s="233"/>
      <c r="ARZ131" s="233"/>
      <c r="ASA131" s="233"/>
      <c r="ASB131" s="233"/>
      <c r="ASC131" s="233"/>
      <c r="ASD131" s="233"/>
      <c r="ASE131" s="233"/>
      <c r="ASF131" s="233"/>
      <c r="ASG131" s="233"/>
      <c r="ASH131" s="233"/>
      <c r="ASI131" s="233"/>
      <c r="ASJ131" s="233"/>
      <c r="ASK131" s="233"/>
      <c r="ASL131" s="233"/>
      <c r="ASM131" s="233"/>
      <c r="ASN131" s="233"/>
      <c r="ASO131" s="233"/>
      <c r="ASP131" s="233"/>
      <c r="ASQ131" s="233"/>
      <c r="ASR131" s="233"/>
      <c r="ASS131" s="233"/>
      <c r="AST131" s="233"/>
      <c r="ASU131" s="233"/>
      <c r="ASV131" s="233"/>
      <c r="ASW131" s="233"/>
      <c r="ASX131" s="233"/>
      <c r="ASY131" s="233"/>
      <c r="ASZ131" s="233"/>
      <c r="ATA131" s="233"/>
      <c r="ATB131" s="233"/>
      <c r="ATC131" s="233"/>
      <c r="ATD131" s="233"/>
      <c r="ATE131" s="233"/>
      <c r="ATF131" s="233"/>
      <c r="ATG131" s="233"/>
      <c r="ATH131" s="233"/>
      <c r="ATI131" s="233"/>
      <c r="ATJ131" s="233"/>
      <c r="ATK131" s="233"/>
      <c r="ATL131" s="233"/>
      <c r="ATM131" s="233"/>
      <c r="ATN131" s="233"/>
      <c r="ATO131" s="233"/>
      <c r="ATP131" s="233"/>
      <c r="ATQ131" s="233"/>
      <c r="ATR131" s="233"/>
      <c r="ATS131" s="233"/>
      <c r="ATT131" s="233"/>
      <c r="ATU131" s="233"/>
      <c r="ATV131" s="233"/>
      <c r="ATW131" s="233"/>
      <c r="ATX131" s="233"/>
      <c r="ATY131" s="233"/>
      <c r="ATZ131" s="233"/>
      <c r="AUA131" s="233"/>
      <c r="AUB131" s="233"/>
      <c r="AUC131" s="233"/>
      <c r="AUD131" s="233"/>
      <c r="AUE131" s="233"/>
      <c r="AUF131" s="233"/>
      <c r="AUG131" s="233"/>
      <c r="AUH131" s="233"/>
      <c r="AUI131" s="233"/>
      <c r="AUJ131" s="233"/>
      <c r="AUK131" s="233"/>
      <c r="AUL131" s="233"/>
      <c r="AUM131" s="233"/>
      <c r="AUN131" s="233"/>
      <c r="AUO131" s="233"/>
      <c r="AUP131" s="233"/>
      <c r="AUQ131" s="233"/>
      <c r="AUR131" s="233"/>
      <c r="AUS131" s="233"/>
      <c r="AUT131" s="233"/>
      <c r="AUU131" s="233"/>
      <c r="AUV131" s="233"/>
      <c r="AUW131" s="233"/>
      <c r="AUX131" s="233"/>
      <c r="AUY131" s="233"/>
      <c r="AUZ131" s="233"/>
      <c r="AVA131" s="233"/>
      <c r="AVB131" s="233"/>
      <c r="AVC131" s="233"/>
      <c r="AVD131" s="233"/>
      <c r="AVE131" s="233"/>
      <c r="AVF131" s="233"/>
      <c r="AVG131" s="233"/>
      <c r="AVH131" s="233"/>
      <c r="AVI131" s="233"/>
      <c r="AVJ131" s="233"/>
      <c r="AVK131" s="233"/>
      <c r="AVL131" s="233"/>
      <c r="AVM131" s="233"/>
      <c r="AVN131" s="233"/>
      <c r="AVO131" s="233"/>
      <c r="AVP131" s="233"/>
      <c r="AVQ131" s="233"/>
      <c r="AVR131" s="233"/>
      <c r="AVS131" s="233"/>
      <c r="AVT131" s="233"/>
      <c r="AVU131" s="233"/>
      <c r="AVV131" s="233"/>
      <c r="AVW131" s="233"/>
      <c r="AVX131" s="233"/>
      <c r="AVY131" s="233"/>
      <c r="AVZ131" s="233"/>
      <c r="AWA131" s="233"/>
      <c r="AWB131" s="233"/>
      <c r="AWC131" s="233"/>
      <c r="AWD131" s="233"/>
      <c r="AWE131" s="233"/>
      <c r="AWF131" s="233"/>
      <c r="AWG131" s="233"/>
      <c r="AWH131" s="233"/>
      <c r="AWI131" s="233"/>
      <c r="AWJ131" s="233"/>
      <c r="AWK131" s="233"/>
      <c r="AWL131" s="233"/>
      <c r="AWM131" s="233"/>
      <c r="AWN131" s="233"/>
      <c r="AWO131" s="233"/>
      <c r="AWP131" s="233"/>
      <c r="AWQ131" s="233"/>
      <c r="AWR131" s="233"/>
      <c r="AWS131" s="233"/>
      <c r="AWT131" s="233"/>
      <c r="AWU131" s="233"/>
      <c r="AWV131" s="233"/>
      <c r="AWW131" s="233"/>
      <c r="AWX131" s="233"/>
      <c r="AWY131" s="233"/>
      <c r="AWZ131" s="233"/>
      <c r="AXA131" s="233"/>
      <c r="AXB131" s="233"/>
      <c r="AXC131" s="233"/>
      <c r="AXD131" s="233"/>
      <c r="AXE131" s="233"/>
      <c r="AXF131" s="233"/>
      <c r="AXG131" s="233"/>
      <c r="AXH131" s="233"/>
      <c r="AXI131" s="233"/>
      <c r="AXJ131" s="233"/>
      <c r="AXK131" s="233"/>
      <c r="AXL131" s="233"/>
      <c r="AXM131" s="233"/>
      <c r="AXN131" s="233"/>
      <c r="AXO131" s="233"/>
      <c r="AXP131" s="233"/>
      <c r="AXQ131" s="233"/>
      <c r="AXR131" s="233"/>
      <c r="AXS131" s="233"/>
      <c r="AXT131" s="233"/>
      <c r="AXU131" s="233"/>
      <c r="AXV131" s="233"/>
      <c r="AXW131" s="233"/>
      <c r="AXX131" s="233"/>
      <c r="AXY131" s="233"/>
      <c r="AXZ131" s="233"/>
      <c r="AYA131" s="233"/>
      <c r="AYB131" s="233"/>
      <c r="AYC131" s="233"/>
      <c r="AYD131" s="233"/>
      <c r="AYE131" s="233"/>
      <c r="AYF131" s="233"/>
      <c r="AYG131" s="233"/>
      <c r="AYH131" s="233"/>
      <c r="AYI131" s="233"/>
      <c r="AYJ131" s="233"/>
      <c r="AYK131" s="233"/>
      <c r="AYL131" s="233"/>
      <c r="AYM131" s="233"/>
      <c r="AYN131" s="233"/>
      <c r="AYO131" s="233"/>
      <c r="AYP131" s="233"/>
      <c r="AYQ131" s="233"/>
      <c r="AYR131" s="233"/>
      <c r="AYS131" s="233"/>
      <c r="AYT131" s="233"/>
      <c r="AYU131" s="233"/>
      <c r="AYV131" s="233"/>
      <c r="AYW131" s="233"/>
      <c r="AYX131" s="233"/>
      <c r="AYY131" s="233"/>
      <c r="AYZ131" s="233"/>
      <c r="AZA131" s="233"/>
      <c r="AZB131" s="233"/>
      <c r="AZC131" s="233"/>
      <c r="AZD131" s="233"/>
      <c r="AZE131" s="233"/>
      <c r="AZF131" s="233"/>
      <c r="AZG131" s="233"/>
      <c r="AZH131" s="233"/>
      <c r="AZI131" s="233"/>
      <c r="AZJ131" s="233"/>
      <c r="AZK131" s="233"/>
      <c r="AZL131" s="233"/>
      <c r="AZM131" s="233"/>
      <c r="AZN131" s="233"/>
      <c r="AZO131" s="233"/>
      <c r="AZP131" s="233"/>
      <c r="AZQ131" s="233"/>
      <c r="AZR131" s="233"/>
      <c r="AZS131" s="233"/>
      <c r="AZT131" s="233"/>
      <c r="AZU131" s="233"/>
      <c r="AZV131" s="233"/>
      <c r="AZW131" s="233"/>
      <c r="AZX131" s="233"/>
      <c r="AZY131" s="233"/>
      <c r="AZZ131" s="233"/>
      <c r="BAA131" s="233"/>
      <c r="BAB131" s="233"/>
      <c r="BAC131" s="233"/>
      <c r="BAD131" s="233"/>
      <c r="BAE131" s="233"/>
      <c r="BAF131" s="233"/>
      <c r="BAG131" s="233"/>
      <c r="BAH131" s="233"/>
      <c r="BAI131" s="233"/>
      <c r="BAJ131" s="233"/>
      <c r="BAK131" s="233"/>
      <c r="BAL131" s="233"/>
      <c r="BAM131" s="233"/>
      <c r="BAN131" s="233"/>
      <c r="BAO131" s="233"/>
      <c r="BAP131" s="233"/>
      <c r="BAQ131" s="233"/>
      <c r="BAR131" s="233"/>
      <c r="BAS131" s="233"/>
      <c r="BAT131" s="233"/>
      <c r="BAU131" s="233"/>
      <c r="BAV131" s="233"/>
      <c r="BAW131" s="233"/>
      <c r="BAX131" s="233"/>
      <c r="BAY131" s="233"/>
      <c r="BAZ131" s="233"/>
      <c r="BBA131" s="233"/>
      <c r="BBB131" s="233"/>
      <c r="BBC131" s="233"/>
      <c r="BBD131" s="233"/>
      <c r="BBE131" s="233"/>
      <c r="BBF131" s="233"/>
      <c r="BBG131" s="233"/>
      <c r="BBH131" s="233"/>
      <c r="BBI131" s="233"/>
      <c r="BBJ131" s="233"/>
      <c r="BBK131" s="233"/>
      <c r="BBL131" s="233"/>
      <c r="BBM131" s="233"/>
      <c r="BBN131" s="233"/>
      <c r="BBO131" s="233"/>
      <c r="BBP131" s="233"/>
      <c r="BBQ131" s="233"/>
      <c r="BBR131" s="233"/>
      <c r="BBS131" s="233"/>
      <c r="BBT131" s="233"/>
      <c r="BBU131" s="233"/>
      <c r="BBV131" s="233"/>
      <c r="BBW131" s="233"/>
      <c r="BBX131" s="233"/>
      <c r="BBY131" s="233"/>
      <c r="BBZ131" s="233"/>
      <c r="BCA131" s="233"/>
      <c r="BCB131" s="233"/>
      <c r="BCC131" s="233"/>
      <c r="BCD131" s="233"/>
      <c r="BCE131" s="233"/>
      <c r="BCF131" s="233"/>
      <c r="BCG131" s="233"/>
      <c r="BCH131" s="233"/>
      <c r="BCI131" s="233"/>
      <c r="BCJ131" s="233"/>
      <c r="BCK131" s="233"/>
      <c r="BCL131" s="233"/>
      <c r="BCM131" s="233"/>
      <c r="BCN131" s="233"/>
      <c r="BCO131" s="233"/>
      <c r="BCP131" s="233"/>
      <c r="BCQ131" s="233"/>
      <c r="BCR131" s="233"/>
      <c r="BCS131" s="233"/>
      <c r="BCT131" s="233"/>
      <c r="BCU131" s="233"/>
      <c r="BCV131" s="233"/>
      <c r="BCW131" s="233"/>
      <c r="BCX131" s="233"/>
      <c r="BCY131" s="233"/>
      <c r="BCZ131" s="233"/>
      <c r="BDA131" s="233"/>
      <c r="BDB131" s="233"/>
      <c r="BDC131" s="233"/>
      <c r="BDD131" s="233"/>
      <c r="BDE131" s="233"/>
      <c r="BDF131" s="233"/>
      <c r="BDG131" s="233"/>
      <c r="BDH131" s="233"/>
      <c r="BDI131" s="233"/>
      <c r="BDJ131" s="233"/>
      <c r="BDK131" s="233"/>
      <c r="BDL131" s="233"/>
      <c r="BDM131" s="233"/>
      <c r="BDN131" s="233"/>
      <c r="BDO131" s="233"/>
      <c r="BDP131" s="233"/>
      <c r="BDQ131" s="233"/>
      <c r="BDR131" s="233"/>
      <c r="BDS131" s="233"/>
      <c r="BDT131" s="233"/>
      <c r="BDU131" s="233"/>
    </row>
    <row r="132" spans="1:1477" s="7" customFormat="1" ht="24" customHeight="1" thickTop="1" thickBot="1">
      <c r="B132" s="291" t="s">
        <v>533</v>
      </c>
      <c r="C132" s="292"/>
      <c r="D132" s="293"/>
      <c r="E132" s="8"/>
      <c r="F132" s="9"/>
      <c r="G132" s="176">
        <f>IF(C126="","",ROWS(B126:B131)-1)</f>
        <v>5</v>
      </c>
      <c r="H132" s="10">
        <f>SUM(H126:H131)</f>
        <v>7</v>
      </c>
      <c r="I132" s="10">
        <f>SUM(I126:I131)</f>
        <v>22</v>
      </c>
      <c r="J132" s="18">
        <f>SUM(J126:J131)</f>
        <v>2475</v>
      </c>
      <c r="K132" s="10">
        <f>SUM(K126:K131)</f>
        <v>3005</v>
      </c>
      <c r="L132" s="10">
        <f>SUM(L126:L131)</f>
        <v>2914</v>
      </c>
      <c r="M132" s="226">
        <f>IF(C126="",0,N126/G126)</f>
        <v>2.3629489603024576E-5</v>
      </c>
      <c r="N132" s="10">
        <f t="shared" ref="N132:AC132" si="110">SUM(N126:N131)</f>
        <v>5</v>
      </c>
      <c r="O132" s="10">
        <f t="shared" si="110"/>
        <v>91</v>
      </c>
      <c r="P132" s="11">
        <f t="shared" si="110"/>
        <v>0</v>
      </c>
      <c r="Q132" s="11">
        <f t="shared" si="110"/>
        <v>0</v>
      </c>
      <c r="R132" s="10">
        <f t="shared" si="110"/>
        <v>411</v>
      </c>
      <c r="S132" s="10">
        <f t="shared" si="110"/>
        <v>119</v>
      </c>
      <c r="T132" s="12">
        <f t="shared" si="110"/>
        <v>52161110</v>
      </c>
      <c r="U132" s="12">
        <f t="shared" si="110"/>
        <v>533201</v>
      </c>
      <c r="V132" s="12">
        <f t="shared" si="110"/>
        <v>51627909</v>
      </c>
      <c r="W132" s="12">
        <f t="shared" si="110"/>
        <v>52848306</v>
      </c>
      <c r="X132" s="12">
        <f t="shared" si="110"/>
        <v>52388485</v>
      </c>
      <c r="Y132" s="12">
        <f t="shared" si="110"/>
        <v>-157000</v>
      </c>
      <c r="Z132" s="12">
        <f t="shared" si="110"/>
        <v>0</v>
      </c>
      <c r="AA132" s="12">
        <f t="shared" si="110"/>
        <v>-157000</v>
      </c>
      <c r="AB132" s="12">
        <f t="shared" si="110"/>
        <v>52231485</v>
      </c>
      <c r="AC132" s="12">
        <f t="shared" si="110"/>
        <v>52049359</v>
      </c>
      <c r="AD132" s="157">
        <f>IF(G132="",0,AE132/G132)</f>
        <v>1</v>
      </c>
      <c r="AE132" s="160">
        <f t="shared" ref="AE132:CM132" si="111">SUM(AE126:AE131)</f>
        <v>5</v>
      </c>
      <c r="AF132" s="12">
        <f t="shared" si="111"/>
        <v>-182128</v>
      </c>
      <c r="AG132" s="12">
        <f t="shared" si="111"/>
        <v>687195</v>
      </c>
      <c r="AH132" s="11">
        <f t="shared" si="111"/>
        <v>212</v>
      </c>
      <c r="AI132" s="11">
        <f t="shared" si="111"/>
        <v>199</v>
      </c>
      <c r="AJ132" s="13">
        <f t="shared" si="111"/>
        <v>0</v>
      </c>
      <c r="AK132" s="13">
        <f t="shared" si="111"/>
        <v>84</v>
      </c>
      <c r="AL132" s="12">
        <f t="shared" si="111"/>
        <v>419773</v>
      </c>
      <c r="AM132" s="12">
        <f t="shared" si="111"/>
        <v>103254</v>
      </c>
      <c r="AN132" s="13">
        <f t="shared" si="111"/>
        <v>0</v>
      </c>
      <c r="AO132" s="13">
        <f t="shared" si="111"/>
        <v>7</v>
      </c>
      <c r="AP132" s="12">
        <f t="shared" si="111"/>
        <v>460962</v>
      </c>
      <c r="AQ132" s="12">
        <f t="shared" si="111"/>
        <v>5845</v>
      </c>
      <c r="AR132" s="13">
        <f t="shared" si="111"/>
        <v>0</v>
      </c>
      <c r="AS132" s="13">
        <f t="shared" si="111"/>
        <v>0</v>
      </c>
      <c r="AT132" s="12">
        <f t="shared" si="111"/>
        <v>0</v>
      </c>
      <c r="AU132" s="12">
        <f t="shared" si="111"/>
        <v>0</v>
      </c>
      <c r="AV132" s="13">
        <f t="shared" si="111"/>
        <v>0</v>
      </c>
      <c r="AW132" s="13">
        <f t="shared" si="111"/>
        <v>0</v>
      </c>
      <c r="AX132" s="12">
        <f t="shared" si="111"/>
        <v>0</v>
      </c>
      <c r="AY132" s="12">
        <f t="shared" si="111"/>
        <v>0</v>
      </c>
      <c r="AZ132" s="13">
        <f t="shared" si="111"/>
        <v>0</v>
      </c>
      <c r="BA132" s="13">
        <f t="shared" si="111"/>
        <v>0</v>
      </c>
      <c r="BB132" s="12">
        <f t="shared" si="111"/>
        <v>0</v>
      </c>
      <c r="BC132" s="12">
        <f t="shared" si="111"/>
        <v>0</v>
      </c>
      <c r="BD132" s="13">
        <f t="shared" si="111"/>
        <v>0</v>
      </c>
      <c r="BE132" s="13">
        <f t="shared" si="111"/>
        <v>28</v>
      </c>
      <c r="BF132" s="12">
        <f t="shared" si="111"/>
        <v>144806</v>
      </c>
      <c r="BG132" s="12">
        <f t="shared" si="111"/>
        <v>0</v>
      </c>
      <c r="BH132" s="13">
        <f t="shared" si="111"/>
        <v>0</v>
      </c>
      <c r="BI132" s="13">
        <f t="shared" si="111"/>
        <v>0</v>
      </c>
      <c r="BJ132" s="12">
        <f t="shared" si="111"/>
        <v>8621</v>
      </c>
      <c r="BK132" s="12">
        <f t="shared" si="111"/>
        <v>0</v>
      </c>
      <c r="BL132" s="13">
        <f t="shared" si="111"/>
        <v>0</v>
      </c>
      <c r="BM132" s="13">
        <f t="shared" si="111"/>
        <v>0</v>
      </c>
      <c r="BN132" s="12">
        <f t="shared" si="111"/>
        <v>0</v>
      </c>
      <c r="BO132" s="12">
        <f t="shared" si="111"/>
        <v>0</v>
      </c>
      <c r="BP132" s="13">
        <f t="shared" si="111"/>
        <v>0</v>
      </c>
      <c r="BQ132" s="13">
        <f t="shared" si="111"/>
        <v>0</v>
      </c>
      <c r="BR132" s="12">
        <f t="shared" si="111"/>
        <v>1977</v>
      </c>
      <c r="BS132" s="12">
        <f t="shared" si="111"/>
        <v>0</v>
      </c>
      <c r="BT132" s="13">
        <f t="shared" si="111"/>
        <v>0</v>
      </c>
      <c r="BU132" s="13">
        <f t="shared" si="111"/>
        <v>0</v>
      </c>
      <c r="BV132" s="12">
        <f t="shared" si="111"/>
        <v>67841</v>
      </c>
      <c r="BW132" s="12">
        <f t="shared" si="111"/>
        <v>0</v>
      </c>
      <c r="BX132" s="13">
        <f t="shared" si="111"/>
        <v>0</v>
      </c>
      <c r="BY132" s="13">
        <f t="shared" si="111"/>
        <v>0</v>
      </c>
      <c r="BZ132" s="12">
        <f t="shared" si="111"/>
        <v>0</v>
      </c>
      <c r="CA132" s="12">
        <f t="shared" si="111"/>
        <v>0</v>
      </c>
      <c r="CB132" s="13">
        <f t="shared" si="111"/>
        <v>0</v>
      </c>
      <c r="CC132" s="13">
        <f t="shared" si="111"/>
        <v>0</v>
      </c>
      <c r="CD132" s="12">
        <f t="shared" si="111"/>
        <v>0</v>
      </c>
      <c r="CE132" s="12">
        <f t="shared" si="111"/>
        <v>0</v>
      </c>
      <c r="CF132" s="13">
        <f t="shared" si="111"/>
        <v>0</v>
      </c>
      <c r="CG132" s="13">
        <f t="shared" si="111"/>
        <v>0</v>
      </c>
      <c r="CH132" s="12">
        <f t="shared" si="111"/>
        <v>-130930</v>
      </c>
      <c r="CI132" s="12">
        <f t="shared" si="111"/>
        <v>0</v>
      </c>
      <c r="CJ132" s="13">
        <f t="shared" si="111"/>
        <v>0</v>
      </c>
      <c r="CK132" s="13">
        <f t="shared" si="111"/>
        <v>119</v>
      </c>
      <c r="CL132" s="12">
        <f t="shared" si="111"/>
        <v>973051</v>
      </c>
      <c r="CM132" s="12">
        <f t="shared" si="111"/>
        <v>109099</v>
      </c>
      <c r="CN132" s="14"/>
      <c r="CO132" s="14"/>
      <c r="CP132" s="14"/>
      <c r="CQ132" s="14"/>
      <c r="CR132" s="14"/>
      <c r="CS132" s="14"/>
      <c r="CT132" s="15"/>
      <c r="CU132" s="9"/>
      <c r="CV132" s="9"/>
      <c r="CW132" s="10"/>
      <c r="CX132" s="15"/>
      <c r="CY132" s="9"/>
      <c r="CZ132" s="9"/>
      <c r="DA132" s="9"/>
      <c r="DB132" s="12"/>
      <c r="DC132" s="14"/>
      <c r="DD132" s="16"/>
      <c r="DE132" s="118"/>
      <c r="DF132" s="118"/>
      <c r="DG132" s="118"/>
      <c r="DH132" s="118"/>
      <c r="DI132" s="118"/>
      <c r="DJ132" s="118"/>
      <c r="DK132" s="118"/>
      <c r="DL132" s="118"/>
      <c r="DM132" s="118"/>
      <c r="DN132" s="118"/>
      <c r="DO132" s="118"/>
      <c r="DP132" s="118"/>
      <c r="DQ132" s="118"/>
      <c r="DR132" s="118"/>
      <c r="DS132" s="118"/>
      <c r="DT132" s="118"/>
      <c r="DU132" s="118"/>
      <c r="DV132" s="118"/>
      <c r="DW132" s="118"/>
      <c r="DX132" s="118"/>
      <c r="DY132" s="118"/>
      <c r="DZ132" s="118"/>
      <c r="EA132" s="118"/>
      <c r="EB132" s="118"/>
      <c r="EC132" s="118"/>
      <c r="ED132" s="118"/>
      <c r="EE132" s="118"/>
      <c r="EF132" s="118"/>
      <c r="EG132" s="118"/>
      <c r="EH132" s="118"/>
      <c r="EI132" s="118"/>
      <c r="EJ132" s="118"/>
      <c r="EK132" s="118"/>
      <c r="EL132" s="118"/>
      <c r="EM132" s="118"/>
      <c r="EN132" s="118"/>
      <c r="EO132" s="118"/>
      <c r="EP132" s="118"/>
      <c r="EQ132" s="118"/>
      <c r="ER132" s="118"/>
      <c r="ES132" s="118"/>
      <c r="ET132" s="118"/>
      <c r="EU132" s="118"/>
      <c r="EV132" s="118"/>
      <c r="EW132" s="118"/>
      <c r="EX132" s="118"/>
      <c r="EY132" s="118"/>
      <c r="EZ132" s="118"/>
      <c r="FA132" s="118"/>
      <c r="FB132" s="118"/>
      <c r="FC132" s="118"/>
      <c r="FD132" s="118"/>
      <c r="FE132" s="118"/>
      <c r="FF132" s="118"/>
      <c r="FG132" s="118"/>
      <c r="FH132" s="118"/>
      <c r="FI132" s="118"/>
      <c r="FJ132" s="118"/>
      <c r="FK132" s="118"/>
      <c r="FL132" s="118"/>
      <c r="FM132" s="118"/>
      <c r="FN132" s="118"/>
      <c r="FO132" s="118"/>
      <c r="FP132" s="118"/>
      <c r="FQ132" s="118"/>
      <c r="FR132" s="118"/>
      <c r="FS132" s="118"/>
      <c r="FT132" s="118"/>
      <c r="FU132" s="118"/>
      <c r="FV132" s="118"/>
      <c r="FW132" s="118"/>
      <c r="FX132" s="118"/>
      <c r="FY132" s="118"/>
      <c r="FZ132" s="118"/>
      <c r="GA132" s="118"/>
      <c r="GB132" s="118"/>
      <c r="GC132" s="118"/>
      <c r="GD132" s="118"/>
      <c r="GE132" s="118"/>
      <c r="GF132" s="118"/>
      <c r="GG132" s="118"/>
      <c r="GH132" s="118"/>
      <c r="GI132" s="118"/>
      <c r="GJ132" s="118"/>
      <c r="GK132" s="118"/>
      <c r="GL132" s="118"/>
      <c r="GM132" s="118"/>
      <c r="GN132" s="118"/>
      <c r="GO132" s="118"/>
      <c r="GP132" s="118"/>
      <c r="GQ132" s="118"/>
      <c r="GR132" s="118"/>
      <c r="GS132" s="118"/>
      <c r="GT132" s="118"/>
      <c r="GU132" s="118"/>
      <c r="GV132" s="118"/>
      <c r="GW132" s="118"/>
      <c r="GX132" s="118"/>
      <c r="GY132" s="118"/>
      <c r="GZ132" s="118"/>
      <c r="HA132" s="118"/>
      <c r="HB132" s="118"/>
      <c r="HC132" s="118"/>
      <c r="HD132" s="118"/>
      <c r="HE132" s="118"/>
      <c r="HF132" s="118"/>
      <c r="HG132" s="118"/>
      <c r="HH132" s="118"/>
      <c r="HI132" s="118"/>
      <c r="HJ132" s="118"/>
      <c r="HK132" s="118"/>
      <c r="HL132" s="118"/>
      <c r="HM132" s="118"/>
      <c r="HN132" s="118"/>
      <c r="HO132" s="118"/>
      <c r="HP132" s="118"/>
      <c r="HQ132" s="118"/>
      <c r="HR132" s="118"/>
      <c r="HS132" s="118"/>
      <c r="HT132" s="118"/>
      <c r="HU132" s="118"/>
      <c r="HV132" s="118"/>
      <c r="HW132" s="118"/>
      <c r="HX132" s="118"/>
      <c r="HY132" s="118"/>
      <c r="HZ132" s="118"/>
      <c r="IA132" s="118"/>
      <c r="IB132" s="118"/>
      <c r="IC132" s="118"/>
      <c r="ID132" s="118"/>
      <c r="IE132" s="118"/>
      <c r="IF132" s="118"/>
      <c r="IG132" s="118"/>
      <c r="IH132" s="118"/>
      <c r="II132" s="118"/>
      <c r="IJ132" s="118"/>
      <c r="IK132" s="118"/>
      <c r="IL132" s="118"/>
      <c r="IM132" s="118"/>
      <c r="IN132" s="118"/>
      <c r="IO132" s="118"/>
      <c r="IP132" s="118"/>
      <c r="IQ132" s="118"/>
      <c r="IR132" s="118"/>
      <c r="IS132" s="118"/>
      <c r="IT132" s="118"/>
      <c r="IU132" s="118"/>
      <c r="IV132" s="118"/>
      <c r="IW132" s="118"/>
      <c r="IX132" s="118"/>
      <c r="IY132" s="118"/>
      <c r="IZ132" s="118"/>
      <c r="JA132" s="118"/>
      <c r="JB132" s="118"/>
      <c r="JC132" s="118"/>
      <c r="JD132" s="118"/>
      <c r="JE132" s="118"/>
      <c r="JF132" s="118"/>
      <c r="JG132" s="118"/>
      <c r="JH132" s="118"/>
      <c r="JI132" s="118"/>
      <c r="JJ132" s="118"/>
      <c r="JK132" s="118"/>
      <c r="JL132" s="118"/>
      <c r="JM132" s="118"/>
      <c r="JN132" s="118"/>
      <c r="JO132" s="118"/>
      <c r="JP132" s="118"/>
      <c r="JQ132" s="118"/>
      <c r="JR132" s="118"/>
      <c r="JS132" s="118"/>
      <c r="JT132" s="118"/>
      <c r="JU132" s="118"/>
      <c r="JV132" s="118"/>
      <c r="JW132" s="118"/>
      <c r="JX132" s="118"/>
      <c r="JY132" s="118"/>
      <c r="JZ132" s="118"/>
      <c r="KA132" s="118"/>
      <c r="KB132" s="118"/>
      <c r="KC132" s="118"/>
      <c r="KD132" s="118"/>
      <c r="KE132" s="118"/>
      <c r="KF132" s="118"/>
      <c r="KG132" s="118"/>
      <c r="KH132" s="118"/>
      <c r="KI132" s="118"/>
      <c r="KJ132" s="118"/>
      <c r="KK132" s="118"/>
      <c r="KL132" s="118"/>
      <c r="KM132" s="118"/>
      <c r="KN132" s="118"/>
      <c r="KO132" s="118"/>
      <c r="KP132" s="118"/>
      <c r="KQ132" s="118"/>
      <c r="KR132" s="118"/>
      <c r="KS132" s="118"/>
      <c r="KT132" s="118"/>
      <c r="KU132" s="118"/>
      <c r="KV132" s="118"/>
      <c r="KW132" s="118"/>
      <c r="KX132" s="118"/>
      <c r="KY132" s="118"/>
      <c r="KZ132" s="118"/>
      <c r="LA132" s="118"/>
      <c r="LB132" s="118"/>
      <c r="LC132" s="118"/>
      <c r="LD132" s="118"/>
      <c r="LE132" s="118"/>
      <c r="LF132" s="118"/>
      <c r="LG132" s="118"/>
      <c r="LH132" s="118"/>
      <c r="LI132" s="118"/>
      <c r="LJ132" s="118"/>
      <c r="LK132" s="118"/>
      <c r="LL132" s="118"/>
      <c r="LM132" s="118"/>
      <c r="LN132" s="118"/>
      <c r="LO132" s="118"/>
      <c r="LP132" s="118"/>
      <c r="LQ132" s="118"/>
      <c r="LR132" s="118"/>
      <c r="LS132" s="118"/>
      <c r="LT132" s="118"/>
      <c r="LU132" s="118"/>
      <c r="LV132" s="118"/>
      <c r="LW132" s="118"/>
      <c r="LX132" s="118"/>
      <c r="LY132" s="118"/>
      <c r="LZ132" s="118"/>
      <c r="MA132" s="118"/>
      <c r="MB132" s="118"/>
      <c r="MC132" s="118"/>
      <c r="MD132" s="118"/>
      <c r="ME132" s="118"/>
      <c r="MF132" s="118"/>
      <c r="MG132" s="118"/>
      <c r="MH132" s="118"/>
      <c r="MI132" s="118"/>
      <c r="MJ132" s="118"/>
      <c r="MK132" s="118"/>
      <c r="ML132" s="118"/>
      <c r="MM132" s="118"/>
      <c r="MN132" s="118"/>
      <c r="MO132" s="118"/>
      <c r="MP132" s="118"/>
      <c r="MQ132" s="118"/>
      <c r="MR132" s="118"/>
      <c r="MS132" s="118"/>
      <c r="MT132" s="118"/>
      <c r="MU132" s="118"/>
      <c r="MV132" s="118"/>
      <c r="MW132" s="118"/>
      <c r="MX132" s="118"/>
      <c r="MY132" s="118"/>
      <c r="MZ132" s="118"/>
      <c r="NA132" s="118"/>
      <c r="NB132" s="118"/>
      <c r="NC132" s="118"/>
      <c r="ND132" s="118"/>
      <c r="NE132" s="118"/>
      <c r="NF132" s="118"/>
      <c r="NG132" s="118"/>
      <c r="NH132" s="118"/>
      <c r="NI132" s="118"/>
      <c r="NJ132" s="118"/>
      <c r="NK132" s="118"/>
      <c r="NL132" s="118"/>
      <c r="NM132" s="118"/>
      <c r="NN132" s="118"/>
      <c r="NO132" s="118"/>
      <c r="NP132" s="118"/>
      <c r="NQ132" s="118"/>
      <c r="NR132" s="118"/>
      <c r="NS132" s="118"/>
      <c r="NT132" s="118"/>
      <c r="NU132" s="118"/>
      <c r="NV132" s="118"/>
      <c r="NW132" s="118"/>
      <c r="NX132" s="118"/>
      <c r="NY132" s="118"/>
      <c r="NZ132" s="118"/>
      <c r="OA132" s="118"/>
      <c r="OB132" s="118"/>
      <c r="OC132" s="118"/>
      <c r="OD132" s="118"/>
      <c r="OE132" s="118"/>
      <c r="OF132" s="118"/>
      <c r="OG132" s="118"/>
      <c r="OH132" s="118"/>
      <c r="OI132" s="118"/>
      <c r="OJ132" s="118"/>
      <c r="OK132" s="118"/>
      <c r="OL132" s="118"/>
      <c r="OM132" s="118"/>
      <c r="ON132" s="118"/>
      <c r="OO132" s="118"/>
      <c r="OP132" s="118"/>
      <c r="OQ132" s="118"/>
      <c r="OR132" s="118"/>
      <c r="OS132" s="118"/>
      <c r="OT132" s="118"/>
      <c r="OU132" s="118"/>
      <c r="OV132" s="118"/>
      <c r="OW132" s="118"/>
      <c r="OX132" s="118"/>
      <c r="OY132" s="118"/>
      <c r="OZ132" s="118"/>
      <c r="PA132" s="118"/>
      <c r="PB132" s="118"/>
      <c r="PC132" s="118"/>
      <c r="PD132" s="118"/>
      <c r="PE132" s="118"/>
      <c r="PF132" s="118"/>
      <c r="PG132" s="118"/>
      <c r="PH132" s="118"/>
      <c r="PI132" s="118"/>
      <c r="PJ132" s="118"/>
      <c r="PK132" s="118"/>
      <c r="PL132" s="118"/>
      <c r="PM132" s="118"/>
      <c r="PN132" s="118"/>
      <c r="PO132" s="118"/>
      <c r="PP132" s="118"/>
      <c r="PQ132" s="118"/>
      <c r="PR132" s="118"/>
      <c r="PS132" s="118"/>
      <c r="PT132" s="118"/>
      <c r="PU132" s="118"/>
      <c r="PV132" s="118"/>
      <c r="PW132" s="118"/>
      <c r="PX132" s="118"/>
      <c r="PY132" s="118"/>
      <c r="PZ132" s="118"/>
      <c r="QA132" s="118"/>
      <c r="QB132" s="118"/>
      <c r="QC132" s="118"/>
      <c r="QD132" s="118"/>
      <c r="QE132" s="118"/>
      <c r="QF132" s="118"/>
      <c r="QG132" s="118"/>
      <c r="QH132" s="118"/>
      <c r="QI132" s="118"/>
      <c r="QJ132" s="118"/>
      <c r="QK132" s="118"/>
      <c r="QL132" s="118"/>
      <c r="QM132" s="118"/>
      <c r="QN132" s="118"/>
      <c r="QO132" s="118"/>
      <c r="QP132" s="118"/>
      <c r="QQ132" s="118"/>
      <c r="QR132" s="118"/>
      <c r="QS132" s="118"/>
      <c r="QT132" s="118"/>
      <c r="QU132" s="118"/>
      <c r="QV132" s="118"/>
      <c r="QW132" s="118"/>
      <c r="QX132" s="118"/>
      <c r="QY132" s="118"/>
      <c r="QZ132" s="118"/>
      <c r="RA132" s="118"/>
      <c r="RB132" s="118"/>
      <c r="RC132" s="118"/>
      <c r="RD132" s="118"/>
      <c r="RE132" s="118"/>
      <c r="RF132" s="118"/>
      <c r="RG132" s="118"/>
      <c r="RH132" s="118"/>
      <c r="RI132" s="118"/>
      <c r="RJ132" s="118"/>
      <c r="RK132" s="118"/>
      <c r="RL132" s="118"/>
      <c r="RM132" s="118"/>
      <c r="RN132" s="118"/>
      <c r="RO132" s="118"/>
      <c r="RP132" s="118"/>
      <c r="RQ132" s="118"/>
      <c r="RR132" s="118"/>
      <c r="RS132" s="118"/>
      <c r="RT132" s="118"/>
      <c r="RU132" s="118"/>
      <c r="RV132" s="118"/>
      <c r="RW132" s="118"/>
      <c r="RX132" s="118"/>
      <c r="RY132" s="118"/>
      <c r="RZ132" s="118"/>
      <c r="SA132" s="118"/>
      <c r="SB132" s="118"/>
      <c r="SC132" s="118"/>
      <c r="SD132" s="118"/>
      <c r="SE132" s="118"/>
      <c r="SF132" s="118"/>
      <c r="SG132" s="118"/>
      <c r="SH132" s="118"/>
      <c r="SI132" s="118"/>
      <c r="SJ132" s="118"/>
      <c r="SK132" s="118"/>
      <c r="SL132" s="118"/>
      <c r="SM132" s="118"/>
      <c r="SN132" s="118"/>
      <c r="SO132" s="118"/>
      <c r="SP132" s="118"/>
      <c r="SQ132" s="118"/>
      <c r="SR132" s="118"/>
      <c r="SS132" s="118"/>
      <c r="ST132" s="118"/>
      <c r="SU132" s="118"/>
      <c r="SV132" s="118"/>
      <c r="SW132" s="118"/>
      <c r="SX132" s="118"/>
      <c r="SY132" s="118"/>
      <c r="SZ132" s="118"/>
      <c r="TA132" s="118"/>
      <c r="TB132" s="118"/>
      <c r="TC132" s="118"/>
      <c r="TD132" s="118"/>
      <c r="TE132" s="118"/>
      <c r="TF132" s="118"/>
      <c r="TG132" s="118"/>
      <c r="TH132" s="118"/>
      <c r="TI132" s="118"/>
      <c r="TJ132" s="118"/>
      <c r="TK132" s="118"/>
      <c r="TL132" s="118"/>
      <c r="TM132" s="118"/>
      <c r="TN132" s="118"/>
      <c r="TO132" s="118"/>
      <c r="TP132" s="118"/>
      <c r="TQ132" s="118"/>
      <c r="TR132" s="118"/>
      <c r="TS132" s="118"/>
      <c r="TT132" s="118"/>
      <c r="TU132" s="118"/>
      <c r="TV132" s="118"/>
      <c r="TW132" s="118"/>
      <c r="TX132" s="118"/>
      <c r="TY132" s="118"/>
      <c r="TZ132" s="118"/>
      <c r="UA132" s="118"/>
      <c r="UB132" s="118"/>
      <c r="UC132" s="118"/>
      <c r="UD132" s="118"/>
      <c r="UE132" s="118"/>
      <c r="UF132" s="118"/>
      <c r="UG132" s="118"/>
      <c r="UH132" s="118"/>
      <c r="UI132" s="118"/>
      <c r="UJ132" s="118"/>
      <c r="UK132" s="118"/>
      <c r="UL132" s="118"/>
      <c r="UM132" s="118"/>
      <c r="UN132" s="118"/>
      <c r="UO132" s="118"/>
      <c r="UP132" s="118"/>
      <c r="UQ132" s="118"/>
      <c r="UR132" s="118"/>
      <c r="US132" s="118"/>
      <c r="UT132" s="118"/>
      <c r="UU132" s="118"/>
      <c r="UV132" s="118"/>
      <c r="UW132" s="118"/>
      <c r="UX132" s="118"/>
      <c r="UY132" s="118"/>
      <c r="UZ132" s="118"/>
      <c r="VA132" s="118"/>
      <c r="VB132" s="118"/>
      <c r="VC132" s="118"/>
      <c r="VD132" s="118"/>
      <c r="VE132" s="118"/>
      <c r="VF132" s="118"/>
      <c r="VG132" s="118"/>
      <c r="VH132" s="118"/>
      <c r="VI132" s="118"/>
      <c r="VJ132" s="118"/>
      <c r="VK132" s="118"/>
      <c r="VL132" s="118"/>
      <c r="VM132" s="118"/>
      <c r="VN132" s="118"/>
      <c r="VO132" s="118"/>
      <c r="VP132" s="118"/>
      <c r="VQ132" s="118"/>
      <c r="VR132" s="118"/>
      <c r="VS132" s="118"/>
      <c r="VT132" s="118"/>
      <c r="VU132" s="118"/>
      <c r="VV132" s="118"/>
      <c r="VW132" s="118"/>
      <c r="VX132" s="118"/>
      <c r="VY132" s="118"/>
      <c r="VZ132" s="118"/>
      <c r="WA132" s="118"/>
      <c r="WB132" s="118"/>
      <c r="WC132" s="118"/>
      <c r="WD132" s="118"/>
      <c r="WE132" s="118"/>
      <c r="WF132" s="118"/>
      <c r="WG132" s="118"/>
      <c r="WH132" s="118"/>
      <c r="WI132" s="118"/>
      <c r="WJ132" s="118"/>
      <c r="WK132" s="118"/>
      <c r="WL132" s="118"/>
      <c r="WM132" s="118"/>
      <c r="WN132" s="118"/>
      <c r="WO132" s="118"/>
      <c r="WP132" s="118"/>
      <c r="WQ132" s="118"/>
      <c r="WR132" s="118"/>
      <c r="WS132" s="118"/>
      <c r="WT132" s="118"/>
      <c r="WU132" s="118"/>
      <c r="WV132" s="118"/>
      <c r="WW132" s="118"/>
      <c r="WX132" s="118"/>
      <c r="WY132" s="118"/>
      <c r="WZ132" s="118"/>
      <c r="XA132" s="118"/>
      <c r="XB132" s="118"/>
      <c r="XC132" s="118"/>
      <c r="XD132" s="118"/>
      <c r="XE132" s="118"/>
      <c r="XF132" s="118"/>
      <c r="XG132" s="118"/>
      <c r="XH132" s="118"/>
      <c r="XI132" s="118"/>
      <c r="XJ132" s="118"/>
      <c r="XK132" s="118"/>
      <c r="XL132" s="118"/>
      <c r="XM132" s="118"/>
      <c r="XN132" s="118"/>
      <c r="XO132" s="118"/>
      <c r="XP132" s="118"/>
      <c r="XQ132" s="118"/>
      <c r="XR132" s="118"/>
      <c r="XS132" s="118"/>
      <c r="XT132" s="118"/>
      <c r="XU132" s="118"/>
      <c r="XV132" s="118"/>
      <c r="XW132" s="118"/>
      <c r="XX132" s="118"/>
      <c r="XY132" s="118"/>
      <c r="XZ132" s="118"/>
      <c r="YA132" s="118"/>
      <c r="YB132" s="118"/>
      <c r="YC132" s="118"/>
      <c r="YD132" s="118"/>
      <c r="YE132" s="118"/>
      <c r="YF132" s="118"/>
      <c r="YG132" s="118"/>
      <c r="YH132" s="118"/>
      <c r="YI132" s="118"/>
      <c r="YJ132" s="118"/>
      <c r="YK132" s="118"/>
      <c r="YL132" s="118"/>
      <c r="YM132" s="118"/>
      <c r="YN132" s="118"/>
      <c r="YO132" s="118"/>
      <c r="YP132" s="118"/>
      <c r="YQ132" s="118"/>
      <c r="YR132" s="118"/>
      <c r="YS132" s="118"/>
      <c r="YT132" s="118"/>
      <c r="YU132" s="118"/>
      <c r="YV132" s="118"/>
      <c r="YW132" s="118"/>
      <c r="YX132" s="118"/>
      <c r="YY132" s="118"/>
      <c r="YZ132" s="118"/>
      <c r="ZA132" s="118"/>
      <c r="ZB132" s="118"/>
      <c r="ZC132" s="118"/>
      <c r="ZD132" s="118"/>
      <c r="ZE132" s="118"/>
      <c r="ZF132" s="118"/>
      <c r="ZG132" s="118"/>
      <c r="ZH132" s="118"/>
      <c r="ZI132" s="118"/>
      <c r="ZJ132" s="118"/>
      <c r="ZK132" s="118"/>
      <c r="ZL132" s="118"/>
      <c r="ZM132" s="118"/>
      <c r="ZN132" s="118"/>
      <c r="ZO132" s="118"/>
      <c r="ZP132" s="118"/>
      <c r="ZQ132" s="118"/>
      <c r="ZR132" s="118"/>
      <c r="ZS132" s="118"/>
      <c r="ZT132" s="118"/>
      <c r="ZU132" s="118"/>
      <c r="ZV132" s="118"/>
      <c r="ZW132" s="118"/>
      <c r="ZX132" s="118"/>
      <c r="ZY132" s="118"/>
      <c r="ZZ132" s="118"/>
      <c r="AAA132" s="118"/>
      <c r="AAB132" s="118"/>
      <c r="AAC132" s="118"/>
      <c r="AAD132" s="118"/>
      <c r="AAE132" s="118"/>
      <c r="AAF132" s="118"/>
      <c r="AAG132" s="118"/>
      <c r="AAH132" s="118"/>
      <c r="AAI132" s="118"/>
      <c r="AAJ132" s="118"/>
      <c r="AAK132" s="118"/>
      <c r="AAL132" s="118"/>
      <c r="AAM132" s="118"/>
      <c r="AAN132" s="118"/>
      <c r="AAO132" s="118"/>
      <c r="AAP132" s="118"/>
      <c r="AAQ132" s="118"/>
      <c r="AAR132" s="118"/>
      <c r="AAS132" s="118"/>
      <c r="AAT132" s="118"/>
      <c r="AAU132" s="118"/>
      <c r="AAV132" s="118"/>
      <c r="AAW132" s="118"/>
      <c r="AAX132" s="118"/>
      <c r="AAY132" s="118"/>
      <c r="AAZ132" s="118"/>
      <c r="ABA132" s="118"/>
      <c r="ABB132" s="118"/>
      <c r="ABC132" s="118"/>
      <c r="ABD132" s="118"/>
      <c r="ABE132" s="118"/>
      <c r="ABF132" s="118"/>
      <c r="ABG132" s="118"/>
      <c r="ABH132" s="118"/>
      <c r="ABI132" s="118"/>
      <c r="ABJ132" s="118"/>
      <c r="ABK132" s="118"/>
      <c r="ABL132" s="118"/>
      <c r="ABM132" s="118"/>
      <c r="ABN132" s="118"/>
      <c r="ABO132" s="118"/>
      <c r="ABP132" s="118"/>
      <c r="ABQ132" s="118"/>
      <c r="ABR132" s="118"/>
      <c r="ABS132" s="118"/>
      <c r="ABT132" s="118"/>
      <c r="ABU132" s="118"/>
      <c r="ABV132" s="118"/>
      <c r="ABW132" s="118"/>
      <c r="ABX132" s="118"/>
      <c r="ABY132" s="118"/>
      <c r="ABZ132" s="118"/>
      <c r="ACA132" s="118"/>
      <c r="ACB132" s="118"/>
      <c r="ACC132" s="118"/>
      <c r="ACD132" s="118"/>
      <c r="ACE132" s="118"/>
      <c r="ACF132" s="118"/>
      <c r="ACG132" s="118"/>
      <c r="ACH132" s="118"/>
      <c r="ACI132" s="118"/>
      <c r="ACJ132" s="118"/>
      <c r="ACK132" s="118"/>
      <c r="ACL132" s="118"/>
      <c r="ACM132" s="118"/>
      <c r="ACN132" s="118"/>
      <c r="ACO132" s="118"/>
      <c r="ACP132" s="118"/>
      <c r="ACQ132" s="118"/>
      <c r="ACR132" s="118"/>
      <c r="ACS132" s="118"/>
      <c r="ACT132" s="118"/>
      <c r="ACU132" s="118"/>
      <c r="ACV132" s="118"/>
      <c r="ACW132" s="118"/>
      <c r="ACX132" s="118"/>
      <c r="ACY132" s="118"/>
      <c r="ACZ132" s="118"/>
      <c r="ADA132" s="118"/>
      <c r="ADB132" s="118"/>
      <c r="ADC132" s="118"/>
      <c r="ADD132" s="118"/>
      <c r="ADE132" s="118"/>
      <c r="ADF132" s="118"/>
      <c r="ADG132" s="118"/>
      <c r="ADH132" s="118"/>
      <c r="ADI132" s="118"/>
      <c r="ADJ132" s="118"/>
      <c r="ADK132" s="118"/>
      <c r="ADL132" s="118"/>
      <c r="ADM132" s="118"/>
      <c r="ADN132" s="118"/>
      <c r="ADO132" s="118"/>
      <c r="ADP132" s="118"/>
      <c r="ADQ132" s="118"/>
      <c r="ADR132" s="118"/>
      <c r="ADS132" s="118"/>
      <c r="ADT132" s="118"/>
      <c r="ADU132" s="118"/>
      <c r="ADV132" s="118"/>
      <c r="ADW132" s="118"/>
      <c r="ADX132" s="118"/>
      <c r="ADY132" s="118"/>
      <c r="ADZ132" s="118"/>
      <c r="AEA132" s="118"/>
      <c r="AEB132" s="118"/>
      <c r="AEC132" s="118"/>
      <c r="AED132" s="118"/>
      <c r="AEE132" s="118"/>
      <c r="AEF132" s="118"/>
      <c r="AEG132" s="118"/>
      <c r="AEH132" s="118"/>
      <c r="AEI132" s="118"/>
      <c r="AEJ132" s="118"/>
      <c r="AEK132" s="118"/>
      <c r="AEL132" s="118"/>
      <c r="AEM132" s="118"/>
      <c r="AEN132" s="118"/>
      <c r="AEO132" s="118"/>
      <c r="AEP132" s="118"/>
      <c r="AEQ132" s="118"/>
      <c r="AER132" s="118"/>
      <c r="AES132" s="118"/>
      <c r="AET132" s="118"/>
      <c r="AEU132" s="118"/>
      <c r="AEV132" s="118"/>
      <c r="AEW132" s="118"/>
      <c r="AEX132" s="118"/>
      <c r="AEY132" s="118"/>
      <c r="AEZ132" s="118"/>
      <c r="AFA132" s="118"/>
      <c r="AFB132" s="118"/>
      <c r="AFC132" s="118"/>
      <c r="AFD132" s="118"/>
      <c r="AFE132" s="118"/>
      <c r="AFF132" s="118"/>
      <c r="AFG132" s="118"/>
      <c r="AFH132" s="118"/>
      <c r="AFI132" s="118"/>
      <c r="AFJ132" s="118"/>
      <c r="AFK132" s="118"/>
      <c r="AFL132" s="118"/>
      <c r="AFM132" s="118"/>
      <c r="AFN132" s="118"/>
      <c r="AFO132" s="118"/>
      <c r="AFP132" s="118"/>
      <c r="AFQ132" s="118"/>
      <c r="AFR132" s="118"/>
      <c r="AFS132" s="118"/>
      <c r="AFT132" s="118"/>
      <c r="AFU132" s="118"/>
      <c r="AFV132" s="118"/>
      <c r="AFW132" s="118"/>
      <c r="AFX132" s="118"/>
      <c r="AFY132" s="118"/>
      <c r="AFZ132" s="118"/>
      <c r="AGA132" s="118"/>
      <c r="AGB132" s="118"/>
      <c r="AGC132" s="118"/>
      <c r="AGD132" s="118"/>
      <c r="AGE132" s="118"/>
      <c r="AGF132" s="118"/>
      <c r="AGG132" s="118"/>
      <c r="AGH132" s="118"/>
      <c r="AGI132" s="118"/>
      <c r="AGJ132" s="118"/>
      <c r="AGK132" s="118"/>
      <c r="AGL132" s="118"/>
      <c r="AGM132" s="118"/>
      <c r="AGN132" s="118"/>
      <c r="AGO132" s="118"/>
      <c r="AGP132" s="118"/>
      <c r="AGQ132" s="118"/>
      <c r="AGR132" s="118"/>
      <c r="AGS132" s="118"/>
      <c r="AGT132" s="118"/>
      <c r="AGU132" s="118"/>
      <c r="AGV132" s="118"/>
      <c r="AGW132" s="118"/>
      <c r="AGX132" s="118"/>
      <c r="AGY132" s="118"/>
      <c r="AGZ132" s="118"/>
      <c r="AHA132" s="118"/>
      <c r="AHB132" s="118"/>
      <c r="AHC132" s="118"/>
      <c r="AHD132" s="118"/>
      <c r="AHE132" s="118"/>
      <c r="AHF132" s="118"/>
      <c r="AHG132" s="118"/>
      <c r="AHH132" s="118"/>
      <c r="AHI132" s="118"/>
      <c r="AHJ132" s="118"/>
      <c r="AHK132" s="118"/>
      <c r="AHL132" s="118"/>
      <c r="AHM132" s="118"/>
      <c r="AHN132" s="118"/>
      <c r="AHO132" s="118"/>
      <c r="AHP132" s="118"/>
      <c r="AHQ132" s="118"/>
      <c r="AHR132" s="118"/>
      <c r="AHS132" s="118"/>
      <c r="AHT132" s="118"/>
      <c r="AHU132" s="118"/>
      <c r="AHV132" s="118"/>
      <c r="AHW132" s="118"/>
      <c r="AHX132" s="118"/>
      <c r="AHY132" s="118"/>
      <c r="AHZ132" s="118"/>
      <c r="AIA132" s="118"/>
      <c r="AIB132" s="118"/>
      <c r="AIC132" s="118"/>
      <c r="AID132" s="118"/>
      <c r="AIE132" s="118"/>
      <c r="AIF132" s="118"/>
      <c r="AIG132" s="118"/>
      <c r="AIH132" s="118"/>
      <c r="AII132" s="118"/>
      <c r="AIJ132" s="118"/>
      <c r="AIK132" s="118"/>
      <c r="AIL132" s="118"/>
      <c r="AIM132" s="118"/>
      <c r="AIN132" s="118"/>
      <c r="AIO132" s="118"/>
      <c r="AIP132" s="118"/>
      <c r="AIQ132" s="118"/>
      <c r="AIR132" s="118"/>
      <c r="AIS132" s="118"/>
      <c r="AIT132" s="118"/>
      <c r="AIU132" s="118"/>
      <c r="AIV132" s="118"/>
      <c r="AIW132" s="118"/>
      <c r="AIX132" s="118"/>
      <c r="AIY132" s="118"/>
      <c r="AIZ132" s="118"/>
      <c r="AJA132" s="118"/>
      <c r="AJB132" s="118"/>
      <c r="AJC132" s="118"/>
      <c r="AJD132" s="118"/>
      <c r="AJE132" s="118"/>
      <c r="AJF132" s="118"/>
      <c r="AJG132" s="118"/>
      <c r="AJH132" s="118"/>
      <c r="AJI132" s="118"/>
      <c r="AJJ132" s="118"/>
      <c r="AJK132" s="118"/>
      <c r="AJL132" s="118"/>
      <c r="AJM132" s="118"/>
      <c r="AJN132" s="118"/>
      <c r="AJO132" s="118"/>
      <c r="AJP132" s="118"/>
      <c r="AJQ132" s="118"/>
      <c r="AJR132" s="118"/>
      <c r="AJS132" s="118"/>
      <c r="AJT132" s="118"/>
      <c r="AJU132" s="118"/>
      <c r="AJV132" s="118"/>
      <c r="AJW132" s="118"/>
      <c r="AJX132" s="118"/>
      <c r="AJY132" s="118"/>
      <c r="AJZ132" s="118"/>
      <c r="AKA132" s="118"/>
      <c r="AKB132" s="118"/>
      <c r="AKC132" s="118"/>
      <c r="AKD132" s="118"/>
      <c r="AKE132" s="118"/>
      <c r="AKF132" s="118"/>
      <c r="AKG132" s="118"/>
      <c r="AKH132" s="118"/>
      <c r="AKI132" s="118"/>
      <c r="AKJ132" s="118"/>
      <c r="AKK132" s="118"/>
      <c r="AKL132" s="118"/>
      <c r="AKM132" s="118"/>
      <c r="AKN132" s="118"/>
      <c r="AKO132" s="118"/>
      <c r="AKP132" s="118"/>
      <c r="AKQ132" s="118"/>
      <c r="AKR132" s="118"/>
      <c r="AKS132" s="118"/>
      <c r="AKT132" s="118"/>
      <c r="AKU132" s="118"/>
      <c r="AKV132" s="118"/>
      <c r="AKW132" s="118"/>
      <c r="AKX132" s="118"/>
      <c r="AKY132" s="118"/>
      <c r="AKZ132" s="118"/>
      <c r="ALA132" s="118"/>
      <c r="ALB132" s="118"/>
      <c r="ALC132" s="118"/>
      <c r="ALD132" s="118"/>
      <c r="ALE132" s="118"/>
      <c r="ALF132" s="118"/>
      <c r="ALG132" s="118"/>
      <c r="ALH132" s="118"/>
      <c r="ALI132" s="118"/>
      <c r="ALJ132" s="118"/>
      <c r="ALK132" s="118"/>
      <c r="ALL132" s="118"/>
      <c r="ALM132" s="118"/>
      <c r="ALN132" s="118"/>
      <c r="ALO132" s="118"/>
      <c r="ALP132" s="118"/>
      <c r="ALQ132" s="118"/>
      <c r="ALR132" s="118"/>
      <c r="ALS132" s="118"/>
      <c r="ALT132" s="118"/>
      <c r="ALU132" s="118"/>
      <c r="ALV132" s="118"/>
      <c r="ALW132" s="118"/>
      <c r="ALX132" s="118"/>
      <c r="ALY132" s="118"/>
      <c r="ALZ132" s="118"/>
      <c r="AMA132" s="118"/>
      <c r="AMB132" s="118"/>
      <c r="AMC132" s="118"/>
      <c r="AMD132" s="118"/>
      <c r="AME132" s="118"/>
      <c r="AMF132" s="118"/>
      <c r="AMG132" s="118"/>
      <c r="AMH132" s="118"/>
      <c r="AMI132" s="118"/>
      <c r="AMJ132" s="118"/>
      <c r="AMK132" s="118"/>
      <c r="AML132" s="118"/>
      <c r="AMM132" s="118"/>
      <c r="AMN132" s="118"/>
      <c r="AMO132" s="118"/>
      <c r="AMP132" s="118"/>
      <c r="AMQ132" s="118"/>
      <c r="AMR132" s="118"/>
      <c r="AMS132" s="118"/>
      <c r="AMT132" s="118"/>
      <c r="AMU132" s="118"/>
      <c r="AMV132" s="118"/>
      <c r="AMW132" s="118"/>
      <c r="AMX132" s="118"/>
      <c r="AMY132" s="118"/>
      <c r="AMZ132" s="118"/>
      <c r="ANA132" s="118"/>
      <c r="ANB132" s="118"/>
      <c r="ANC132" s="118"/>
      <c r="AND132" s="118"/>
      <c r="ANE132" s="118"/>
      <c r="ANF132" s="118"/>
      <c r="ANG132" s="118"/>
      <c r="ANH132" s="118"/>
      <c r="ANI132" s="118"/>
      <c r="ANJ132" s="118"/>
      <c r="ANK132" s="118"/>
      <c r="ANL132" s="118"/>
      <c r="ANM132" s="118"/>
      <c r="ANN132" s="118"/>
      <c r="ANO132" s="118"/>
      <c r="ANP132" s="118"/>
      <c r="ANQ132" s="118"/>
      <c r="ANR132" s="118"/>
      <c r="ANS132" s="118"/>
      <c r="ANT132" s="118"/>
      <c r="ANU132" s="118"/>
      <c r="ANV132" s="118"/>
      <c r="ANW132" s="118"/>
      <c r="ANX132" s="118"/>
      <c r="ANY132" s="118"/>
      <c r="ANZ132" s="118"/>
      <c r="AOA132" s="118"/>
      <c r="AOB132" s="118"/>
      <c r="AOC132" s="118"/>
      <c r="AOD132" s="118"/>
      <c r="AOE132" s="118"/>
      <c r="AOF132" s="118"/>
      <c r="AOG132" s="118"/>
      <c r="AOH132" s="118"/>
      <c r="AOI132" s="118"/>
      <c r="AOJ132" s="118"/>
      <c r="AOK132" s="118"/>
      <c r="AOL132" s="118"/>
      <c r="AOM132" s="118"/>
      <c r="AON132" s="118"/>
      <c r="AOO132" s="118"/>
      <c r="AOP132" s="118"/>
      <c r="AOQ132" s="118"/>
      <c r="AOR132" s="118"/>
      <c r="AOS132" s="118"/>
      <c r="AOT132" s="118"/>
      <c r="AOU132" s="118"/>
      <c r="AOV132" s="118"/>
      <c r="AOW132" s="118"/>
      <c r="AOX132" s="118"/>
      <c r="AOY132" s="118"/>
      <c r="AOZ132" s="118"/>
      <c r="APA132" s="118"/>
      <c r="APB132" s="118"/>
      <c r="APC132" s="118"/>
      <c r="APD132" s="118"/>
      <c r="APE132" s="118"/>
      <c r="APF132" s="118"/>
      <c r="APG132" s="118"/>
      <c r="APH132" s="118"/>
      <c r="API132" s="118"/>
      <c r="APJ132" s="118"/>
      <c r="APK132" s="118"/>
      <c r="APL132" s="118"/>
      <c r="APM132" s="118"/>
      <c r="APN132" s="118"/>
      <c r="APO132" s="118"/>
      <c r="APP132" s="118"/>
      <c r="APQ132" s="118"/>
      <c r="APR132" s="118"/>
      <c r="APS132" s="118"/>
      <c r="APT132" s="118"/>
      <c r="APU132" s="118"/>
      <c r="APV132" s="118"/>
      <c r="APW132" s="118"/>
      <c r="APX132" s="118"/>
      <c r="APY132" s="118"/>
      <c r="APZ132" s="118"/>
      <c r="AQA132" s="118"/>
      <c r="AQB132" s="118"/>
      <c r="AQC132" s="118"/>
      <c r="AQD132" s="118"/>
      <c r="AQE132" s="118"/>
      <c r="AQF132" s="118"/>
      <c r="AQG132" s="118"/>
      <c r="AQH132" s="118"/>
      <c r="AQI132" s="118"/>
      <c r="AQJ132" s="118"/>
      <c r="AQK132" s="118"/>
      <c r="AQL132" s="118"/>
      <c r="AQM132" s="118"/>
      <c r="AQN132" s="118"/>
      <c r="AQO132" s="118"/>
      <c r="AQP132" s="118"/>
      <c r="AQQ132" s="118"/>
      <c r="AQR132" s="118"/>
      <c r="AQS132" s="118"/>
      <c r="AQT132" s="118"/>
      <c r="AQU132" s="118"/>
      <c r="AQV132" s="118"/>
      <c r="AQW132" s="118"/>
      <c r="AQX132" s="118"/>
      <c r="AQY132" s="118"/>
      <c r="AQZ132" s="118"/>
      <c r="ARA132" s="118"/>
      <c r="ARB132" s="118"/>
      <c r="ARC132" s="118"/>
      <c r="ARD132" s="118"/>
      <c r="ARE132" s="118"/>
      <c r="ARF132" s="118"/>
      <c r="ARG132" s="118"/>
      <c r="ARH132" s="118"/>
      <c r="ARI132" s="118"/>
      <c r="ARJ132" s="118"/>
      <c r="ARK132" s="118"/>
      <c r="ARL132" s="118"/>
      <c r="ARM132" s="118"/>
      <c r="ARN132" s="118"/>
      <c r="ARO132" s="118"/>
      <c r="ARP132" s="118"/>
      <c r="ARQ132" s="118"/>
      <c r="ARR132" s="118"/>
      <c r="ARS132" s="118"/>
      <c r="ART132" s="118"/>
      <c r="ARU132" s="118"/>
      <c r="ARV132" s="118"/>
      <c r="ARW132" s="118"/>
      <c r="ARX132" s="118"/>
      <c r="ARY132" s="118"/>
      <c r="ARZ132" s="118"/>
      <c r="ASA132" s="118"/>
      <c r="ASB132" s="118"/>
      <c r="ASC132" s="118"/>
      <c r="ASD132" s="118"/>
      <c r="ASE132" s="118"/>
      <c r="ASF132" s="118"/>
      <c r="ASG132" s="118"/>
      <c r="ASH132" s="118"/>
      <c r="ASI132" s="118"/>
      <c r="ASJ132" s="118"/>
      <c r="ASK132" s="118"/>
      <c r="ASL132" s="118"/>
      <c r="ASM132" s="118"/>
      <c r="ASN132" s="118"/>
      <c r="ASO132" s="118"/>
      <c r="ASP132" s="118"/>
      <c r="ASQ132" s="118"/>
      <c r="ASR132" s="118"/>
      <c r="ASS132" s="118"/>
      <c r="AST132" s="118"/>
      <c r="ASU132" s="118"/>
      <c r="ASV132" s="118"/>
      <c r="ASW132" s="118"/>
      <c r="ASX132" s="118"/>
      <c r="ASY132" s="118"/>
      <c r="ASZ132" s="118"/>
      <c r="ATA132" s="118"/>
      <c r="ATB132" s="118"/>
      <c r="ATC132" s="118"/>
      <c r="ATD132" s="118"/>
      <c r="ATE132" s="118"/>
      <c r="ATF132" s="118"/>
      <c r="ATG132" s="118"/>
      <c r="ATH132" s="118"/>
      <c r="ATI132" s="118"/>
      <c r="ATJ132" s="118"/>
      <c r="ATK132" s="118"/>
      <c r="ATL132" s="118"/>
      <c r="ATM132" s="118"/>
      <c r="ATN132" s="118"/>
      <c r="ATO132" s="118"/>
      <c r="ATP132" s="118"/>
      <c r="ATQ132" s="118"/>
      <c r="ATR132" s="118"/>
      <c r="ATS132" s="118"/>
      <c r="ATT132" s="118"/>
      <c r="ATU132" s="118"/>
      <c r="ATV132" s="118"/>
      <c r="ATW132" s="118"/>
      <c r="ATX132" s="118"/>
      <c r="ATY132" s="118"/>
      <c r="ATZ132" s="118"/>
      <c r="AUA132" s="118"/>
      <c r="AUB132" s="118"/>
      <c r="AUC132" s="118"/>
      <c r="AUD132" s="118"/>
      <c r="AUE132" s="118"/>
      <c r="AUF132" s="118"/>
      <c r="AUG132" s="118"/>
      <c r="AUH132" s="118"/>
      <c r="AUI132" s="118"/>
      <c r="AUJ132" s="118"/>
      <c r="AUK132" s="118"/>
      <c r="AUL132" s="118"/>
      <c r="AUM132" s="118"/>
      <c r="AUN132" s="118"/>
      <c r="AUO132" s="118"/>
      <c r="AUP132" s="118"/>
      <c r="AUQ132" s="118"/>
      <c r="AUR132" s="118"/>
      <c r="AUS132" s="118"/>
      <c r="AUT132" s="118"/>
      <c r="AUU132" s="118"/>
      <c r="AUV132" s="118"/>
      <c r="AUW132" s="118"/>
      <c r="AUX132" s="118"/>
      <c r="AUY132" s="118"/>
      <c r="AUZ132" s="118"/>
      <c r="AVA132" s="118"/>
      <c r="AVB132" s="118"/>
      <c r="AVC132" s="118"/>
      <c r="AVD132" s="118"/>
      <c r="AVE132" s="118"/>
      <c r="AVF132" s="118"/>
      <c r="AVG132" s="118"/>
      <c r="AVH132" s="118"/>
      <c r="AVI132" s="118"/>
      <c r="AVJ132" s="118"/>
      <c r="AVK132" s="118"/>
      <c r="AVL132" s="118"/>
      <c r="AVM132" s="118"/>
      <c r="AVN132" s="118"/>
      <c r="AVO132" s="118"/>
      <c r="AVP132" s="118"/>
      <c r="AVQ132" s="118"/>
      <c r="AVR132" s="118"/>
      <c r="AVS132" s="118"/>
      <c r="AVT132" s="118"/>
      <c r="AVU132" s="118"/>
      <c r="AVV132" s="118"/>
      <c r="AVW132" s="118"/>
      <c r="AVX132" s="118"/>
      <c r="AVY132" s="118"/>
      <c r="AVZ132" s="118"/>
      <c r="AWA132" s="118"/>
      <c r="AWB132" s="118"/>
      <c r="AWC132" s="118"/>
      <c r="AWD132" s="118"/>
      <c r="AWE132" s="118"/>
      <c r="AWF132" s="118"/>
      <c r="AWG132" s="118"/>
      <c r="AWH132" s="118"/>
      <c r="AWI132" s="118"/>
      <c r="AWJ132" s="118"/>
      <c r="AWK132" s="118"/>
      <c r="AWL132" s="118"/>
      <c r="AWM132" s="118"/>
      <c r="AWN132" s="118"/>
      <c r="AWO132" s="118"/>
      <c r="AWP132" s="118"/>
      <c r="AWQ132" s="118"/>
      <c r="AWR132" s="118"/>
      <c r="AWS132" s="118"/>
      <c r="AWT132" s="118"/>
      <c r="AWU132" s="118"/>
      <c r="AWV132" s="118"/>
      <c r="AWW132" s="118"/>
      <c r="AWX132" s="118"/>
      <c r="AWY132" s="118"/>
      <c r="AWZ132" s="118"/>
      <c r="AXA132" s="118"/>
      <c r="AXB132" s="118"/>
      <c r="AXC132" s="118"/>
      <c r="AXD132" s="118"/>
      <c r="AXE132" s="118"/>
      <c r="AXF132" s="118"/>
      <c r="AXG132" s="118"/>
      <c r="AXH132" s="118"/>
      <c r="AXI132" s="118"/>
      <c r="AXJ132" s="118"/>
      <c r="AXK132" s="118"/>
      <c r="AXL132" s="118"/>
      <c r="AXM132" s="118"/>
      <c r="AXN132" s="118"/>
      <c r="AXO132" s="118"/>
      <c r="AXP132" s="118"/>
      <c r="AXQ132" s="118"/>
      <c r="AXR132" s="118"/>
      <c r="AXS132" s="118"/>
      <c r="AXT132" s="118"/>
      <c r="AXU132" s="118"/>
      <c r="AXV132" s="118"/>
      <c r="AXW132" s="118"/>
      <c r="AXX132" s="118"/>
      <c r="AXY132" s="118"/>
      <c r="AXZ132" s="118"/>
      <c r="AYA132" s="118"/>
      <c r="AYB132" s="118"/>
      <c r="AYC132" s="118"/>
      <c r="AYD132" s="118"/>
      <c r="AYE132" s="118"/>
      <c r="AYF132" s="118"/>
      <c r="AYG132" s="118"/>
      <c r="AYH132" s="118"/>
      <c r="AYI132" s="118"/>
      <c r="AYJ132" s="118"/>
      <c r="AYK132" s="118"/>
      <c r="AYL132" s="118"/>
      <c r="AYM132" s="118"/>
      <c r="AYN132" s="118"/>
      <c r="AYO132" s="118"/>
      <c r="AYP132" s="118"/>
      <c r="AYQ132" s="118"/>
      <c r="AYR132" s="118"/>
      <c r="AYS132" s="118"/>
      <c r="AYT132" s="118"/>
      <c r="AYU132" s="118"/>
      <c r="AYV132" s="118"/>
      <c r="AYW132" s="118"/>
      <c r="AYX132" s="118"/>
      <c r="AYY132" s="118"/>
      <c r="AYZ132" s="118"/>
      <c r="AZA132" s="118"/>
      <c r="AZB132" s="118"/>
      <c r="AZC132" s="118"/>
      <c r="AZD132" s="118"/>
      <c r="AZE132" s="118"/>
      <c r="AZF132" s="118"/>
      <c r="AZG132" s="118"/>
      <c r="AZH132" s="118"/>
      <c r="AZI132" s="118"/>
      <c r="AZJ132" s="118"/>
      <c r="AZK132" s="118"/>
      <c r="AZL132" s="118"/>
      <c r="AZM132" s="118"/>
      <c r="AZN132" s="118"/>
      <c r="AZO132" s="118"/>
      <c r="AZP132" s="118"/>
      <c r="AZQ132" s="118"/>
      <c r="AZR132" s="118"/>
      <c r="AZS132" s="118"/>
      <c r="AZT132" s="118"/>
      <c r="AZU132" s="118"/>
      <c r="AZV132" s="118"/>
      <c r="AZW132" s="118"/>
      <c r="AZX132" s="118"/>
      <c r="AZY132" s="118"/>
      <c r="AZZ132" s="118"/>
      <c r="BAA132" s="118"/>
      <c r="BAB132" s="118"/>
      <c r="BAC132" s="118"/>
      <c r="BAD132" s="118"/>
      <c r="BAE132" s="118"/>
      <c r="BAF132" s="118"/>
      <c r="BAG132" s="118"/>
      <c r="BAH132" s="118"/>
      <c r="BAI132" s="118"/>
      <c r="BAJ132" s="118"/>
      <c r="BAK132" s="118"/>
      <c r="BAL132" s="118"/>
      <c r="BAM132" s="118"/>
      <c r="BAN132" s="118"/>
      <c r="BAO132" s="118"/>
      <c r="BAP132" s="118"/>
      <c r="BAQ132" s="118"/>
      <c r="BAR132" s="118"/>
      <c r="BAS132" s="118"/>
      <c r="BAT132" s="118"/>
      <c r="BAU132" s="118"/>
      <c r="BAV132" s="118"/>
      <c r="BAW132" s="118"/>
      <c r="BAX132" s="118"/>
      <c r="BAY132" s="118"/>
      <c r="BAZ132" s="118"/>
      <c r="BBA132" s="118"/>
      <c r="BBB132" s="118"/>
      <c r="BBC132" s="118"/>
      <c r="BBD132" s="118"/>
      <c r="BBE132" s="118"/>
      <c r="BBF132" s="118"/>
      <c r="BBG132" s="118"/>
      <c r="BBH132" s="118"/>
      <c r="BBI132" s="118"/>
      <c r="BBJ132" s="118"/>
      <c r="BBK132" s="118"/>
      <c r="BBL132" s="118"/>
      <c r="BBM132" s="118"/>
      <c r="BBN132" s="118"/>
      <c r="BBO132" s="118"/>
      <c r="BBP132" s="118"/>
      <c r="BBQ132" s="118"/>
      <c r="BBR132" s="118"/>
      <c r="BBS132" s="118"/>
      <c r="BBT132" s="118"/>
      <c r="BBU132" s="118"/>
      <c r="BBV132" s="118"/>
      <c r="BBW132" s="118"/>
      <c r="BBX132" s="118"/>
      <c r="BBY132" s="118"/>
      <c r="BBZ132" s="118"/>
      <c r="BCA132" s="118"/>
      <c r="BCB132" s="118"/>
      <c r="BCC132" s="118"/>
      <c r="BCD132" s="118"/>
      <c r="BCE132" s="118"/>
      <c r="BCF132" s="118"/>
      <c r="BCG132" s="118"/>
      <c r="BCH132" s="118"/>
      <c r="BCI132" s="118"/>
      <c r="BCJ132" s="118"/>
      <c r="BCK132" s="118"/>
      <c r="BCL132" s="118"/>
      <c r="BCM132" s="118"/>
      <c r="BCN132" s="118"/>
      <c r="BCO132" s="118"/>
      <c r="BCP132" s="118"/>
      <c r="BCQ132" s="118"/>
      <c r="BCR132" s="118"/>
      <c r="BCS132" s="118"/>
      <c r="BCT132" s="118"/>
      <c r="BCU132" s="118"/>
      <c r="BCV132" s="118"/>
      <c r="BCW132" s="118"/>
      <c r="BCX132" s="118"/>
      <c r="BCY132" s="118"/>
      <c r="BCZ132" s="118"/>
      <c r="BDA132" s="118"/>
      <c r="BDB132" s="118"/>
      <c r="BDC132" s="118"/>
      <c r="BDD132" s="118"/>
      <c r="BDE132" s="118"/>
      <c r="BDF132" s="118"/>
      <c r="BDG132" s="118"/>
      <c r="BDH132" s="118"/>
      <c r="BDI132" s="118"/>
      <c r="BDJ132" s="118"/>
      <c r="BDK132" s="118"/>
      <c r="BDL132" s="118"/>
      <c r="BDM132" s="118"/>
      <c r="BDN132" s="118"/>
      <c r="BDO132" s="118"/>
      <c r="BDP132" s="118"/>
      <c r="BDQ132" s="118"/>
      <c r="BDR132" s="118"/>
      <c r="BDS132" s="118"/>
      <c r="BDT132" s="118"/>
      <c r="BDU132" s="118"/>
    </row>
    <row r="133" spans="1:1477" s="7" customFormat="1" ht="24" customHeight="1" thickTop="1" thickBot="1">
      <c r="B133" s="291" t="s">
        <v>39</v>
      </c>
      <c r="C133" s="292"/>
      <c r="D133" s="293"/>
      <c r="E133" s="8"/>
      <c r="F133" s="9"/>
      <c r="G133" s="10">
        <f t="shared" ref="G133:L133" si="112">SUM(G125,G132)</f>
        <v>5</v>
      </c>
      <c r="H133" s="10">
        <f t="shared" si="112"/>
        <v>7</v>
      </c>
      <c r="I133" s="10">
        <f t="shared" si="112"/>
        <v>22</v>
      </c>
      <c r="J133" s="10">
        <f t="shared" si="112"/>
        <v>2475</v>
      </c>
      <c r="K133" s="10">
        <f t="shared" si="112"/>
        <v>3005</v>
      </c>
      <c r="L133" s="10">
        <f t="shared" si="112"/>
        <v>2914</v>
      </c>
      <c r="M133" s="158">
        <f>IF(G133=0,0,N133/G133)</f>
        <v>1</v>
      </c>
      <c r="N133" s="10">
        <f t="shared" ref="N133:AC133" si="113">SUM(N125,N132)</f>
        <v>5</v>
      </c>
      <c r="O133" s="10">
        <f t="shared" si="113"/>
        <v>91</v>
      </c>
      <c r="P133" s="11">
        <f t="shared" si="113"/>
        <v>0</v>
      </c>
      <c r="Q133" s="11">
        <f t="shared" si="113"/>
        <v>0</v>
      </c>
      <c r="R133" s="10">
        <f t="shared" si="113"/>
        <v>411</v>
      </c>
      <c r="S133" s="10">
        <f t="shared" si="113"/>
        <v>119</v>
      </c>
      <c r="T133" s="12">
        <f t="shared" si="113"/>
        <v>52161110</v>
      </c>
      <c r="U133" s="12">
        <f t="shared" si="113"/>
        <v>533201</v>
      </c>
      <c r="V133" s="12">
        <f t="shared" si="113"/>
        <v>51627909</v>
      </c>
      <c r="W133" s="12">
        <f t="shared" si="113"/>
        <v>52848306</v>
      </c>
      <c r="X133" s="12">
        <f t="shared" si="113"/>
        <v>52388485</v>
      </c>
      <c r="Y133" s="12">
        <f t="shared" si="113"/>
        <v>-157000</v>
      </c>
      <c r="Z133" s="12">
        <f t="shared" si="113"/>
        <v>0</v>
      </c>
      <c r="AA133" s="12">
        <f t="shared" si="113"/>
        <v>-157000</v>
      </c>
      <c r="AB133" s="12">
        <f t="shared" si="113"/>
        <v>52231485</v>
      </c>
      <c r="AC133" s="12">
        <f t="shared" si="113"/>
        <v>52049359</v>
      </c>
      <c r="AD133" s="157">
        <f>IF(G133=0,0,AE133/G133)</f>
        <v>1</v>
      </c>
      <c r="AE133" s="160">
        <f t="shared" ref="AE133:CM133" si="114">SUM(AE125,AE132)</f>
        <v>5</v>
      </c>
      <c r="AF133" s="12">
        <f t="shared" si="114"/>
        <v>-182128</v>
      </c>
      <c r="AG133" s="12">
        <f t="shared" si="114"/>
        <v>687195</v>
      </c>
      <c r="AH133" s="11">
        <f t="shared" si="114"/>
        <v>212</v>
      </c>
      <c r="AI133" s="11">
        <f t="shared" si="114"/>
        <v>199</v>
      </c>
      <c r="AJ133" s="13">
        <f t="shared" si="114"/>
        <v>0</v>
      </c>
      <c r="AK133" s="13">
        <f t="shared" si="114"/>
        <v>84</v>
      </c>
      <c r="AL133" s="12">
        <f t="shared" si="114"/>
        <v>419773</v>
      </c>
      <c r="AM133" s="12">
        <f t="shared" si="114"/>
        <v>103254</v>
      </c>
      <c r="AN133" s="13">
        <f t="shared" si="114"/>
        <v>0</v>
      </c>
      <c r="AO133" s="13">
        <f t="shared" si="114"/>
        <v>7</v>
      </c>
      <c r="AP133" s="12">
        <f t="shared" si="114"/>
        <v>460962</v>
      </c>
      <c r="AQ133" s="12">
        <f t="shared" si="114"/>
        <v>5845</v>
      </c>
      <c r="AR133" s="13">
        <f t="shared" si="114"/>
        <v>0</v>
      </c>
      <c r="AS133" s="13">
        <f t="shared" si="114"/>
        <v>0</v>
      </c>
      <c r="AT133" s="12">
        <f t="shared" si="114"/>
        <v>0</v>
      </c>
      <c r="AU133" s="12">
        <f t="shared" si="114"/>
        <v>0</v>
      </c>
      <c r="AV133" s="13">
        <f t="shared" si="114"/>
        <v>0</v>
      </c>
      <c r="AW133" s="13">
        <f t="shared" si="114"/>
        <v>0</v>
      </c>
      <c r="AX133" s="12">
        <f t="shared" si="114"/>
        <v>0</v>
      </c>
      <c r="AY133" s="12">
        <f t="shared" si="114"/>
        <v>0</v>
      </c>
      <c r="AZ133" s="13">
        <f t="shared" si="114"/>
        <v>0</v>
      </c>
      <c r="BA133" s="13">
        <f t="shared" si="114"/>
        <v>0</v>
      </c>
      <c r="BB133" s="12">
        <f t="shared" si="114"/>
        <v>0</v>
      </c>
      <c r="BC133" s="12">
        <f t="shared" si="114"/>
        <v>0</v>
      </c>
      <c r="BD133" s="13">
        <f t="shared" si="114"/>
        <v>0</v>
      </c>
      <c r="BE133" s="13">
        <f t="shared" si="114"/>
        <v>28</v>
      </c>
      <c r="BF133" s="12">
        <f t="shared" si="114"/>
        <v>144806</v>
      </c>
      <c r="BG133" s="12">
        <f t="shared" si="114"/>
        <v>0</v>
      </c>
      <c r="BH133" s="13">
        <f t="shared" si="114"/>
        <v>0</v>
      </c>
      <c r="BI133" s="13">
        <f t="shared" si="114"/>
        <v>0</v>
      </c>
      <c r="BJ133" s="12">
        <f t="shared" si="114"/>
        <v>8621</v>
      </c>
      <c r="BK133" s="12">
        <f t="shared" si="114"/>
        <v>0</v>
      </c>
      <c r="BL133" s="13">
        <f t="shared" si="114"/>
        <v>0</v>
      </c>
      <c r="BM133" s="13">
        <f t="shared" si="114"/>
        <v>0</v>
      </c>
      <c r="BN133" s="12">
        <f t="shared" si="114"/>
        <v>0</v>
      </c>
      <c r="BO133" s="12">
        <f t="shared" si="114"/>
        <v>0</v>
      </c>
      <c r="BP133" s="13">
        <f t="shared" si="114"/>
        <v>0</v>
      </c>
      <c r="BQ133" s="13">
        <f t="shared" si="114"/>
        <v>0</v>
      </c>
      <c r="BR133" s="12">
        <f t="shared" si="114"/>
        <v>1977</v>
      </c>
      <c r="BS133" s="12">
        <f t="shared" si="114"/>
        <v>0</v>
      </c>
      <c r="BT133" s="13">
        <f t="shared" si="114"/>
        <v>0</v>
      </c>
      <c r="BU133" s="13">
        <f t="shared" si="114"/>
        <v>0</v>
      </c>
      <c r="BV133" s="12">
        <f t="shared" si="114"/>
        <v>67841</v>
      </c>
      <c r="BW133" s="12">
        <f t="shared" si="114"/>
        <v>0</v>
      </c>
      <c r="BX133" s="13">
        <f t="shared" si="114"/>
        <v>0</v>
      </c>
      <c r="BY133" s="13">
        <f t="shared" si="114"/>
        <v>0</v>
      </c>
      <c r="BZ133" s="12">
        <f t="shared" si="114"/>
        <v>0</v>
      </c>
      <c r="CA133" s="12">
        <f t="shared" si="114"/>
        <v>0</v>
      </c>
      <c r="CB133" s="13">
        <f t="shared" si="114"/>
        <v>0</v>
      </c>
      <c r="CC133" s="13">
        <f t="shared" si="114"/>
        <v>0</v>
      </c>
      <c r="CD133" s="12">
        <f t="shared" si="114"/>
        <v>0</v>
      </c>
      <c r="CE133" s="12">
        <f t="shared" si="114"/>
        <v>0</v>
      </c>
      <c r="CF133" s="13">
        <f t="shared" si="114"/>
        <v>0</v>
      </c>
      <c r="CG133" s="13">
        <f t="shared" si="114"/>
        <v>0</v>
      </c>
      <c r="CH133" s="12">
        <f t="shared" si="114"/>
        <v>-130930</v>
      </c>
      <c r="CI133" s="12">
        <f t="shared" si="114"/>
        <v>0</v>
      </c>
      <c r="CJ133" s="13">
        <f t="shared" si="114"/>
        <v>0</v>
      </c>
      <c r="CK133" s="13">
        <f t="shared" si="114"/>
        <v>119</v>
      </c>
      <c r="CL133" s="12">
        <f t="shared" si="114"/>
        <v>973051</v>
      </c>
      <c r="CM133" s="12">
        <f t="shared" si="114"/>
        <v>109099</v>
      </c>
      <c r="CN133" s="14"/>
      <c r="CO133" s="14"/>
      <c r="CP133" s="14"/>
      <c r="CQ133" s="14"/>
      <c r="CR133" s="14"/>
      <c r="CS133" s="14"/>
      <c r="CT133" s="15"/>
      <c r="CU133" s="9"/>
      <c r="CV133" s="9"/>
      <c r="CW133" s="10"/>
      <c r="CX133" s="15"/>
      <c r="CY133" s="9"/>
      <c r="CZ133" s="9"/>
      <c r="DA133" s="9"/>
      <c r="DB133" s="12"/>
      <c r="DC133" s="14"/>
      <c r="DD133" s="16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  <c r="DR133" s="118"/>
      <c r="DS133" s="118"/>
      <c r="DT133" s="118"/>
      <c r="DU133" s="118"/>
      <c r="DV133" s="118"/>
      <c r="DW133" s="118"/>
      <c r="DX133" s="118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8"/>
      <c r="ER133" s="118"/>
      <c r="ES133" s="118"/>
      <c r="ET133" s="118"/>
      <c r="EU133" s="118"/>
      <c r="EV133" s="118"/>
      <c r="EW133" s="118"/>
      <c r="EX133" s="118"/>
      <c r="EY133" s="118"/>
      <c r="EZ133" s="118"/>
      <c r="FA133" s="118"/>
      <c r="FB133" s="118"/>
      <c r="FC133" s="118"/>
      <c r="FD133" s="118"/>
      <c r="FE133" s="118"/>
      <c r="FF133" s="118"/>
      <c r="FG133" s="118"/>
      <c r="FH133" s="118"/>
      <c r="FI133" s="118"/>
      <c r="FJ133" s="118"/>
      <c r="FK133" s="118"/>
      <c r="FL133" s="118"/>
      <c r="FM133" s="118"/>
      <c r="FN133" s="118"/>
      <c r="FO133" s="118"/>
      <c r="FP133" s="118"/>
      <c r="FQ133" s="118"/>
      <c r="FR133" s="118"/>
      <c r="FS133" s="118"/>
      <c r="FT133" s="118"/>
      <c r="FU133" s="118"/>
      <c r="FV133" s="118"/>
      <c r="FW133" s="118"/>
      <c r="FX133" s="118"/>
      <c r="FY133" s="118"/>
      <c r="FZ133" s="118"/>
      <c r="GA133" s="118"/>
      <c r="GB133" s="118"/>
      <c r="GC133" s="118"/>
      <c r="GD133" s="118"/>
      <c r="GE133" s="118"/>
      <c r="GF133" s="118"/>
      <c r="GG133" s="118"/>
      <c r="GH133" s="118"/>
      <c r="GI133" s="118"/>
      <c r="GJ133" s="118"/>
      <c r="GK133" s="118"/>
      <c r="GL133" s="118"/>
      <c r="GM133" s="118"/>
      <c r="GN133" s="118"/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/>
      <c r="GY133" s="118"/>
      <c r="GZ133" s="118"/>
      <c r="HA133" s="118"/>
      <c r="HB133" s="118"/>
      <c r="HC133" s="118"/>
      <c r="HD133" s="118"/>
      <c r="HE133" s="118"/>
      <c r="HF133" s="118"/>
      <c r="HG133" s="118"/>
      <c r="HH133" s="118"/>
      <c r="HI133" s="118"/>
      <c r="HJ133" s="118"/>
      <c r="HK133" s="118"/>
      <c r="HL133" s="118"/>
      <c r="HM133" s="118"/>
      <c r="HN133" s="118"/>
      <c r="HO133" s="118"/>
      <c r="HP133" s="118"/>
      <c r="HQ133" s="118"/>
      <c r="HR133" s="118"/>
      <c r="HS133" s="118"/>
      <c r="HT133" s="118"/>
      <c r="HU133" s="118"/>
      <c r="HV133" s="118"/>
      <c r="HW133" s="118"/>
      <c r="HX133" s="118"/>
      <c r="HY133" s="118"/>
      <c r="HZ133" s="118"/>
      <c r="IA133" s="118"/>
      <c r="IB133" s="118"/>
      <c r="IC133" s="118"/>
      <c r="ID133" s="118"/>
      <c r="IE133" s="118"/>
      <c r="IF133" s="118"/>
      <c r="IG133" s="118"/>
      <c r="IH133" s="118"/>
      <c r="II133" s="118"/>
      <c r="IJ133" s="118"/>
      <c r="IK133" s="118"/>
      <c r="IL133" s="118"/>
      <c r="IM133" s="118"/>
      <c r="IN133" s="118"/>
      <c r="IO133" s="118"/>
      <c r="IP133" s="118"/>
      <c r="IQ133" s="118"/>
      <c r="IR133" s="118"/>
      <c r="IS133" s="118"/>
      <c r="IT133" s="118"/>
      <c r="IU133" s="118"/>
      <c r="IV133" s="118"/>
      <c r="IW133" s="118"/>
      <c r="IX133" s="118"/>
      <c r="IY133" s="118"/>
      <c r="IZ133" s="118"/>
      <c r="JA133" s="118"/>
      <c r="JB133" s="118"/>
      <c r="JC133" s="118"/>
      <c r="JD133" s="118"/>
      <c r="JE133" s="118"/>
      <c r="JF133" s="118"/>
      <c r="JG133" s="118"/>
      <c r="JH133" s="118"/>
      <c r="JI133" s="118"/>
      <c r="JJ133" s="118"/>
      <c r="JK133" s="118"/>
      <c r="JL133" s="118"/>
      <c r="JM133" s="118"/>
      <c r="JN133" s="118"/>
      <c r="JO133" s="118"/>
      <c r="JP133" s="118"/>
      <c r="JQ133" s="118"/>
      <c r="JR133" s="118"/>
      <c r="JS133" s="118"/>
      <c r="JT133" s="118"/>
      <c r="JU133" s="118"/>
      <c r="JV133" s="118"/>
      <c r="JW133" s="118"/>
      <c r="JX133" s="118"/>
      <c r="JY133" s="118"/>
      <c r="JZ133" s="118"/>
      <c r="KA133" s="118"/>
      <c r="KB133" s="118"/>
      <c r="KC133" s="118"/>
      <c r="KD133" s="118"/>
      <c r="KE133" s="118"/>
      <c r="KF133" s="118"/>
      <c r="KG133" s="118"/>
      <c r="KH133" s="118"/>
      <c r="KI133" s="118"/>
      <c r="KJ133" s="118"/>
      <c r="KK133" s="118"/>
      <c r="KL133" s="118"/>
      <c r="KM133" s="118"/>
      <c r="KN133" s="118"/>
      <c r="KO133" s="118"/>
      <c r="KP133" s="118"/>
      <c r="KQ133" s="118"/>
      <c r="KR133" s="118"/>
      <c r="KS133" s="118"/>
      <c r="KT133" s="118"/>
      <c r="KU133" s="118"/>
      <c r="KV133" s="118"/>
      <c r="KW133" s="118"/>
      <c r="KX133" s="118"/>
      <c r="KY133" s="118"/>
      <c r="KZ133" s="118"/>
      <c r="LA133" s="118"/>
      <c r="LB133" s="118"/>
      <c r="LC133" s="118"/>
      <c r="LD133" s="118"/>
      <c r="LE133" s="118"/>
      <c r="LF133" s="118"/>
      <c r="LG133" s="118"/>
      <c r="LH133" s="118"/>
      <c r="LI133" s="118"/>
      <c r="LJ133" s="118"/>
      <c r="LK133" s="118"/>
      <c r="LL133" s="118"/>
      <c r="LM133" s="118"/>
      <c r="LN133" s="118"/>
      <c r="LO133" s="118"/>
      <c r="LP133" s="118"/>
      <c r="LQ133" s="118"/>
      <c r="LR133" s="118"/>
      <c r="LS133" s="118"/>
      <c r="LT133" s="118"/>
      <c r="LU133" s="118"/>
      <c r="LV133" s="118"/>
      <c r="LW133" s="118"/>
      <c r="LX133" s="118"/>
      <c r="LY133" s="118"/>
      <c r="LZ133" s="118"/>
      <c r="MA133" s="118"/>
      <c r="MB133" s="118"/>
      <c r="MC133" s="118"/>
      <c r="MD133" s="118"/>
      <c r="ME133" s="118"/>
      <c r="MF133" s="118"/>
      <c r="MG133" s="118"/>
      <c r="MH133" s="118"/>
      <c r="MI133" s="118"/>
      <c r="MJ133" s="118"/>
      <c r="MK133" s="118"/>
      <c r="ML133" s="118"/>
      <c r="MM133" s="118"/>
      <c r="MN133" s="118"/>
      <c r="MO133" s="118"/>
      <c r="MP133" s="118"/>
      <c r="MQ133" s="118"/>
      <c r="MR133" s="118"/>
      <c r="MS133" s="118"/>
      <c r="MT133" s="118"/>
      <c r="MU133" s="118"/>
      <c r="MV133" s="118"/>
      <c r="MW133" s="118"/>
      <c r="MX133" s="118"/>
      <c r="MY133" s="118"/>
      <c r="MZ133" s="118"/>
      <c r="NA133" s="118"/>
      <c r="NB133" s="118"/>
      <c r="NC133" s="118"/>
      <c r="ND133" s="118"/>
      <c r="NE133" s="118"/>
      <c r="NF133" s="118"/>
      <c r="NG133" s="118"/>
      <c r="NH133" s="118"/>
      <c r="NI133" s="118"/>
      <c r="NJ133" s="118"/>
      <c r="NK133" s="118"/>
      <c r="NL133" s="118"/>
      <c r="NM133" s="118"/>
      <c r="NN133" s="118"/>
      <c r="NO133" s="118"/>
      <c r="NP133" s="118"/>
      <c r="NQ133" s="118"/>
      <c r="NR133" s="118"/>
      <c r="NS133" s="118"/>
      <c r="NT133" s="118"/>
      <c r="NU133" s="118"/>
      <c r="NV133" s="118"/>
      <c r="NW133" s="118"/>
      <c r="NX133" s="118"/>
      <c r="NY133" s="118"/>
      <c r="NZ133" s="118"/>
      <c r="OA133" s="118"/>
      <c r="OB133" s="118"/>
      <c r="OC133" s="118"/>
      <c r="OD133" s="118"/>
      <c r="OE133" s="118"/>
      <c r="OF133" s="118"/>
      <c r="OG133" s="118"/>
      <c r="OH133" s="118"/>
      <c r="OI133" s="118"/>
      <c r="OJ133" s="118"/>
      <c r="OK133" s="118"/>
      <c r="OL133" s="118"/>
      <c r="OM133" s="118"/>
      <c r="ON133" s="118"/>
      <c r="OO133" s="118"/>
      <c r="OP133" s="118"/>
      <c r="OQ133" s="118"/>
      <c r="OR133" s="118"/>
      <c r="OS133" s="118"/>
      <c r="OT133" s="118"/>
      <c r="OU133" s="118"/>
      <c r="OV133" s="118"/>
      <c r="OW133" s="118"/>
      <c r="OX133" s="118"/>
      <c r="OY133" s="118"/>
      <c r="OZ133" s="118"/>
      <c r="PA133" s="118"/>
      <c r="PB133" s="118"/>
      <c r="PC133" s="118"/>
      <c r="PD133" s="118"/>
      <c r="PE133" s="118"/>
      <c r="PF133" s="118"/>
      <c r="PG133" s="118"/>
      <c r="PH133" s="118"/>
      <c r="PI133" s="118"/>
      <c r="PJ133" s="118"/>
      <c r="PK133" s="118"/>
      <c r="PL133" s="118"/>
      <c r="PM133" s="118"/>
      <c r="PN133" s="118"/>
      <c r="PO133" s="118"/>
      <c r="PP133" s="118"/>
      <c r="PQ133" s="118"/>
      <c r="PR133" s="118"/>
      <c r="PS133" s="118"/>
      <c r="PT133" s="118"/>
      <c r="PU133" s="118"/>
      <c r="PV133" s="118"/>
      <c r="PW133" s="118"/>
      <c r="PX133" s="118"/>
      <c r="PY133" s="118"/>
      <c r="PZ133" s="118"/>
      <c r="QA133" s="118"/>
      <c r="QB133" s="118"/>
      <c r="QC133" s="118"/>
      <c r="QD133" s="118"/>
      <c r="QE133" s="118"/>
      <c r="QF133" s="118"/>
      <c r="QG133" s="118"/>
      <c r="QH133" s="118"/>
      <c r="QI133" s="118"/>
      <c r="QJ133" s="118"/>
      <c r="QK133" s="118"/>
      <c r="QL133" s="118"/>
      <c r="QM133" s="118"/>
      <c r="QN133" s="118"/>
      <c r="QO133" s="118"/>
      <c r="QP133" s="118"/>
      <c r="QQ133" s="118"/>
      <c r="QR133" s="118"/>
      <c r="QS133" s="118"/>
      <c r="QT133" s="118"/>
      <c r="QU133" s="118"/>
      <c r="QV133" s="118"/>
      <c r="QW133" s="118"/>
      <c r="QX133" s="118"/>
      <c r="QY133" s="118"/>
      <c r="QZ133" s="118"/>
      <c r="RA133" s="118"/>
      <c r="RB133" s="118"/>
      <c r="RC133" s="118"/>
      <c r="RD133" s="118"/>
      <c r="RE133" s="118"/>
      <c r="RF133" s="118"/>
      <c r="RG133" s="118"/>
      <c r="RH133" s="118"/>
      <c r="RI133" s="118"/>
      <c r="RJ133" s="118"/>
      <c r="RK133" s="118"/>
      <c r="RL133" s="118"/>
      <c r="RM133" s="118"/>
      <c r="RN133" s="118"/>
      <c r="RO133" s="118"/>
      <c r="RP133" s="118"/>
      <c r="RQ133" s="118"/>
      <c r="RR133" s="118"/>
      <c r="RS133" s="118"/>
      <c r="RT133" s="118"/>
      <c r="RU133" s="118"/>
      <c r="RV133" s="118"/>
      <c r="RW133" s="118"/>
      <c r="RX133" s="118"/>
      <c r="RY133" s="118"/>
      <c r="RZ133" s="118"/>
      <c r="SA133" s="118"/>
      <c r="SB133" s="118"/>
      <c r="SC133" s="118"/>
      <c r="SD133" s="118"/>
      <c r="SE133" s="118"/>
      <c r="SF133" s="118"/>
      <c r="SG133" s="118"/>
      <c r="SH133" s="118"/>
      <c r="SI133" s="118"/>
      <c r="SJ133" s="118"/>
      <c r="SK133" s="118"/>
      <c r="SL133" s="118"/>
      <c r="SM133" s="118"/>
      <c r="SN133" s="118"/>
      <c r="SO133" s="118"/>
      <c r="SP133" s="118"/>
      <c r="SQ133" s="118"/>
      <c r="SR133" s="118"/>
      <c r="SS133" s="118"/>
      <c r="ST133" s="118"/>
      <c r="SU133" s="118"/>
      <c r="SV133" s="118"/>
      <c r="SW133" s="118"/>
      <c r="SX133" s="118"/>
      <c r="SY133" s="118"/>
      <c r="SZ133" s="118"/>
      <c r="TA133" s="118"/>
      <c r="TB133" s="118"/>
      <c r="TC133" s="118"/>
      <c r="TD133" s="118"/>
      <c r="TE133" s="118"/>
      <c r="TF133" s="118"/>
      <c r="TG133" s="118"/>
      <c r="TH133" s="118"/>
      <c r="TI133" s="118"/>
      <c r="TJ133" s="118"/>
      <c r="TK133" s="118"/>
      <c r="TL133" s="118"/>
      <c r="TM133" s="118"/>
      <c r="TN133" s="118"/>
      <c r="TO133" s="118"/>
      <c r="TP133" s="118"/>
      <c r="TQ133" s="118"/>
      <c r="TR133" s="118"/>
      <c r="TS133" s="118"/>
      <c r="TT133" s="118"/>
      <c r="TU133" s="118"/>
      <c r="TV133" s="118"/>
      <c r="TW133" s="118"/>
      <c r="TX133" s="118"/>
      <c r="TY133" s="118"/>
      <c r="TZ133" s="118"/>
      <c r="UA133" s="118"/>
      <c r="UB133" s="118"/>
      <c r="UC133" s="118"/>
      <c r="UD133" s="118"/>
      <c r="UE133" s="118"/>
      <c r="UF133" s="118"/>
      <c r="UG133" s="118"/>
      <c r="UH133" s="118"/>
      <c r="UI133" s="118"/>
      <c r="UJ133" s="118"/>
      <c r="UK133" s="118"/>
      <c r="UL133" s="118"/>
      <c r="UM133" s="118"/>
      <c r="UN133" s="118"/>
      <c r="UO133" s="118"/>
      <c r="UP133" s="118"/>
      <c r="UQ133" s="118"/>
      <c r="UR133" s="118"/>
      <c r="US133" s="118"/>
      <c r="UT133" s="118"/>
      <c r="UU133" s="118"/>
      <c r="UV133" s="118"/>
      <c r="UW133" s="118"/>
      <c r="UX133" s="118"/>
      <c r="UY133" s="118"/>
      <c r="UZ133" s="118"/>
      <c r="VA133" s="118"/>
      <c r="VB133" s="118"/>
      <c r="VC133" s="118"/>
      <c r="VD133" s="118"/>
      <c r="VE133" s="118"/>
      <c r="VF133" s="118"/>
      <c r="VG133" s="118"/>
      <c r="VH133" s="118"/>
      <c r="VI133" s="118"/>
      <c r="VJ133" s="118"/>
      <c r="VK133" s="118"/>
      <c r="VL133" s="118"/>
      <c r="VM133" s="118"/>
      <c r="VN133" s="118"/>
      <c r="VO133" s="118"/>
      <c r="VP133" s="118"/>
      <c r="VQ133" s="118"/>
      <c r="VR133" s="118"/>
      <c r="VS133" s="118"/>
      <c r="VT133" s="118"/>
      <c r="VU133" s="118"/>
      <c r="VV133" s="118"/>
      <c r="VW133" s="118"/>
      <c r="VX133" s="118"/>
      <c r="VY133" s="118"/>
      <c r="VZ133" s="118"/>
      <c r="WA133" s="118"/>
      <c r="WB133" s="118"/>
      <c r="WC133" s="118"/>
      <c r="WD133" s="118"/>
      <c r="WE133" s="118"/>
      <c r="WF133" s="118"/>
      <c r="WG133" s="118"/>
      <c r="WH133" s="118"/>
      <c r="WI133" s="118"/>
      <c r="WJ133" s="118"/>
      <c r="WK133" s="118"/>
      <c r="WL133" s="118"/>
      <c r="WM133" s="118"/>
      <c r="WN133" s="118"/>
      <c r="WO133" s="118"/>
      <c r="WP133" s="118"/>
      <c r="WQ133" s="118"/>
      <c r="WR133" s="118"/>
      <c r="WS133" s="118"/>
      <c r="WT133" s="118"/>
      <c r="WU133" s="118"/>
      <c r="WV133" s="118"/>
      <c r="WW133" s="118"/>
      <c r="WX133" s="118"/>
      <c r="WY133" s="118"/>
      <c r="WZ133" s="118"/>
      <c r="XA133" s="118"/>
      <c r="XB133" s="118"/>
      <c r="XC133" s="118"/>
      <c r="XD133" s="118"/>
      <c r="XE133" s="118"/>
      <c r="XF133" s="118"/>
      <c r="XG133" s="118"/>
      <c r="XH133" s="118"/>
      <c r="XI133" s="118"/>
      <c r="XJ133" s="118"/>
      <c r="XK133" s="118"/>
      <c r="XL133" s="118"/>
      <c r="XM133" s="118"/>
      <c r="XN133" s="118"/>
      <c r="XO133" s="118"/>
      <c r="XP133" s="118"/>
      <c r="XQ133" s="118"/>
      <c r="XR133" s="118"/>
      <c r="XS133" s="118"/>
      <c r="XT133" s="118"/>
      <c r="XU133" s="118"/>
      <c r="XV133" s="118"/>
      <c r="XW133" s="118"/>
      <c r="XX133" s="118"/>
      <c r="XY133" s="118"/>
      <c r="XZ133" s="118"/>
      <c r="YA133" s="118"/>
      <c r="YB133" s="118"/>
      <c r="YC133" s="118"/>
      <c r="YD133" s="118"/>
      <c r="YE133" s="118"/>
      <c r="YF133" s="118"/>
      <c r="YG133" s="118"/>
      <c r="YH133" s="118"/>
      <c r="YI133" s="118"/>
      <c r="YJ133" s="118"/>
      <c r="YK133" s="118"/>
      <c r="YL133" s="118"/>
      <c r="YM133" s="118"/>
      <c r="YN133" s="118"/>
      <c r="YO133" s="118"/>
      <c r="YP133" s="118"/>
      <c r="YQ133" s="118"/>
      <c r="YR133" s="118"/>
      <c r="YS133" s="118"/>
      <c r="YT133" s="118"/>
      <c r="YU133" s="118"/>
      <c r="YV133" s="118"/>
      <c r="YW133" s="118"/>
      <c r="YX133" s="118"/>
      <c r="YY133" s="118"/>
      <c r="YZ133" s="118"/>
      <c r="ZA133" s="118"/>
      <c r="ZB133" s="118"/>
      <c r="ZC133" s="118"/>
      <c r="ZD133" s="118"/>
      <c r="ZE133" s="118"/>
      <c r="ZF133" s="118"/>
      <c r="ZG133" s="118"/>
      <c r="ZH133" s="118"/>
      <c r="ZI133" s="118"/>
      <c r="ZJ133" s="118"/>
      <c r="ZK133" s="118"/>
      <c r="ZL133" s="118"/>
      <c r="ZM133" s="118"/>
      <c r="ZN133" s="118"/>
      <c r="ZO133" s="118"/>
      <c r="ZP133" s="118"/>
      <c r="ZQ133" s="118"/>
      <c r="ZR133" s="118"/>
      <c r="ZS133" s="118"/>
      <c r="ZT133" s="118"/>
      <c r="ZU133" s="118"/>
      <c r="ZV133" s="118"/>
      <c r="ZW133" s="118"/>
      <c r="ZX133" s="118"/>
      <c r="ZY133" s="118"/>
      <c r="ZZ133" s="118"/>
      <c r="AAA133" s="118"/>
      <c r="AAB133" s="118"/>
      <c r="AAC133" s="118"/>
      <c r="AAD133" s="118"/>
      <c r="AAE133" s="118"/>
      <c r="AAF133" s="118"/>
      <c r="AAG133" s="118"/>
      <c r="AAH133" s="118"/>
      <c r="AAI133" s="118"/>
      <c r="AAJ133" s="118"/>
      <c r="AAK133" s="118"/>
      <c r="AAL133" s="118"/>
      <c r="AAM133" s="118"/>
      <c r="AAN133" s="118"/>
      <c r="AAO133" s="118"/>
      <c r="AAP133" s="118"/>
      <c r="AAQ133" s="118"/>
      <c r="AAR133" s="118"/>
      <c r="AAS133" s="118"/>
      <c r="AAT133" s="118"/>
      <c r="AAU133" s="118"/>
      <c r="AAV133" s="118"/>
      <c r="AAW133" s="118"/>
      <c r="AAX133" s="118"/>
      <c r="AAY133" s="118"/>
      <c r="AAZ133" s="118"/>
      <c r="ABA133" s="118"/>
      <c r="ABB133" s="118"/>
      <c r="ABC133" s="118"/>
      <c r="ABD133" s="118"/>
      <c r="ABE133" s="118"/>
      <c r="ABF133" s="118"/>
      <c r="ABG133" s="118"/>
      <c r="ABH133" s="118"/>
      <c r="ABI133" s="118"/>
      <c r="ABJ133" s="118"/>
      <c r="ABK133" s="118"/>
      <c r="ABL133" s="118"/>
      <c r="ABM133" s="118"/>
      <c r="ABN133" s="118"/>
      <c r="ABO133" s="118"/>
      <c r="ABP133" s="118"/>
      <c r="ABQ133" s="118"/>
      <c r="ABR133" s="118"/>
      <c r="ABS133" s="118"/>
      <c r="ABT133" s="118"/>
      <c r="ABU133" s="118"/>
      <c r="ABV133" s="118"/>
      <c r="ABW133" s="118"/>
      <c r="ABX133" s="118"/>
      <c r="ABY133" s="118"/>
      <c r="ABZ133" s="118"/>
      <c r="ACA133" s="118"/>
      <c r="ACB133" s="118"/>
      <c r="ACC133" s="118"/>
      <c r="ACD133" s="118"/>
      <c r="ACE133" s="118"/>
      <c r="ACF133" s="118"/>
      <c r="ACG133" s="118"/>
      <c r="ACH133" s="118"/>
      <c r="ACI133" s="118"/>
      <c r="ACJ133" s="118"/>
      <c r="ACK133" s="118"/>
      <c r="ACL133" s="118"/>
      <c r="ACM133" s="118"/>
      <c r="ACN133" s="118"/>
      <c r="ACO133" s="118"/>
      <c r="ACP133" s="118"/>
      <c r="ACQ133" s="118"/>
      <c r="ACR133" s="118"/>
      <c r="ACS133" s="118"/>
      <c r="ACT133" s="118"/>
      <c r="ACU133" s="118"/>
      <c r="ACV133" s="118"/>
      <c r="ACW133" s="118"/>
      <c r="ACX133" s="118"/>
      <c r="ACY133" s="118"/>
      <c r="ACZ133" s="118"/>
      <c r="ADA133" s="118"/>
      <c r="ADB133" s="118"/>
      <c r="ADC133" s="118"/>
      <c r="ADD133" s="118"/>
      <c r="ADE133" s="118"/>
      <c r="ADF133" s="118"/>
      <c r="ADG133" s="118"/>
      <c r="ADH133" s="118"/>
      <c r="ADI133" s="118"/>
      <c r="ADJ133" s="118"/>
      <c r="ADK133" s="118"/>
      <c r="ADL133" s="118"/>
      <c r="ADM133" s="118"/>
      <c r="ADN133" s="118"/>
      <c r="ADO133" s="118"/>
      <c r="ADP133" s="118"/>
      <c r="ADQ133" s="118"/>
      <c r="ADR133" s="118"/>
      <c r="ADS133" s="118"/>
      <c r="ADT133" s="118"/>
      <c r="ADU133" s="118"/>
      <c r="ADV133" s="118"/>
      <c r="ADW133" s="118"/>
      <c r="ADX133" s="118"/>
      <c r="ADY133" s="118"/>
      <c r="ADZ133" s="118"/>
      <c r="AEA133" s="118"/>
      <c r="AEB133" s="118"/>
      <c r="AEC133" s="118"/>
      <c r="AED133" s="118"/>
      <c r="AEE133" s="118"/>
      <c r="AEF133" s="118"/>
      <c r="AEG133" s="118"/>
      <c r="AEH133" s="118"/>
      <c r="AEI133" s="118"/>
      <c r="AEJ133" s="118"/>
      <c r="AEK133" s="118"/>
      <c r="AEL133" s="118"/>
      <c r="AEM133" s="118"/>
      <c r="AEN133" s="118"/>
      <c r="AEO133" s="118"/>
      <c r="AEP133" s="118"/>
      <c r="AEQ133" s="118"/>
      <c r="AER133" s="118"/>
      <c r="AES133" s="118"/>
      <c r="AET133" s="118"/>
      <c r="AEU133" s="118"/>
      <c r="AEV133" s="118"/>
      <c r="AEW133" s="118"/>
      <c r="AEX133" s="118"/>
      <c r="AEY133" s="118"/>
      <c r="AEZ133" s="118"/>
      <c r="AFA133" s="118"/>
      <c r="AFB133" s="118"/>
      <c r="AFC133" s="118"/>
      <c r="AFD133" s="118"/>
      <c r="AFE133" s="118"/>
      <c r="AFF133" s="118"/>
      <c r="AFG133" s="118"/>
      <c r="AFH133" s="118"/>
      <c r="AFI133" s="118"/>
      <c r="AFJ133" s="118"/>
      <c r="AFK133" s="118"/>
      <c r="AFL133" s="118"/>
      <c r="AFM133" s="118"/>
      <c r="AFN133" s="118"/>
      <c r="AFO133" s="118"/>
      <c r="AFP133" s="118"/>
      <c r="AFQ133" s="118"/>
      <c r="AFR133" s="118"/>
      <c r="AFS133" s="118"/>
      <c r="AFT133" s="118"/>
      <c r="AFU133" s="118"/>
      <c r="AFV133" s="118"/>
      <c r="AFW133" s="118"/>
      <c r="AFX133" s="118"/>
      <c r="AFY133" s="118"/>
      <c r="AFZ133" s="118"/>
      <c r="AGA133" s="118"/>
      <c r="AGB133" s="118"/>
      <c r="AGC133" s="118"/>
      <c r="AGD133" s="118"/>
      <c r="AGE133" s="118"/>
      <c r="AGF133" s="118"/>
      <c r="AGG133" s="118"/>
      <c r="AGH133" s="118"/>
      <c r="AGI133" s="118"/>
      <c r="AGJ133" s="118"/>
      <c r="AGK133" s="118"/>
      <c r="AGL133" s="118"/>
      <c r="AGM133" s="118"/>
      <c r="AGN133" s="118"/>
      <c r="AGO133" s="118"/>
      <c r="AGP133" s="118"/>
      <c r="AGQ133" s="118"/>
      <c r="AGR133" s="118"/>
      <c r="AGS133" s="118"/>
      <c r="AGT133" s="118"/>
      <c r="AGU133" s="118"/>
      <c r="AGV133" s="118"/>
      <c r="AGW133" s="118"/>
      <c r="AGX133" s="118"/>
      <c r="AGY133" s="118"/>
      <c r="AGZ133" s="118"/>
      <c r="AHA133" s="118"/>
      <c r="AHB133" s="118"/>
      <c r="AHC133" s="118"/>
      <c r="AHD133" s="118"/>
      <c r="AHE133" s="118"/>
      <c r="AHF133" s="118"/>
      <c r="AHG133" s="118"/>
      <c r="AHH133" s="118"/>
      <c r="AHI133" s="118"/>
      <c r="AHJ133" s="118"/>
      <c r="AHK133" s="118"/>
      <c r="AHL133" s="118"/>
      <c r="AHM133" s="118"/>
      <c r="AHN133" s="118"/>
      <c r="AHO133" s="118"/>
      <c r="AHP133" s="118"/>
      <c r="AHQ133" s="118"/>
      <c r="AHR133" s="118"/>
      <c r="AHS133" s="118"/>
      <c r="AHT133" s="118"/>
      <c r="AHU133" s="118"/>
      <c r="AHV133" s="118"/>
      <c r="AHW133" s="118"/>
      <c r="AHX133" s="118"/>
      <c r="AHY133" s="118"/>
      <c r="AHZ133" s="118"/>
      <c r="AIA133" s="118"/>
      <c r="AIB133" s="118"/>
      <c r="AIC133" s="118"/>
      <c r="AID133" s="118"/>
      <c r="AIE133" s="118"/>
      <c r="AIF133" s="118"/>
      <c r="AIG133" s="118"/>
      <c r="AIH133" s="118"/>
      <c r="AII133" s="118"/>
      <c r="AIJ133" s="118"/>
      <c r="AIK133" s="118"/>
      <c r="AIL133" s="118"/>
      <c r="AIM133" s="118"/>
      <c r="AIN133" s="118"/>
      <c r="AIO133" s="118"/>
      <c r="AIP133" s="118"/>
      <c r="AIQ133" s="118"/>
      <c r="AIR133" s="118"/>
      <c r="AIS133" s="118"/>
      <c r="AIT133" s="118"/>
      <c r="AIU133" s="118"/>
      <c r="AIV133" s="118"/>
      <c r="AIW133" s="118"/>
      <c r="AIX133" s="118"/>
      <c r="AIY133" s="118"/>
      <c r="AIZ133" s="118"/>
      <c r="AJA133" s="118"/>
      <c r="AJB133" s="118"/>
      <c r="AJC133" s="118"/>
      <c r="AJD133" s="118"/>
      <c r="AJE133" s="118"/>
      <c r="AJF133" s="118"/>
      <c r="AJG133" s="118"/>
      <c r="AJH133" s="118"/>
      <c r="AJI133" s="118"/>
      <c r="AJJ133" s="118"/>
      <c r="AJK133" s="118"/>
      <c r="AJL133" s="118"/>
      <c r="AJM133" s="118"/>
      <c r="AJN133" s="118"/>
      <c r="AJO133" s="118"/>
      <c r="AJP133" s="118"/>
      <c r="AJQ133" s="118"/>
      <c r="AJR133" s="118"/>
      <c r="AJS133" s="118"/>
      <c r="AJT133" s="118"/>
      <c r="AJU133" s="118"/>
      <c r="AJV133" s="118"/>
      <c r="AJW133" s="118"/>
      <c r="AJX133" s="118"/>
      <c r="AJY133" s="118"/>
      <c r="AJZ133" s="118"/>
      <c r="AKA133" s="118"/>
      <c r="AKB133" s="118"/>
      <c r="AKC133" s="118"/>
      <c r="AKD133" s="118"/>
      <c r="AKE133" s="118"/>
      <c r="AKF133" s="118"/>
      <c r="AKG133" s="118"/>
      <c r="AKH133" s="118"/>
      <c r="AKI133" s="118"/>
      <c r="AKJ133" s="118"/>
      <c r="AKK133" s="118"/>
      <c r="AKL133" s="118"/>
      <c r="AKM133" s="118"/>
      <c r="AKN133" s="118"/>
      <c r="AKO133" s="118"/>
      <c r="AKP133" s="118"/>
      <c r="AKQ133" s="118"/>
      <c r="AKR133" s="118"/>
      <c r="AKS133" s="118"/>
      <c r="AKT133" s="118"/>
      <c r="AKU133" s="118"/>
      <c r="AKV133" s="118"/>
      <c r="AKW133" s="118"/>
      <c r="AKX133" s="118"/>
      <c r="AKY133" s="118"/>
      <c r="AKZ133" s="118"/>
      <c r="ALA133" s="118"/>
      <c r="ALB133" s="118"/>
      <c r="ALC133" s="118"/>
      <c r="ALD133" s="118"/>
      <c r="ALE133" s="118"/>
      <c r="ALF133" s="118"/>
      <c r="ALG133" s="118"/>
      <c r="ALH133" s="118"/>
      <c r="ALI133" s="118"/>
      <c r="ALJ133" s="118"/>
      <c r="ALK133" s="118"/>
      <c r="ALL133" s="118"/>
      <c r="ALM133" s="118"/>
      <c r="ALN133" s="118"/>
      <c r="ALO133" s="118"/>
      <c r="ALP133" s="118"/>
      <c r="ALQ133" s="118"/>
      <c r="ALR133" s="118"/>
      <c r="ALS133" s="118"/>
      <c r="ALT133" s="118"/>
      <c r="ALU133" s="118"/>
      <c r="ALV133" s="118"/>
      <c r="ALW133" s="118"/>
      <c r="ALX133" s="118"/>
      <c r="ALY133" s="118"/>
      <c r="ALZ133" s="118"/>
      <c r="AMA133" s="118"/>
      <c r="AMB133" s="118"/>
      <c r="AMC133" s="118"/>
      <c r="AMD133" s="118"/>
      <c r="AME133" s="118"/>
      <c r="AMF133" s="118"/>
      <c r="AMG133" s="118"/>
      <c r="AMH133" s="118"/>
      <c r="AMI133" s="118"/>
      <c r="AMJ133" s="118"/>
      <c r="AMK133" s="118"/>
      <c r="AML133" s="118"/>
      <c r="AMM133" s="118"/>
      <c r="AMN133" s="118"/>
      <c r="AMO133" s="118"/>
      <c r="AMP133" s="118"/>
      <c r="AMQ133" s="118"/>
      <c r="AMR133" s="118"/>
      <c r="AMS133" s="118"/>
      <c r="AMT133" s="118"/>
      <c r="AMU133" s="118"/>
      <c r="AMV133" s="118"/>
      <c r="AMW133" s="118"/>
      <c r="AMX133" s="118"/>
      <c r="AMY133" s="118"/>
      <c r="AMZ133" s="118"/>
      <c r="ANA133" s="118"/>
      <c r="ANB133" s="118"/>
      <c r="ANC133" s="118"/>
      <c r="AND133" s="118"/>
      <c r="ANE133" s="118"/>
      <c r="ANF133" s="118"/>
      <c r="ANG133" s="118"/>
      <c r="ANH133" s="118"/>
      <c r="ANI133" s="118"/>
      <c r="ANJ133" s="118"/>
      <c r="ANK133" s="118"/>
      <c r="ANL133" s="118"/>
      <c r="ANM133" s="118"/>
      <c r="ANN133" s="118"/>
      <c r="ANO133" s="118"/>
      <c r="ANP133" s="118"/>
      <c r="ANQ133" s="118"/>
      <c r="ANR133" s="118"/>
      <c r="ANS133" s="118"/>
      <c r="ANT133" s="118"/>
      <c r="ANU133" s="118"/>
      <c r="ANV133" s="118"/>
      <c r="ANW133" s="118"/>
      <c r="ANX133" s="118"/>
      <c r="ANY133" s="118"/>
      <c r="ANZ133" s="118"/>
      <c r="AOA133" s="118"/>
      <c r="AOB133" s="118"/>
      <c r="AOC133" s="118"/>
      <c r="AOD133" s="118"/>
      <c r="AOE133" s="118"/>
      <c r="AOF133" s="118"/>
      <c r="AOG133" s="118"/>
      <c r="AOH133" s="118"/>
      <c r="AOI133" s="118"/>
      <c r="AOJ133" s="118"/>
      <c r="AOK133" s="118"/>
      <c r="AOL133" s="118"/>
      <c r="AOM133" s="118"/>
      <c r="AON133" s="118"/>
      <c r="AOO133" s="118"/>
      <c r="AOP133" s="118"/>
      <c r="AOQ133" s="118"/>
      <c r="AOR133" s="118"/>
      <c r="AOS133" s="118"/>
      <c r="AOT133" s="118"/>
      <c r="AOU133" s="118"/>
      <c r="AOV133" s="118"/>
      <c r="AOW133" s="118"/>
      <c r="AOX133" s="118"/>
      <c r="AOY133" s="118"/>
      <c r="AOZ133" s="118"/>
      <c r="APA133" s="118"/>
      <c r="APB133" s="118"/>
      <c r="APC133" s="118"/>
      <c r="APD133" s="118"/>
      <c r="APE133" s="118"/>
      <c r="APF133" s="118"/>
      <c r="APG133" s="118"/>
      <c r="APH133" s="118"/>
      <c r="API133" s="118"/>
      <c r="APJ133" s="118"/>
      <c r="APK133" s="118"/>
      <c r="APL133" s="118"/>
      <c r="APM133" s="118"/>
      <c r="APN133" s="118"/>
      <c r="APO133" s="118"/>
      <c r="APP133" s="118"/>
      <c r="APQ133" s="118"/>
      <c r="APR133" s="118"/>
      <c r="APS133" s="118"/>
      <c r="APT133" s="118"/>
      <c r="APU133" s="118"/>
      <c r="APV133" s="118"/>
      <c r="APW133" s="118"/>
      <c r="APX133" s="118"/>
      <c r="APY133" s="118"/>
      <c r="APZ133" s="118"/>
      <c r="AQA133" s="118"/>
      <c r="AQB133" s="118"/>
      <c r="AQC133" s="118"/>
      <c r="AQD133" s="118"/>
      <c r="AQE133" s="118"/>
      <c r="AQF133" s="118"/>
      <c r="AQG133" s="118"/>
      <c r="AQH133" s="118"/>
      <c r="AQI133" s="118"/>
      <c r="AQJ133" s="118"/>
      <c r="AQK133" s="118"/>
      <c r="AQL133" s="118"/>
      <c r="AQM133" s="118"/>
      <c r="AQN133" s="118"/>
      <c r="AQO133" s="118"/>
      <c r="AQP133" s="118"/>
      <c r="AQQ133" s="118"/>
      <c r="AQR133" s="118"/>
      <c r="AQS133" s="118"/>
      <c r="AQT133" s="118"/>
      <c r="AQU133" s="118"/>
      <c r="AQV133" s="118"/>
      <c r="AQW133" s="118"/>
      <c r="AQX133" s="118"/>
      <c r="AQY133" s="118"/>
      <c r="AQZ133" s="118"/>
      <c r="ARA133" s="118"/>
      <c r="ARB133" s="118"/>
      <c r="ARC133" s="118"/>
      <c r="ARD133" s="118"/>
      <c r="ARE133" s="118"/>
      <c r="ARF133" s="118"/>
      <c r="ARG133" s="118"/>
      <c r="ARH133" s="118"/>
      <c r="ARI133" s="118"/>
      <c r="ARJ133" s="118"/>
      <c r="ARK133" s="118"/>
      <c r="ARL133" s="118"/>
      <c r="ARM133" s="118"/>
      <c r="ARN133" s="118"/>
      <c r="ARO133" s="118"/>
      <c r="ARP133" s="118"/>
      <c r="ARQ133" s="118"/>
      <c r="ARR133" s="118"/>
      <c r="ARS133" s="118"/>
      <c r="ART133" s="118"/>
      <c r="ARU133" s="118"/>
      <c r="ARV133" s="118"/>
      <c r="ARW133" s="118"/>
      <c r="ARX133" s="118"/>
      <c r="ARY133" s="118"/>
      <c r="ARZ133" s="118"/>
      <c r="ASA133" s="118"/>
      <c r="ASB133" s="118"/>
      <c r="ASC133" s="118"/>
      <c r="ASD133" s="118"/>
      <c r="ASE133" s="118"/>
      <c r="ASF133" s="118"/>
      <c r="ASG133" s="118"/>
      <c r="ASH133" s="118"/>
      <c r="ASI133" s="118"/>
      <c r="ASJ133" s="118"/>
      <c r="ASK133" s="118"/>
      <c r="ASL133" s="118"/>
      <c r="ASM133" s="118"/>
      <c r="ASN133" s="118"/>
      <c r="ASO133" s="118"/>
      <c r="ASP133" s="118"/>
      <c r="ASQ133" s="118"/>
      <c r="ASR133" s="118"/>
      <c r="ASS133" s="118"/>
      <c r="AST133" s="118"/>
      <c r="ASU133" s="118"/>
      <c r="ASV133" s="118"/>
      <c r="ASW133" s="118"/>
      <c r="ASX133" s="118"/>
      <c r="ASY133" s="118"/>
      <c r="ASZ133" s="118"/>
      <c r="ATA133" s="118"/>
      <c r="ATB133" s="118"/>
      <c r="ATC133" s="118"/>
      <c r="ATD133" s="118"/>
      <c r="ATE133" s="118"/>
      <c r="ATF133" s="118"/>
      <c r="ATG133" s="118"/>
      <c r="ATH133" s="118"/>
      <c r="ATI133" s="118"/>
      <c r="ATJ133" s="118"/>
      <c r="ATK133" s="118"/>
      <c r="ATL133" s="118"/>
      <c r="ATM133" s="118"/>
      <c r="ATN133" s="118"/>
      <c r="ATO133" s="118"/>
      <c r="ATP133" s="118"/>
      <c r="ATQ133" s="118"/>
      <c r="ATR133" s="118"/>
      <c r="ATS133" s="118"/>
      <c r="ATT133" s="118"/>
      <c r="ATU133" s="118"/>
      <c r="ATV133" s="118"/>
      <c r="ATW133" s="118"/>
      <c r="ATX133" s="118"/>
      <c r="ATY133" s="118"/>
      <c r="ATZ133" s="118"/>
      <c r="AUA133" s="118"/>
      <c r="AUB133" s="118"/>
      <c r="AUC133" s="118"/>
      <c r="AUD133" s="118"/>
      <c r="AUE133" s="118"/>
      <c r="AUF133" s="118"/>
      <c r="AUG133" s="118"/>
      <c r="AUH133" s="118"/>
      <c r="AUI133" s="118"/>
      <c r="AUJ133" s="118"/>
      <c r="AUK133" s="118"/>
      <c r="AUL133" s="118"/>
      <c r="AUM133" s="118"/>
      <c r="AUN133" s="118"/>
      <c r="AUO133" s="118"/>
      <c r="AUP133" s="118"/>
      <c r="AUQ133" s="118"/>
      <c r="AUR133" s="118"/>
      <c r="AUS133" s="118"/>
      <c r="AUT133" s="118"/>
      <c r="AUU133" s="118"/>
      <c r="AUV133" s="118"/>
      <c r="AUW133" s="118"/>
      <c r="AUX133" s="118"/>
      <c r="AUY133" s="118"/>
      <c r="AUZ133" s="118"/>
      <c r="AVA133" s="118"/>
      <c r="AVB133" s="118"/>
      <c r="AVC133" s="118"/>
      <c r="AVD133" s="118"/>
      <c r="AVE133" s="118"/>
      <c r="AVF133" s="118"/>
      <c r="AVG133" s="118"/>
      <c r="AVH133" s="118"/>
      <c r="AVI133" s="118"/>
      <c r="AVJ133" s="118"/>
      <c r="AVK133" s="118"/>
      <c r="AVL133" s="118"/>
      <c r="AVM133" s="118"/>
      <c r="AVN133" s="118"/>
      <c r="AVO133" s="118"/>
      <c r="AVP133" s="118"/>
      <c r="AVQ133" s="118"/>
      <c r="AVR133" s="118"/>
      <c r="AVS133" s="118"/>
      <c r="AVT133" s="118"/>
      <c r="AVU133" s="118"/>
      <c r="AVV133" s="118"/>
      <c r="AVW133" s="118"/>
      <c r="AVX133" s="118"/>
      <c r="AVY133" s="118"/>
      <c r="AVZ133" s="118"/>
      <c r="AWA133" s="118"/>
      <c r="AWB133" s="118"/>
      <c r="AWC133" s="118"/>
      <c r="AWD133" s="118"/>
      <c r="AWE133" s="118"/>
      <c r="AWF133" s="118"/>
      <c r="AWG133" s="118"/>
      <c r="AWH133" s="118"/>
      <c r="AWI133" s="118"/>
      <c r="AWJ133" s="118"/>
      <c r="AWK133" s="118"/>
      <c r="AWL133" s="118"/>
      <c r="AWM133" s="118"/>
      <c r="AWN133" s="118"/>
      <c r="AWO133" s="118"/>
      <c r="AWP133" s="118"/>
      <c r="AWQ133" s="118"/>
      <c r="AWR133" s="118"/>
      <c r="AWS133" s="118"/>
      <c r="AWT133" s="118"/>
      <c r="AWU133" s="118"/>
      <c r="AWV133" s="118"/>
      <c r="AWW133" s="118"/>
      <c r="AWX133" s="118"/>
      <c r="AWY133" s="118"/>
      <c r="AWZ133" s="118"/>
      <c r="AXA133" s="118"/>
      <c r="AXB133" s="118"/>
      <c r="AXC133" s="118"/>
      <c r="AXD133" s="118"/>
      <c r="AXE133" s="118"/>
      <c r="AXF133" s="118"/>
      <c r="AXG133" s="118"/>
      <c r="AXH133" s="118"/>
      <c r="AXI133" s="118"/>
      <c r="AXJ133" s="118"/>
      <c r="AXK133" s="118"/>
      <c r="AXL133" s="118"/>
      <c r="AXM133" s="118"/>
      <c r="AXN133" s="118"/>
      <c r="AXO133" s="118"/>
      <c r="AXP133" s="118"/>
      <c r="AXQ133" s="118"/>
      <c r="AXR133" s="118"/>
      <c r="AXS133" s="118"/>
      <c r="AXT133" s="118"/>
      <c r="AXU133" s="118"/>
      <c r="AXV133" s="118"/>
      <c r="AXW133" s="118"/>
      <c r="AXX133" s="118"/>
      <c r="AXY133" s="118"/>
      <c r="AXZ133" s="118"/>
      <c r="AYA133" s="118"/>
      <c r="AYB133" s="118"/>
      <c r="AYC133" s="118"/>
      <c r="AYD133" s="118"/>
      <c r="AYE133" s="118"/>
      <c r="AYF133" s="118"/>
      <c r="AYG133" s="118"/>
      <c r="AYH133" s="118"/>
      <c r="AYI133" s="118"/>
      <c r="AYJ133" s="118"/>
      <c r="AYK133" s="118"/>
      <c r="AYL133" s="118"/>
      <c r="AYM133" s="118"/>
      <c r="AYN133" s="118"/>
      <c r="AYO133" s="118"/>
      <c r="AYP133" s="118"/>
      <c r="AYQ133" s="118"/>
      <c r="AYR133" s="118"/>
      <c r="AYS133" s="118"/>
      <c r="AYT133" s="118"/>
      <c r="AYU133" s="118"/>
      <c r="AYV133" s="118"/>
      <c r="AYW133" s="118"/>
      <c r="AYX133" s="118"/>
      <c r="AYY133" s="118"/>
      <c r="AYZ133" s="118"/>
      <c r="AZA133" s="118"/>
      <c r="AZB133" s="118"/>
      <c r="AZC133" s="118"/>
      <c r="AZD133" s="118"/>
      <c r="AZE133" s="118"/>
      <c r="AZF133" s="118"/>
      <c r="AZG133" s="118"/>
      <c r="AZH133" s="118"/>
      <c r="AZI133" s="118"/>
      <c r="AZJ133" s="118"/>
      <c r="AZK133" s="118"/>
      <c r="AZL133" s="118"/>
      <c r="AZM133" s="118"/>
      <c r="AZN133" s="118"/>
      <c r="AZO133" s="118"/>
      <c r="AZP133" s="118"/>
      <c r="AZQ133" s="118"/>
      <c r="AZR133" s="118"/>
      <c r="AZS133" s="118"/>
      <c r="AZT133" s="118"/>
      <c r="AZU133" s="118"/>
      <c r="AZV133" s="118"/>
      <c r="AZW133" s="118"/>
      <c r="AZX133" s="118"/>
      <c r="AZY133" s="118"/>
      <c r="AZZ133" s="118"/>
      <c r="BAA133" s="118"/>
      <c r="BAB133" s="118"/>
      <c r="BAC133" s="118"/>
      <c r="BAD133" s="118"/>
      <c r="BAE133" s="118"/>
      <c r="BAF133" s="118"/>
      <c r="BAG133" s="118"/>
      <c r="BAH133" s="118"/>
      <c r="BAI133" s="118"/>
      <c r="BAJ133" s="118"/>
      <c r="BAK133" s="118"/>
      <c r="BAL133" s="118"/>
      <c r="BAM133" s="118"/>
      <c r="BAN133" s="118"/>
      <c r="BAO133" s="118"/>
      <c r="BAP133" s="118"/>
      <c r="BAQ133" s="118"/>
      <c r="BAR133" s="118"/>
      <c r="BAS133" s="118"/>
      <c r="BAT133" s="118"/>
      <c r="BAU133" s="118"/>
      <c r="BAV133" s="118"/>
      <c r="BAW133" s="118"/>
      <c r="BAX133" s="118"/>
      <c r="BAY133" s="118"/>
      <c r="BAZ133" s="118"/>
      <c r="BBA133" s="118"/>
      <c r="BBB133" s="118"/>
      <c r="BBC133" s="118"/>
      <c r="BBD133" s="118"/>
      <c r="BBE133" s="118"/>
      <c r="BBF133" s="118"/>
      <c r="BBG133" s="118"/>
      <c r="BBH133" s="118"/>
      <c r="BBI133" s="118"/>
      <c r="BBJ133" s="118"/>
      <c r="BBK133" s="118"/>
      <c r="BBL133" s="118"/>
      <c r="BBM133" s="118"/>
      <c r="BBN133" s="118"/>
      <c r="BBO133" s="118"/>
      <c r="BBP133" s="118"/>
      <c r="BBQ133" s="118"/>
      <c r="BBR133" s="118"/>
      <c r="BBS133" s="118"/>
      <c r="BBT133" s="118"/>
      <c r="BBU133" s="118"/>
      <c r="BBV133" s="118"/>
      <c r="BBW133" s="118"/>
      <c r="BBX133" s="118"/>
      <c r="BBY133" s="118"/>
      <c r="BBZ133" s="118"/>
      <c r="BCA133" s="118"/>
      <c r="BCB133" s="118"/>
      <c r="BCC133" s="118"/>
      <c r="BCD133" s="118"/>
      <c r="BCE133" s="118"/>
      <c r="BCF133" s="118"/>
      <c r="BCG133" s="118"/>
      <c r="BCH133" s="118"/>
      <c r="BCI133" s="118"/>
      <c r="BCJ133" s="118"/>
      <c r="BCK133" s="118"/>
      <c r="BCL133" s="118"/>
      <c r="BCM133" s="118"/>
      <c r="BCN133" s="118"/>
      <c r="BCO133" s="118"/>
      <c r="BCP133" s="118"/>
      <c r="BCQ133" s="118"/>
      <c r="BCR133" s="118"/>
      <c r="BCS133" s="118"/>
      <c r="BCT133" s="118"/>
      <c r="BCU133" s="118"/>
      <c r="BCV133" s="118"/>
      <c r="BCW133" s="118"/>
      <c r="BCX133" s="118"/>
      <c r="BCY133" s="118"/>
      <c r="BCZ133" s="118"/>
      <c r="BDA133" s="118"/>
      <c r="BDB133" s="118"/>
      <c r="BDC133" s="118"/>
      <c r="BDD133" s="118"/>
      <c r="BDE133" s="118"/>
      <c r="BDF133" s="118"/>
      <c r="BDG133" s="118"/>
      <c r="BDH133" s="118"/>
      <c r="BDI133" s="118"/>
      <c r="BDJ133" s="118"/>
      <c r="BDK133" s="118"/>
      <c r="BDL133" s="118"/>
      <c r="BDM133" s="118"/>
      <c r="BDN133" s="118"/>
      <c r="BDO133" s="118"/>
      <c r="BDP133" s="118"/>
      <c r="BDQ133" s="118"/>
      <c r="BDR133" s="118"/>
      <c r="BDS133" s="118"/>
      <c r="BDT133" s="118"/>
      <c r="BDU133" s="118"/>
    </row>
    <row r="134" spans="1:1477" s="7" customFormat="1" ht="6.75" customHeight="1" thickTop="1" thickBot="1">
      <c r="B134" s="19"/>
      <c r="C134" s="20"/>
      <c r="D134" s="21"/>
      <c r="E134" s="22"/>
      <c r="F134" s="23"/>
      <c r="G134" s="23"/>
      <c r="H134" s="24"/>
      <c r="I134" s="24"/>
      <c r="J134" s="24"/>
      <c r="K134" s="24"/>
      <c r="L134" s="24"/>
      <c r="M134" s="24"/>
      <c r="N134" s="24"/>
      <c r="O134" s="24"/>
      <c r="P134" s="25"/>
      <c r="Q134" s="25"/>
      <c r="R134" s="24"/>
      <c r="S134" s="24"/>
      <c r="T134" s="26"/>
      <c r="U134" s="26"/>
      <c r="V134" s="75"/>
      <c r="W134" s="26"/>
      <c r="X134" s="26"/>
      <c r="Y134" s="26"/>
      <c r="Z134" s="26"/>
      <c r="AA134" s="26"/>
      <c r="AB134" s="26"/>
      <c r="AC134" s="26"/>
      <c r="AD134" s="163"/>
      <c r="AE134" s="24"/>
      <c r="AF134" s="26"/>
      <c r="AG134" s="26"/>
      <c r="AH134" s="25"/>
      <c r="AI134" s="25"/>
      <c r="AJ134" s="27"/>
      <c r="AK134" s="27"/>
      <c r="AL134" s="26"/>
      <c r="AM134" s="26"/>
      <c r="AN134" s="27"/>
      <c r="AO134" s="27"/>
      <c r="AP134" s="26"/>
      <c r="AQ134" s="26"/>
      <c r="AR134" s="27"/>
      <c r="AS134" s="27"/>
      <c r="AT134" s="26"/>
      <c r="AU134" s="26"/>
      <c r="AV134" s="27"/>
      <c r="AW134" s="27"/>
      <c r="AX134" s="26"/>
      <c r="AY134" s="26"/>
      <c r="AZ134" s="27"/>
      <c r="BA134" s="27"/>
      <c r="BB134" s="26"/>
      <c r="BC134" s="26"/>
      <c r="BD134" s="27"/>
      <c r="BE134" s="27"/>
      <c r="BF134" s="26"/>
      <c r="BG134" s="26"/>
      <c r="BH134" s="27"/>
      <c r="BI134" s="27"/>
      <c r="BJ134" s="26"/>
      <c r="BK134" s="26"/>
      <c r="BL134" s="27"/>
      <c r="BM134" s="27"/>
      <c r="BN134" s="26"/>
      <c r="BO134" s="26"/>
      <c r="BP134" s="27"/>
      <c r="BQ134" s="27"/>
      <c r="BR134" s="26"/>
      <c r="BS134" s="26"/>
      <c r="BT134" s="27"/>
      <c r="BU134" s="27"/>
      <c r="BV134" s="26"/>
      <c r="BW134" s="26"/>
      <c r="BX134" s="27"/>
      <c r="BY134" s="27"/>
      <c r="BZ134" s="26"/>
      <c r="CA134" s="26"/>
      <c r="CB134" s="27"/>
      <c r="CC134" s="27"/>
      <c r="CD134" s="26"/>
      <c r="CE134" s="26"/>
      <c r="CF134" s="27"/>
      <c r="CG134" s="27"/>
      <c r="CH134" s="26"/>
      <c r="CI134" s="26"/>
      <c r="CJ134" s="27"/>
      <c r="CK134" s="27"/>
      <c r="CL134" s="26"/>
      <c r="CM134" s="26"/>
      <c r="CN134" s="28"/>
      <c r="CO134" s="28"/>
      <c r="CP134" s="28"/>
      <c r="CQ134" s="28"/>
      <c r="CR134" s="28"/>
      <c r="CS134" s="28"/>
      <c r="CT134" s="29"/>
      <c r="CU134" s="23"/>
      <c r="CV134" s="23"/>
      <c r="CW134" s="24"/>
      <c r="CX134" s="29"/>
      <c r="CY134" s="23"/>
      <c r="CZ134" s="23"/>
      <c r="DA134" s="23"/>
      <c r="DB134" s="26"/>
      <c r="DC134" s="28"/>
      <c r="DD134" s="14"/>
      <c r="DE134" s="118"/>
      <c r="DF134" s="118"/>
      <c r="DG134" s="118"/>
      <c r="DH134" s="118"/>
      <c r="DI134" s="118"/>
      <c r="DJ134" s="118"/>
      <c r="DK134" s="118"/>
      <c r="DL134" s="118"/>
      <c r="DM134" s="118"/>
      <c r="DN134" s="118"/>
      <c r="DO134" s="118"/>
      <c r="DP134" s="118"/>
      <c r="DQ134" s="118"/>
      <c r="DR134" s="118"/>
      <c r="DS134" s="118"/>
      <c r="DT134" s="118"/>
      <c r="DU134" s="118"/>
      <c r="DV134" s="118"/>
      <c r="DW134" s="118"/>
      <c r="DX134" s="118"/>
      <c r="DY134" s="118"/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/>
      <c r="EJ134" s="118"/>
      <c r="EK134" s="118"/>
      <c r="EL134" s="118"/>
      <c r="EM134" s="118"/>
      <c r="EN134" s="118"/>
      <c r="EO134" s="118"/>
      <c r="EP134" s="118"/>
      <c r="EQ134" s="118"/>
      <c r="ER134" s="118"/>
      <c r="ES134" s="118"/>
      <c r="ET134" s="118"/>
      <c r="EU134" s="118"/>
      <c r="EV134" s="118"/>
      <c r="EW134" s="118"/>
      <c r="EX134" s="118"/>
      <c r="EY134" s="118"/>
      <c r="EZ134" s="118"/>
      <c r="FA134" s="118"/>
      <c r="FB134" s="118"/>
      <c r="FC134" s="118"/>
      <c r="FD134" s="118"/>
      <c r="FE134" s="118"/>
      <c r="FF134" s="118"/>
      <c r="FG134" s="118"/>
      <c r="FH134" s="118"/>
      <c r="FI134" s="118"/>
      <c r="FJ134" s="118"/>
      <c r="FK134" s="118"/>
      <c r="FL134" s="118"/>
      <c r="FM134" s="118"/>
      <c r="FN134" s="118"/>
      <c r="FO134" s="118"/>
      <c r="FP134" s="118"/>
      <c r="FQ134" s="118"/>
      <c r="FR134" s="118"/>
      <c r="FS134" s="118"/>
      <c r="FT134" s="118"/>
      <c r="FU134" s="118"/>
      <c r="FV134" s="118"/>
      <c r="FW134" s="118"/>
      <c r="FX134" s="118"/>
      <c r="FY134" s="118"/>
      <c r="FZ134" s="118"/>
      <c r="GA134" s="118"/>
      <c r="GB134" s="118"/>
      <c r="GC134" s="118"/>
      <c r="GD134" s="118"/>
      <c r="GE134" s="118"/>
      <c r="GF134" s="118"/>
      <c r="GG134" s="118"/>
      <c r="GH134" s="118"/>
      <c r="GI134" s="118"/>
      <c r="GJ134" s="118"/>
      <c r="GK134" s="118"/>
      <c r="GL134" s="118"/>
      <c r="GM134" s="118"/>
      <c r="GN134" s="118"/>
      <c r="GO134" s="118"/>
      <c r="GP134" s="118"/>
      <c r="GQ134" s="118"/>
      <c r="GR134" s="118"/>
      <c r="GS134" s="118"/>
      <c r="GT134" s="118"/>
      <c r="GU134" s="118"/>
      <c r="GV134" s="118"/>
      <c r="GW134" s="118"/>
      <c r="GX134" s="118"/>
      <c r="GY134" s="118"/>
      <c r="GZ134" s="118"/>
      <c r="HA134" s="118"/>
      <c r="HB134" s="118"/>
      <c r="HC134" s="118"/>
      <c r="HD134" s="118"/>
      <c r="HE134" s="118"/>
      <c r="HF134" s="118"/>
      <c r="HG134" s="118"/>
      <c r="HH134" s="118"/>
      <c r="HI134" s="118"/>
      <c r="HJ134" s="118"/>
      <c r="HK134" s="118"/>
      <c r="HL134" s="118"/>
      <c r="HM134" s="118"/>
      <c r="HN134" s="118"/>
      <c r="HO134" s="118"/>
      <c r="HP134" s="118"/>
      <c r="HQ134" s="118"/>
      <c r="HR134" s="118"/>
      <c r="HS134" s="118"/>
      <c r="HT134" s="118"/>
      <c r="HU134" s="118"/>
      <c r="HV134" s="118"/>
      <c r="HW134" s="118"/>
      <c r="HX134" s="118"/>
      <c r="HY134" s="118"/>
      <c r="HZ134" s="118"/>
      <c r="IA134" s="118"/>
      <c r="IB134" s="118"/>
      <c r="IC134" s="118"/>
      <c r="ID134" s="118"/>
      <c r="IE134" s="118"/>
      <c r="IF134" s="118"/>
      <c r="IG134" s="118"/>
      <c r="IH134" s="118"/>
      <c r="II134" s="118"/>
      <c r="IJ134" s="118"/>
      <c r="IK134" s="118"/>
      <c r="IL134" s="118"/>
      <c r="IM134" s="118"/>
      <c r="IN134" s="118"/>
      <c r="IO134" s="118"/>
      <c r="IP134" s="118"/>
      <c r="IQ134" s="118"/>
      <c r="IR134" s="118"/>
      <c r="IS134" s="118"/>
      <c r="IT134" s="118"/>
      <c r="IU134" s="118"/>
      <c r="IV134" s="118"/>
      <c r="IW134" s="118"/>
      <c r="IX134" s="118"/>
      <c r="IY134" s="118"/>
      <c r="IZ134" s="118"/>
      <c r="JA134" s="118"/>
      <c r="JB134" s="118"/>
      <c r="JC134" s="118"/>
      <c r="JD134" s="118"/>
      <c r="JE134" s="118"/>
      <c r="JF134" s="118"/>
      <c r="JG134" s="118"/>
      <c r="JH134" s="118"/>
      <c r="JI134" s="118"/>
      <c r="JJ134" s="118"/>
      <c r="JK134" s="118"/>
      <c r="JL134" s="118"/>
      <c r="JM134" s="118"/>
      <c r="JN134" s="118"/>
      <c r="JO134" s="118"/>
      <c r="JP134" s="118"/>
      <c r="JQ134" s="118"/>
      <c r="JR134" s="118"/>
      <c r="JS134" s="118"/>
      <c r="JT134" s="118"/>
      <c r="JU134" s="118"/>
      <c r="JV134" s="118"/>
      <c r="JW134" s="118"/>
      <c r="JX134" s="118"/>
      <c r="JY134" s="118"/>
      <c r="JZ134" s="118"/>
      <c r="KA134" s="118"/>
      <c r="KB134" s="118"/>
      <c r="KC134" s="118"/>
      <c r="KD134" s="118"/>
      <c r="KE134" s="118"/>
      <c r="KF134" s="118"/>
      <c r="KG134" s="118"/>
      <c r="KH134" s="118"/>
      <c r="KI134" s="118"/>
      <c r="KJ134" s="118"/>
      <c r="KK134" s="118"/>
      <c r="KL134" s="118"/>
      <c r="KM134" s="118"/>
      <c r="KN134" s="118"/>
      <c r="KO134" s="118"/>
      <c r="KP134" s="118"/>
      <c r="KQ134" s="118"/>
      <c r="KR134" s="118"/>
      <c r="KS134" s="118"/>
      <c r="KT134" s="118"/>
      <c r="KU134" s="118"/>
      <c r="KV134" s="118"/>
      <c r="KW134" s="118"/>
      <c r="KX134" s="118"/>
      <c r="KY134" s="118"/>
      <c r="KZ134" s="118"/>
      <c r="LA134" s="118"/>
      <c r="LB134" s="118"/>
      <c r="LC134" s="118"/>
      <c r="LD134" s="118"/>
      <c r="LE134" s="118"/>
      <c r="LF134" s="118"/>
      <c r="LG134" s="118"/>
      <c r="LH134" s="118"/>
      <c r="LI134" s="118"/>
      <c r="LJ134" s="118"/>
      <c r="LK134" s="118"/>
      <c r="LL134" s="118"/>
      <c r="LM134" s="118"/>
      <c r="LN134" s="118"/>
      <c r="LO134" s="118"/>
      <c r="LP134" s="118"/>
      <c r="LQ134" s="118"/>
      <c r="LR134" s="118"/>
      <c r="LS134" s="118"/>
      <c r="LT134" s="118"/>
      <c r="LU134" s="118"/>
      <c r="LV134" s="118"/>
      <c r="LW134" s="118"/>
      <c r="LX134" s="118"/>
      <c r="LY134" s="118"/>
      <c r="LZ134" s="118"/>
      <c r="MA134" s="118"/>
      <c r="MB134" s="118"/>
      <c r="MC134" s="118"/>
      <c r="MD134" s="118"/>
      <c r="ME134" s="118"/>
      <c r="MF134" s="118"/>
      <c r="MG134" s="118"/>
      <c r="MH134" s="118"/>
      <c r="MI134" s="118"/>
      <c r="MJ134" s="118"/>
      <c r="MK134" s="118"/>
      <c r="ML134" s="118"/>
      <c r="MM134" s="118"/>
      <c r="MN134" s="118"/>
      <c r="MO134" s="118"/>
      <c r="MP134" s="118"/>
      <c r="MQ134" s="118"/>
      <c r="MR134" s="118"/>
      <c r="MS134" s="118"/>
      <c r="MT134" s="118"/>
      <c r="MU134" s="118"/>
      <c r="MV134" s="118"/>
      <c r="MW134" s="118"/>
      <c r="MX134" s="118"/>
      <c r="MY134" s="118"/>
      <c r="MZ134" s="118"/>
      <c r="NA134" s="118"/>
      <c r="NB134" s="118"/>
      <c r="NC134" s="118"/>
      <c r="ND134" s="118"/>
      <c r="NE134" s="118"/>
      <c r="NF134" s="118"/>
      <c r="NG134" s="118"/>
      <c r="NH134" s="118"/>
      <c r="NI134" s="118"/>
      <c r="NJ134" s="118"/>
      <c r="NK134" s="118"/>
      <c r="NL134" s="118"/>
      <c r="NM134" s="118"/>
      <c r="NN134" s="118"/>
      <c r="NO134" s="118"/>
      <c r="NP134" s="118"/>
      <c r="NQ134" s="118"/>
      <c r="NR134" s="118"/>
      <c r="NS134" s="118"/>
      <c r="NT134" s="118"/>
      <c r="NU134" s="118"/>
      <c r="NV134" s="118"/>
      <c r="NW134" s="118"/>
      <c r="NX134" s="118"/>
      <c r="NY134" s="118"/>
      <c r="NZ134" s="118"/>
      <c r="OA134" s="118"/>
      <c r="OB134" s="118"/>
      <c r="OC134" s="118"/>
      <c r="OD134" s="118"/>
      <c r="OE134" s="118"/>
      <c r="OF134" s="118"/>
      <c r="OG134" s="118"/>
      <c r="OH134" s="118"/>
      <c r="OI134" s="118"/>
      <c r="OJ134" s="118"/>
      <c r="OK134" s="118"/>
      <c r="OL134" s="118"/>
      <c r="OM134" s="118"/>
      <c r="ON134" s="118"/>
      <c r="OO134" s="118"/>
      <c r="OP134" s="118"/>
      <c r="OQ134" s="118"/>
      <c r="OR134" s="118"/>
      <c r="OS134" s="118"/>
      <c r="OT134" s="118"/>
      <c r="OU134" s="118"/>
      <c r="OV134" s="118"/>
      <c r="OW134" s="118"/>
      <c r="OX134" s="118"/>
      <c r="OY134" s="118"/>
      <c r="OZ134" s="118"/>
      <c r="PA134" s="118"/>
      <c r="PB134" s="118"/>
      <c r="PC134" s="118"/>
      <c r="PD134" s="118"/>
      <c r="PE134" s="118"/>
      <c r="PF134" s="118"/>
      <c r="PG134" s="118"/>
      <c r="PH134" s="118"/>
      <c r="PI134" s="118"/>
      <c r="PJ134" s="118"/>
      <c r="PK134" s="118"/>
      <c r="PL134" s="118"/>
      <c r="PM134" s="118"/>
      <c r="PN134" s="118"/>
      <c r="PO134" s="118"/>
      <c r="PP134" s="118"/>
      <c r="PQ134" s="118"/>
      <c r="PR134" s="118"/>
      <c r="PS134" s="118"/>
      <c r="PT134" s="118"/>
      <c r="PU134" s="118"/>
      <c r="PV134" s="118"/>
      <c r="PW134" s="118"/>
      <c r="PX134" s="118"/>
      <c r="PY134" s="118"/>
      <c r="PZ134" s="118"/>
      <c r="QA134" s="118"/>
      <c r="QB134" s="118"/>
      <c r="QC134" s="118"/>
      <c r="QD134" s="118"/>
      <c r="QE134" s="118"/>
      <c r="QF134" s="118"/>
      <c r="QG134" s="118"/>
      <c r="QH134" s="118"/>
      <c r="QI134" s="118"/>
      <c r="QJ134" s="118"/>
      <c r="QK134" s="118"/>
      <c r="QL134" s="118"/>
      <c r="QM134" s="118"/>
      <c r="QN134" s="118"/>
      <c r="QO134" s="118"/>
      <c r="QP134" s="118"/>
      <c r="QQ134" s="118"/>
      <c r="QR134" s="118"/>
      <c r="QS134" s="118"/>
      <c r="QT134" s="118"/>
      <c r="QU134" s="118"/>
      <c r="QV134" s="118"/>
      <c r="QW134" s="118"/>
      <c r="QX134" s="118"/>
      <c r="QY134" s="118"/>
      <c r="QZ134" s="118"/>
      <c r="RA134" s="118"/>
      <c r="RB134" s="118"/>
      <c r="RC134" s="118"/>
      <c r="RD134" s="118"/>
      <c r="RE134" s="118"/>
      <c r="RF134" s="118"/>
      <c r="RG134" s="118"/>
      <c r="RH134" s="118"/>
      <c r="RI134" s="118"/>
      <c r="RJ134" s="118"/>
      <c r="RK134" s="118"/>
      <c r="RL134" s="118"/>
      <c r="RM134" s="118"/>
      <c r="RN134" s="118"/>
      <c r="RO134" s="118"/>
      <c r="RP134" s="118"/>
      <c r="RQ134" s="118"/>
      <c r="RR134" s="118"/>
      <c r="RS134" s="118"/>
      <c r="RT134" s="118"/>
      <c r="RU134" s="118"/>
      <c r="RV134" s="118"/>
      <c r="RW134" s="118"/>
      <c r="RX134" s="118"/>
      <c r="RY134" s="118"/>
      <c r="RZ134" s="118"/>
      <c r="SA134" s="118"/>
      <c r="SB134" s="118"/>
      <c r="SC134" s="118"/>
      <c r="SD134" s="118"/>
      <c r="SE134" s="118"/>
      <c r="SF134" s="118"/>
      <c r="SG134" s="118"/>
      <c r="SH134" s="118"/>
      <c r="SI134" s="118"/>
      <c r="SJ134" s="118"/>
      <c r="SK134" s="118"/>
      <c r="SL134" s="118"/>
      <c r="SM134" s="118"/>
      <c r="SN134" s="118"/>
      <c r="SO134" s="118"/>
      <c r="SP134" s="118"/>
      <c r="SQ134" s="118"/>
      <c r="SR134" s="118"/>
      <c r="SS134" s="118"/>
      <c r="ST134" s="118"/>
      <c r="SU134" s="118"/>
      <c r="SV134" s="118"/>
      <c r="SW134" s="118"/>
      <c r="SX134" s="118"/>
      <c r="SY134" s="118"/>
      <c r="SZ134" s="118"/>
      <c r="TA134" s="118"/>
      <c r="TB134" s="118"/>
      <c r="TC134" s="118"/>
      <c r="TD134" s="118"/>
      <c r="TE134" s="118"/>
      <c r="TF134" s="118"/>
      <c r="TG134" s="118"/>
      <c r="TH134" s="118"/>
      <c r="TI134" s="118"/>
      <c r="TJ134" s="118"/>
      <c r="TK134" s="118"/>
      <c r="TL134" s="118"/>
      <c r="TM134" s="118"/>
      <c r="TN134" s="118"/>
      <c r="TO134" s="118"/>
      <c r="TP134" s="118"/>
      <c r="TQ134" s="118"/>
      <c r="TR134" s="118"/>
      <c r="TS134" s="118"/>
      <c r="TT134" s="118"/>
      <c r="TU134" s="118"/>
      <c r="TV134" s="118"/>
      <c r="TW134" s="118"/>
      <c r="TX134" s="118"/>
      <c r="TY134" s="118"/>
      <c r="TZ134" s="118"/>
      <c r="UA134" s="118"/>
      <c r="UB134" s="118"/>
      <c r="UC134" s="118"/>
      <c r="UD134" s="118"/>
      <c r="UE134" s="118"/>
      <c r="UF134" s="118"/>
      <c r="UG134" s="118"/>
      <c r="UH134" s="118"/>
      <c r="UI134" s="118"/>
      <c r="UJ134" s="118"/>
      <c r="UK134" s="118"/>
      <c r="UL134" s="118"/>
      <c r="UM134" s="118"/>
      <c r="UN134" s="118"/>
      <c r="UO134" s="118"/>
      <c r="UP134" s="118"/>
      <c r="UQ134" s="118"/>
      <c r="UR134" s="118"/>
      <c r="US134" s="118"/>
      <c r="UT134" s="118"/>
      <c r="UU134" s="118"/>
      <c r="UV134" s="118"/>
      <c r="UW134" s="118"/>
      <c r="UX134" s="118"/>
      <c r="UY134" s="118"/>
      <c r="UZ134" s="118"/>
      <c r="VA134" s="118"/>
      <c r="VB134" s="118"/>
      <c r="VC134" s="118"/>
      <c r="VD134" s="118"/>
      <c r="VE134" s="118"/>
      <c r="VF134" s="118"/>
      <c r="VG134" s="118"/>
      <c r="VH134" s="118"/>
      <c r="VI134" s="118"/>
      <c r="VJ134" s="118"/>
      <c r="VK134" s="118"/>
      <c r="VL134" s="118"/>
      <c r="VM134" s="118"/>
      <c r="VN134" s="118"/>
      <c r="VO134" s="118"/>
      <c r="VP134" s="118"/>
      <c r="VQ134" s="118"/>
      <c r="VR134" s="118"/>
      <c r="VS134" s="118"/>
      <c r="VT134" s="118"/>
      <c r="VU134" s="118"/>
      <c r="VV134" s="118"/>
      <c r="VW134" s="118"/>
      <c r="VX134" s="118"/>
      <c r="VY134" s="118"/>
      <c r="VZ134" s="118"/>
      <c r="WA134" s="118"/>
      <c r="WB134" s="118"/>
      <c r="WC134" s="118"/>
      <c r="WD134" s="118"/>
      <c r="WE134" s="118"/>
      <c r="WF134" s="118"/>
      <c r="WG134" s="118"/>
      <c r="WH134" s="118"/>
      <c r="WI134" s="118"/>
      <c r="WJ134" s="118"/>
      <c r="WK134" s="118"/>
      <c r="WL134" s="118"/>
      <c r="WM134" s="118"/>
      <c r="WN134" s="118"/>
      <c r="WO134" s="118"/>
      <c r="WP134" s="118"/>
      <c r="WQ134" s="118"/>
      <c r="WR134" s="118"/>
      <c r="WS134" s="118"/>
      <c r="WT134" s="118"/>
      <c r="WU134" s="118"/>
      <c r="WV134" s="118"/>
      <c r="WW134" s="118"/>
      <c r="WX134" s="118"/>
      <c r="WY134" s="118"/>
      <c r="WZ134" s="118"/>
      <c r="XA134" s="118"/>
      <c r="XB134" s="118"/>
      <c r="XC134" s="118"/>
      <c r="XD134" s="118"/>
      <c r="XE134" s="118"/>
      <c r="XF134" s="118"/>
      <c r="XG134" s="118"/>
      <c r="XH134" s="118"/>
      <c r="XI134" s="118"/>
      <c r="XJ134" s="118"/>
      <c r="XK134" s="118"/>
      <c r="XL134" s="118"/>
      <c r="XM134" s="118"/>
      <c r="XN134" s="118"/>
      <c r="XO134" s="118"/>
      <c r="XP134" s="118"/>
      <c r="XQ134" s="118"/>
      <c r="XR134" s="118"/>
      <c r="XS134" s="118"/>
      <c r="XT134" s="118"/>
      <c r="XU134" s="118"/>
      <c r="XV134" s="118"/>
      <c r="XW134" s="118"/>
      <c r="XX134" s="118"/>
      <c r="XY134" s="118"/>
      <c r="XZ134" s="118"/>
      <c r="YA134" s="118"/>
      <c r="YB134" s="118"/>
      <c r="YC134" s="118"/>
      <c r="YD134" s="118"/>
      <c r="YE134" s="118"/>
      <c r="YF134" s="118"/>
      <c r="YG134" s="118"/>
      <c r="YH134" s="118"/>
      <c r="YI134" s="118"/>
      <c r="YJ134" s="118"/>
      <c r="YK134" s="118"/>
      <c r="YL134" s="118"/>
      <c r="YM134" s="118"/>
      <c r="YN134" s="118"/>
      <c r="YO134" s="118"/>
      <c r="YP134" s="118"/>
      <c r="YQ134" s="118"/>
      <c r="YR134" s="118"/>
      <c r="YS134" s="118"/>
      <c r="YT134" s="118"/>
      <c r="YU134" s="118"/>
      <c r="YV134" s="118"/>
      <c r="YW134" s="118"/>
      <c r="YX134" s="118"/>
      <c r="YY134" s="118"/>
      <c r="YZ134" s="118"/>
      <c r="ZA134" s="118"/>
      <c r="ZB134" s="118"/>
      <c r="ZC134" s="118"/>
      <c r="ZD134" s="118"/>
      <c r="ZE134" s="118"/>
      <c r="ZF134" s="118"/>
      <c r="ZG134" s="118"/>
      <c r="ZH134" s="118"/>
      <c r="ZI134" s="118"/>
      <c r="ZJ134" s="118"/>
      <c r="ZK134" s="118"/>
      <c r="ZL134" s="118"/>
      <c r="ZM134" s="118"/>
      <c r="ZN134" s="118"/>
      <c r="ZO134" s="118"/>
      <c r="ZP134" s="118"/>
      <c r="ZQ134" s="118"/>
      <c r="ZR134" s="118"/>
      <c r="ZS134" s="118"/>
      <c r="ZT134" s="118"/>
      <c r="ZU134" s="118"/>
      <c r="ZV134" s="118"/>
      <c r="ZW134" s="118"/>
      <c r="ZX134" s="118"/>
      <c r="ZY134" s="118"/>
      <c r="ZZ134" s="118"/>
      <c r="AAA134" s="118"/>
      <c r="AAB134" s="118"/>
      <c r="AAC134" s="118"/>
      <c r="AAD134" s="118"/>
      <c r="AAE134" s="118"/>
      <c r="AAF134" s="118"/>
      <c r="AAG134" s="118"/>
      <c r="AAH134" s="118"/>
      <c r="AAI134" s="118"/>
      <c r="AAJ134" s="118"/>
      <c r="AAK134" s="118"/>
      <c r="AAL134" s="118"/>
      <c r="AAM134" s="118"/>
      <c r="AAN134" s="118"/>
      <c r="AAO134" s="118"/>
      <c r="AAP134" s="118"/>
      <c r="AAQ134" s="118"/>
      <c r="AAR134" s="118"/>
      <c r="AAS134" s="118"/>
      <c r="AAT134" s="118"/>
      <c r="AAU134" s="118"/>
      <c r="AAV134" s="118"/>
      <c r="AAW134" s="118"/>
      <c r="AAX134" s="118"/>
      <c r="AAY134" s="118"/>
      <c r="AAZ134" s="118"/>
      <c r="ABA134" s="118"/>
      <c r="ABB134" s="118"/>
      <c r="ABC134" s="118"/>
      <c r="ABD134" s="118"/>
      <c r="ABE134" s="118"/>
      <c r="ABF134" s="118"/>
      <c r="ABG134" s="118"/>
      <c r="ABH134" s="118"/>
      <c r="ABI134" s="118"/>
      <c r="ABJ134" s="118"/>
      <c r="ABK134" s="118"/>
      <c r="ABL134" s="118"/>
      <c r="ABM134" s="118"/>
      <c r="ABN134" s="118"/>
      <c r="ABO134" s="118"/>
      <c r="ABP134" s="118"/>
      <c r="ABQ134" s="118"/>
      <c r="ABR134" s="118"/>
      <c r="ABS134" s="118"/>
      <c r="ABT134" s="118"/>
      <c r="ABU134" s="118"/>
      <c r="ABV134" s="118"/>
      <c r="ABW134" s="118"/>
      <c r="ABX134" s="118"/>
      <c r="ABY134" s="118"/>
      <c r="ABZ134" s="118"/>
      <c r="ACA134" s="118"/>
      <c r="ACB134" s="118"/>
      <c r="ACC134" s="118"/>
      <c r="ACD134" s="118"/>
      <c r="ACE134" s="118"/>
      <c r="ACF134" s="118"/>
      <c r="ACG134" s="118"/>
      <c r="ACH134" s="118"/>
      <c r="ACI134" s="118"/>
      <c r="ACJ134" s="118"/>
      <c r="ACK134" s="118"/>
      <c r="ACL134" s="118"/>
      <c r="ACM134" s="118"/>
      <c r="ACN134" s="118"/>
      <c r="ACO134" s="118"/>
      <c r="ACP134" s="118"/>
      <c r="ACQ134" s="118"/>
      <c r="ACR134" s="118"/>
      <c r="ACS134" s="118"/>
      <c r="ACT134" s="118"/>
      <c r="ACU134" s="118"/>
      <c r="ACV134" s="118"/>
      <c r="ACW134" s="118"/>
      <c r="ACX134" s="118"/>
      <c r="ACY134" s="118"/>
      <c r="ACZ134" s="118"/>
      <c r="ADA134" s="118"/>
      <c r="ADB134" s="118"/>
      <c r="ADC134" s="118"/>
      <c r="ADD134" s="118"/>
      <c r="ADE134" s="118"/>
      <c r="ADF134" s="118"/>
      <c r="ADG134" s="118"/>
      <c r="ADH134" s="118"/>
      <c r="ADI134" s="118"/>
      <c r="ADJ134" s="118"/>
      <c r="ADK134" s="118"/>
      <c r="ADL134" s="118"/>
      <c r="ADM134" s="118"/>
      <c r="ADN134" s="118"/>
      <c r="ADO134" s="118"/>
      <c r="ADP134" s="118"/>
      <c r="ADQ134" s="118"/>
      <c r="ADR134" s="118"/>
      <c r="ADS134" s="118"/>
      <c r="ADT134" s="118"/>
      <c r="ADU134" s="118"/>
      <c r="ADV134" s="118"/>
      <c r="ADW134" s="118"/>
      <c r="ADX134" s="118"/>
      <c r="ADY134" s="118"/>
      <c r="ADZ134" s="118"/>
      <c r="AEA134" s="118"/>
      <c r="AEB134" s="118"/>
      <c r="AEC134" s="118"/>
      <c r="AED134" s="118"/>
      <c r="AEE134" s="118"/>
      <c r="AEF134" s="118"/>
      <c r="AEG134" s="118"/>
      <c r="AEH134" s="118"/>
      <c r="AEI134" s="118"/>
      <c r="AEJ134" s="118"/>
      <c r="AEK134" s="118"/>
      <c r="AEL134" s="118"/>
      <c r="AEM134" s="118"/>
      <c r="AEN134" s="118"/>
      <c r="AEO134" s="118"/>
      <c r="AEP134" s="118"/>
      <c r="AEQ134" s="118"/>
      <c r="AER134" s="118"/>
      <c r="AES134" s="118"/>
      <c r="AET134" s="118"/>
      <c r="AEU134" s="118"/>
      <c r="AEV134" s="118"/>
      <c r="AEW134" s="118"/>
      <c r="AEX134" s="118"/>
      <c r="AEY134" s="118"/>
      <c r="AEZ134" s="118"/>
      <c r="AFA134" s="118"/>
      <c r="AFB134" s="118"/>
      <c r="AFC134" s="118"/>
      <c r="AFD134" s="118"/>
      <c r="AFE134" s="118"/>
      <c r="AFF134" s="118"/>
      <c r="AFG134" s="118"/>
      <c r="AFH134" s="118"/>
      <c r="AFI134" s="118"/>
      <c r="AFJ134" s="118"/>
      <c r="AFK134" s="118"/>
      <c r="AFL134" s="118"/>
      <c r="AFM134" s="118"/>
      <c r="AFN134" s="118"/>
      <c r="AFO134" s="118"/>
      <c r="AFP134" s="118"/>
      <c r="AFQ134" s="118"/>
      <c r="AFR134" s="118"/>
      <c r="AFS134" s="118"/>
      <c r="AFT134" s="118"/>
      <c r="AFU134" s="118"/>
      <c r="AFV134" s="118"/>
      <c r="AFW134" s="118"/>
      <c r="AFX134" s="118"/>
      <c r="AFY134" s="118"/>
      <c r="AFZ134" s="118"/>
      <c r="AGA134" s="118"/>
      <c r="AGB134" s="118"/>
      <c r="AGC134" s="118"/>
      <c r="AGD134" s="118"/>
      <c r="AGE134" s="118"/>
      <c r="AGF134" s="118"/>
      <c r="AGG134" s="118"/>
      <c r="AGH134" s="118"/>
      <c r="AGI134" s="118"/>
      <c r="AGJ134" s="118"/>
      <c r="AGK134" s="118"/>
      <c r="AGL134" s="118"/>
      <c r="AGM134" s="118"/>
      <c r="AGN134" s="118"/>
      <c r="AGO134" s="118"/>
      <c r="AGP134" s="118"/>
      <c r="AGQ134" s="118"/>
      <c r="AGR134" s="118"/>
      <c r="AGS134" s="118"/>
      <c r="AGT134" s="118"/>
      <c r="AGU134" s="118"/>
      <c r="AGV134" s="118"/>
      <c r="AGW134" s="118"/>
      <c r="AGX134" s="118"/>
      <c r="AGY134" s="118"/>
      <c r="AGZ134" s="118"/>
      <c r="AHA134" s="118"/>
      <c r="AHB134" s="118"/>
      <c r="AHC134" s="118"/>
      <c r="AHD134" s="118"/>
      <c r="AHE134" s="118"/>
      <c r="AHF134" s="118"/>
      <c r="AHG134" s="118"/>
      <c r="AHH134" s="118"/>
      <c r="AHI134" s="118"/>
      <c r="AHJ134" s="118"/>
      <c r="AHK134" s="118"/>
      <c r="AHL134" s="118"/>
      <c r="AHM134" s="118"/>
      <c r="AHN134" s="118"/>
      <c r="AHO134" s="118"/>
      <c r="AHP134" s="118"/>
      <c r="AHQ134" s="118"/>
      <c r="AHR134" s="118"/>
      <c r="AHS134" s="118"/>
      <c r="AHT134" s="118"/>
      <c r="AHU134" s="118"/>
      <c r="AHV134" s="118"/>
      <c r="AHW134" s="118"/>
      <c r="AHX134" s="118"/>
      <c r="AHY134" s="118"/>
      <c r="AHZ134" s="118"/>
      <c r="AIA134" s="118"/>
      <c r="AIB134" s="118"/>
      <c r="AIC134" s="118"/>
      <c r="AID134" s="118"/>
      <c r="AIE134" s="118"/>
      <c r="AIF134" s="118"/>
      <c r="AIG134" s="118"/>
      <c r="AIH134" s="118"/>
      <c r="AII134" s="118"/>
      <c r="AIJ134" s="118"/>
      <c r="AIK134" s="118"/>
      <c r="AIL134" s="118"/>
      <c r="AIM134" s="118"/>
      <c r="AIN134" s="118"/>
      <c r="AIO134" s="118"/>
      <c r="AIP134" s="118"/>
      <c r="AIQ134" s="118"/>
      <c r="AIR134" s="118"/>
      <c r="AIS134" s="118"/>
      <c r="AIT134" s="118"/>
      <c r="AIU134" s="118"/>
      <c r="AIV134" s="118"/>
      <c r="AIW134" s="118"/>
      <c r="AIX134" s="118"/>
      <c r="AIY134" s="118"/>
      <c r="AIZ134" s="118"/>
      <c r="AJA134" s="118"/>
      <c r="AJB134" s="118"/>
      <c r="AJC134" s="118"/>
      <c r="AJD134" s="118"/>
      <c r="AJE134" s="118"/>
      <c r="AJF134" s="118"/>
      <c r="AJG134" s="118"/>
      <c r="AJH134" s="118"/>
      <c r="AJI134" s="118"/>
      <c r="AJJ134" s="118"/>
      <c r="AJK134" s="118"/>
      <c r="AJL134" s="118"/>
      <c r="AJM134" s="118"/>
      <c r="AJN134" s="118"/>
      <c r="AJO134" s="118"/>
      <c r="AJP134" s="118"/>
      <c r="AJQ134" s="118"/>
      <c r="AJR134" s="118"/>
      <c r="AJS134" s="118"/>
      <c r="AJT134" s="118"/>
      <c r="AJU134" s="118"/>
      <c r="AJV134" s="118"/>
      <c r="AJW134" s="118"/>
      <c r="AJX134" s="118"/>
      <c r="AJY134" s="118"/>
      <c r="AJZ134" s="118"/>
      <c r="AKA134" s="118"/>
      <c r="AKB134" s="118"/>
      <c r="AKC134" s="118"/>
      <c r="AKD134" s="118"/>
      <c r="AKE134" s="118"/>
      <c r="AKF134" s="118"/>
      <c r="AKG134" s="118"/>
      <c r="AKH134" s="118"/>
      <c r="AKI134" s="118"/>
      <c r="AKJ134" s="118"/>
      <c r="AKK134" s="118"/>
      <c r="AKL134" s="118"/>
      <c r="AKM134" s="118"/>
      <c r="AKN134" s="118"/>
      <c r="AKO134" s="118"/>
      <c r="AKP134" s="118"/>
      <c r="AKQ134" s="118"/>
      <c r="AKR134" s="118"/>
      <c r="AKS134" s="118"/>
      <c r="AKT134" s="118"/>
      <c r="AKU134" s="118"/>
      <c r="AKV134" s="118"/>
      <c r="AKW134" s="118"/>
      <c r="AKX134" s="118"/>
      <c r="AKY134" s="118"/>
      <c r="AKZ134" s="118"/>
      <c r="ALA134" s="118"/>
      <c r="ALB134" s="118"/>
      <c r="ALC134" s="118"/>
      <c r="ALD134" s="118"/>
      <c r="ALE134" s="118"/>
      <c r="ALF134" s="118"/>
      <c r="ALG134" s="118"/>
      <c r="ALH134" s="118"/>
      <c r="ALI134" s="118"/>
      <c r="ALJ134" s="118"/>
      <c r="ALK134" s="118"/>
      <c r="ALL134" s="118"/>
      <c r="ALM134" s="118"/>
      <c r="ALN134" s="118"/>
      <c r="ALO134" s="118"/>
      <c r="ALP134" s="118"/>
      <c r="ALQ134" s="118"/>
      <c r="ALR134" s="118"/>
      <c r="ALS134" s="118"/>
      <c r="ALT134" s="118"/>
      <c r="ALU134" s="118"/>
      <c r="ALV134" s="118"/>
      <c r="ALW134" s="118"/>
      <c r="ALX134" s="118"/>
      <c r="ALY134" s="118"/>
      <c r="ALZ134" s="118"/>
      <c r="AMA134" s="118"/>
      <c r="AMB134" s="118"/>
      <c r="AMC134" s="118"/>
      <c r="AMD134" s="118"/>
      <c r="AME134" s="118"/>
      <c r="AMF134" s="118"/>
      <c r="AMG134" s="118"/>
      <c r="AMH134" s="118"/>
      <c r="AMI134" s="118"/>
      <c r="AMJ134" s="118"/>
      <c r="AMK134" s="118"/>
      <c r="AML134" s="118"/>
      <c r="AMM134" s="118"/>
      <c r="AMN134" s="118"/>
      <c r="AMO134" s="118"/>
      <c r="AMP134" s="118"/>
      <c r="AMQ134" s="118"/>
      <c r="AMR134" s="118"/>
      <c r="AMS134" s="118"/>
      <c r="AMT134" s="118"/>
      <c r="AMU134" s="118"/>
      <c r="AMV134" s="118"/>
      <c r="AMW134" s="118"/>
      <c r="AMX134" s="118"/>
      <c r="AMY134" s="118"/>
      <c r="AMZ134" s="118"/>
      <c r="ANA134" s="118"/>
      <c r="ANB134" s="118"/>
      <c r="ANC134" s="118"/>
      <c r="AND134" s="118"/>
      <c r="ANE134" s="118"/>
      <c r="ANF134" s="118"/>
      <c r="ANG134" s="118"/>
      <c r="ANH134" s="118"/>
      <c r="ANI134" s="118"/>
      <c r="ANJ134" s="118"/>
      <c r="ANK134" s="118"/>
      <c r="ANL134" s="118"/>
      <c r="ANM134" s="118"/>
      <c r="ANN134" s="118"/>
      <c r="ANO134" s="118"/>
      <c r="ANP134" s="118"/>
      <c r="ANQ134" s="118"/>
      <c r="ANR134" s="118"/>
      <c r="ANS134" s="118"/>
      <c r="ANT134" s="118"/>
      <c r="ANU134" s="118"/>
      <c r="ANV134" s="118"/>
      <c r="ANW134" s="118"/>
      <c r="ANX134" s="118"/>
      <c r="ANY134" s="118"/>
      <c r="ANZ134" s="118"/>
      <c r="AOA134" s="118"/>
      <c r="AOB134" s="118"/>
      <c r="AOC134" s="118"/>
      <c r="AOD134" s="118"/>
      <c r="AOE134" s="118"/>
      <c r="AOF134" s="118"/>
      <c r="AOG134" s="118"/>
      <c r="AOH134" s="118"/>
      <c r="AOI134" s="118"/>
      <c r="AOJ134" s="118"/>
      <c r="AOK134" s="118"/>
      <c r="AOL134" s="118"/>
      <c r="AOM134" s="118"/>
      <c r="AON134" s="118"/>
      <c r="AOO134" s="118"/>
      <c r="AOP134" s="118"/>
      <c r="AOQ134" s="118"/>
      <c r="AOR134" s="118"/>
      <c r="AOS134" s="118"/>
      <c r="AOT134" s="118"/>
      <c r="AOU134" s="118"/>
      <c r="AOV134" s="118"/>
      <c r="AOW134" s="118"/>
      <c r="AOX134" s="118"/>
      <c r="AOY134" s="118"/>
      <c r="AOZ134" s="118"/>
      <c r="APA134" s="118"/>
      <c r="APB134" s="118"/>
      <c r="APC134" s="118"/>
      <c r="APD134" s="118"/>
      <c r="APE134" s="118"/>
      <c r="APF134" s="118"/>
      <c r="APG134" s="118"/>
      <c r="APH134" s="118"/>
      <c r="API134" s="118"/>
      <c r="APJ134" s="118"/>
      <c r="APK134" s="118"/>
      <c r="APL134" s="118"/>
      <c r="APM134" s="118"/>
      <c r="APN134" s="118"/>
      <c r="APO134" s="118"/>
      <c r="APP134" s="118"/>
      <c r="APQ134" s="118"/>
      <c r="APR134" s="118"/>
      <c r="APS134" s="118"/>
      <c r="APT134" s="118"/>
      <c r="APU134" s="118"/>
      <c r="APV134" s="118"/>
      <c r="APW134" s="118"/>
      <c r="APX134" s="118"/>
      <c r="APY134" s="118"/>
      <c r="APZ134" s="118"/>
      <c r="AQA134" s="118"/>
      <c r="AQB134" s="118"/>
      <c r="AQC134" s="118"/>
      <c r="AQD134" s="118"/>
      <c r="AQE134" s="118"/>
      <c r="AQF134" s="118"/>
      <c r="AQG134" s="118"/>
      <c r="AQH134" s="118"/>
      <c r="AQI134" s="118"/>
      <c r="AQJ134" s="118"/>
      <c r="AQK134" s="118"/>
      <c r="AQL134" s="118"/>
      <c r="AQM134" s="118"/>
      <c r="AQN134" s="118"/>
      <c r="AQO134" s="118"/>
      <c r="AQP134" s="118"/>
      <c r="AQQ134" s="118"/>
      <c r="AQR134" s="118"/>
      <c r="AQS134" s="118"/>
      <c r="AQT134" s="118"/>
      <c r="AQU134" s="118"/>
      <c r="AQV134" s="118"/>
      <c r="AQW134" s="118"/>
      <c r="AQX134" s="118"/>
      <c r="AQY134" s="118"/>
      <c r="AQZ134" s="118"/>
      <c r="ARA134" s="118"/>
      <c r="ARB134" s="118"/>
      <c r="ARC134" s="118"/>
      <c r="ARD134" s="118"/>
      <c r="ARE134" s="118"/>
      <c r="ARF134" s="118"/>
      <c r="ARG134" s="118"/>
      <c r="ARH134" s="118"/>
      <c r="ARI134" s="118"/>
      <c r="ARJ134" s="118"/>
      <c r="ARK134" s="118"/>
      <c r="ARL134" s="118"/>
      <c r="ARM134" s="118"/>
      <c r="ARN134" s="118"/>
      <c r="ARO134" s="118"/>
      <c r="ARP134" s="118"/>
      <c r="ARQ134" s="118"/>
      <c r="ARR134" s="118"/>
      <c r="ARS134" s="118"/>
      <c r="ART134" s="118"/>
      <c r="ARU134" s="118"/>
      <c r="ARV134" s="118"/>
      <c r="ARW134" s="118"/>
      <c r="ARX134" s="118"/>
      <c r="ARY134" s="118"/>
      <c r="ARZ134" s="118"/>
      <c r="ASA134" s="118"/>
      <c r="ASB134" s="118"/>
      <c r="ASC134" s="118"/>
      <c r="ASD134" s="118"/>
      <c r="ASE134" s="118"/>
      <c r="ASF134" s="118"/>
      <c r="ASG134" s="118"/>
      <c r="ASH134" s="118"/>
      <c r="ASI134" s="118"/>
      <c r="ASJ134" s="118"/>
      <c r="ASK134" s="118"/>
      <c r="ASL134" s="118"/>
      <c r="ASM134" s="118"/>
      <c r="ASN134" s="118"/>
      <c r="ASO134" s="118"/>
      <c r="ASP134" s="118"/>
      <c r="ASQ134" s="118"/>
      <c r="ASR134" s="118"/>
      <c r="ASS134" s="118"/>
      <c r="AST134" s="118"/>
      <c r="ASU134" s="118"/>
      <c r="ASV134" s="118"/>
      <c r="ASW134" s="118"/>
      <c r="ASX134" s="118"/>
      <c r="ASY134" s="118"/>
      <c r="ASZ134" s="118"/>
      <c r="ATA134" s="118"/>
      <c r="ATB134" s="118"/>
      <c r="ATC134" s="118"/>
      <c r="ATD134" s="118"/>
      <c r="ATE134" s="118"/>
      <c r="ATF134" s="118"/>
      <c r="ATG134" s="118"/>
      <c r="ATH134" s="118"/>
      <c r="ATI134" s="118"/>
      <c r="ATJ134" s="118"/>
      <c r="ATK134" s="118"/>
      <c r="ATL134" s="118"/>
      <c r="ATM134" s="118"/>
      <c r="ATN134" s="118"/>
      <c r="ATO134" s="118"/>
      <c r="ATP134" s="118"/>
      <c r="ATQ134" s="118"/>
      <c r="ATR134" s="118"/>
      <c r="ATS134" s="118"/>
      <c r="ATT134" s="118"/>
      <c r="ATU134" s="118"/>
      <c r="ATV134" s="118"/>
      <c r="ATW134" s="118"/>
      <c r="ATX134" s="118"/>
      <c r="ATY134" s="118"/>
      <c r="ATZ134" s="118"/>
      <c r="AUA134" s="118"/>
      <c r="AUB134" s="118"/>
      <c r="AUC134" s="118"/>
      <c r="AUD134" s="118"/>
      <c r="AUE134" s="118"/>
      <c r="AUF134" s="118"/>
      <c r="AUG134" s="118"/>
      <c r="AUH134" s="118"/>
      <c r="AUI134" s="118"/>
      <c r="AUJ134" s="118"/>
      <c r="AUK134" s="118"/>
      <c r="AUL134" s="118"/>
      <c r="AUM134" s="118"/>
      <c r="AUN134" s="118"/>
      <c r="AUO134" s="118"/>
      <c r="AUP134" s="118"/>
      <c r="AUQ134" s="118"/>
      <c r="AUR134" s="118"/>
      <c r="AUS134" s="118"/>
      <c r="AUT134" s="118"/>
      <c r="AUU134" s="118"/>
      <c r="AUV134" s="118"/>
      <c r="AUW134" s="118"/>
      <c r="AUX134" s="118"/>
      <c r="AUY134" s="118"/>
      <c r="AUZ134" s="118"/>
      <c r="AVA134" s="118"/>
      <c r="AVB134" s="118"/>
      <c r="AVC134" s="118"/>
      <c r="AVD134" s="118"/>
      <c r="AVE134" s="118"/>
      <c r="AVF134" s="118"/>
      <c r="AVG134" s="118"/>
      <c r="AVH134" s="118"/>
      <c r="AVI134" s="118"/>
      <c r="AVJ134" s="118"/>
      <c r="AVK134" s="118"/>
      <c r="AVL134" s="118"/>
      <c r="AVM134" s="118"/>
      <c r="AVN134" s="118"/>
      <c r="AVO134" s="118"/>
      <c r="AVP134" s="118"/>
      <c r="AVQ134" s="118"/>
      <c r="AVR134" s="118"/>
      <c r="AVS134" s="118"/>
      <c r="AVT134" s="118"/>
      <c r="AVU134" s="118"/>
      <c r="AVV134" s="118"/>
      <c r="AVW134" s="118"/>
      <c r="AVX134" s="118"/>
      <c r="AVY134" s="118"/>
      <c r="AVZ134" s="118"/>
      <c r="AWA134" s="118"/>
      <c r="AWB134" s="118"/>
      <c r="AWC134" s="118"/>
      <c r="AWD134" s="118"/>
      <c r="AWE134" s="118"/>
      <c r="AWF134" s="118"/>
      <c r="AWG134" s="118"/>
      <c r="AWH134" s="118"/>
      <c r="AWI134" s="118"/>
      <c r="AWJ134" s="118"/>
      <c r="AWK134" s="118"/>
      <c r="AWL134" s="118"/>
      <c r="AWM134" s="118"/>
      <c r="AWN134" s="118"/>
      <c r="AWO134" s="118"/>
      <c r="AWP134" s="118"/>
      <c r="AWQ134" s="118"/>
      <c r="AWR134" s="118"/>
      <c r="AWS134" s="118"/>
      <c r="AWT134" s="118"/>
      <c r="AWU134" s="118"/>
      <c r="AWV134" s="118"/>
      <c r="AWW134" s="118"/>
      <c r="AWX134" s="118"/>
      <c r="AWY134" s="118"/>
      <c r="AWZ134" s="118"/>
      <c r="AXA134" s="118"/>
      <c r="AXB134" s="118"/>
      <c r="AXC134" s="118"/>
      <c r="AXD134" s="118"/>
      <c r="AXE134" s="118"/>
      <c r="AXF134" s="118"/>
      <c r="AXG134" s="118"/>
      <c r="AXH134" s="118"/>
      <c r="AXI134" s="118"/>
      <c r="AXJ134" s="118"/>
      <c r="AXK134" s="118"/>
      <c r="AXL134" s="118"/>
      <c r="AXM134" s="118"/>
      <c r="AXN134" s="118"/>
      <c r="AXO134" s="118"/>
      <c r="AXP134" s="118"/>
      <c r="AXQ134" s="118"/>
      <c r="AXR134" s="118"/>
      <c r="AXS134" s="118"/>
      <c r="AXT134" s="118"/>
      <c r="AXU134" s="118"/>
      <c r="AXV134" s="118"/>
      <c r="AXW134" s="118"/>
      <c r="AXX134" s="118"/>
      <c r="AXY134" s="118"/>
      <c r="AXZ134" s="118"/>
      <c r="AYA134" s="118"/>
      <c r="AYB134" s="118"/>
      <c r="AYC134" s="118"/>
      <c r="AYD134" s="118"/>
      <c r="AYE134" s="118"/>
      <c r="AYF134" s="118"/>
      <c r="AYG134" s="118"/>
      <c r="AYH134" s="118"/>
      <c r="AYI134" s="118"/>
      <c r="AYJ134" s="118"/>
      <c r="AYK134" s="118"/>
      <c r="AYL134" s="118"/>
      <c r="AYM134" s="118"/>
      <c r="AYN134" s="118"/>
      <c r="AYO134" s="118"/>
      <c r="AYP134" s="118"/>
      <c r="AYQ134" s="118"/>
      <c r="AYR134" s="118"/>
      <c r="AYS134" s="118"/>
      <c r="AYT134" s="118"/>
      <c r="AYU134" s="118"/>
      <c r="AYV134" s="118"/>
      <c r="AYW134" s="118"/>
      <c r="AYX134" s="118"/>
      <c r="AYY134" s="118"/>
      <c r="AYZ134" s="118"/>
      <c r="AZA134" s="118"/>
      <c r="AZB134" s="118"/>
      <c r="AZC134" s="118"/>
      <c r="AZD134" s="118"/>
      <c r="AZE134" s="118"/>
      <c r="AZF134" s="118"/>
      <c r="AZG134" s="118"/>
      <c r="AZH134" s="118"/>
      <c r="AZI134" s="118"/>
      <c r="AZJ134" s="118"/>
      <c r="AZK134" s="118"/>
      <c r="AZL134" s="118"/>
      <c r="AZM134" s="118"/>
      <c r="AZN134" s="118"/>
      <c r="AZO134" s="118"/>
      <c r="AZP134" s="118"/>
      <c r="AZQ134" s="118"/>
      <c r="AZR134" s="118"/>
      <c r="AZS134" s="118"/>
      <c r="AZT134" s="118"/>
      <c r="AZU134" s="118"/>
      <c r="AZV134" s="118"/>
      <c r="AZW134" s="118"/>
      <c r="AZX134" s="118"/>
      <c r="AZY134" s="118"/>
      <c r="AZZ134" s="118"/>
      <c r="BAA134" s="118"/>
      <c r="BAB134" s="118"/>
      <c r="BAC134" s="118"/>
      <c r="BAD134" s="118"/>
      <c r="BAE134" s="118"/>
      <c r="BAF134" s="118"/>
      <c r="BAG134" s="118"/>
      <c r="BAH134" s="118"/>
      <c r="BAI134" s="118"/>
      <c r="BAJ134" s="118"/>
      <c r="BAK134" s="118"/>
      <c r="BAL134" s="118"/>
      <c r="BAM134" s="118"/>
      <c r="BAN134" s="118"/>
      <c r="BAO134" s="118"/>
      <c r="BAP134" s="118"/>
      <c r="BAQ134" s="118"/>
      <c r="BAR134" s="118"/>
      <c r="BAS134" s="118"/>
      <c r="BAT134" s="118"/>
      <c r="BAU134" s="118"/>
      <c r="BAV134" s="118"/>
      <c r="BAW134" s="118"/>
      <c r="BAX134" s="118"/>
      <c r="BAY134" s="118"/>
      <c r="BAZ134" s="118"/>
      <c r="BBA134" s="118"/>
      <c r="BBB134" s="118"/>
      <c r="BBC134" s="118"/>
      <c r="BBD134" s="118"/>
      <c r="BBE134" s="118"/>
      <c r="BBF134" s="118"/>
      <c r="BBG134" s="118"/>
      <c r="BBH134" s="118"/>
      <c r="BBI134" s="118"/>
      <c r="BBJ134" s="118"/>
      <c r="BBK134" s="118"/>
      <c r="BBL134" s="118"/>
      <c r="BBM134" s="118"/>
      <c r="BBN134" s="118"/>
      <c r="BBO134" s="118"/>
      <c r="BBP134" s="118"/>
      <c r="BBQ134" s="118"/>
      <c r="BBR134" s="118"/>
      <c r="BBS134" s="118"/>
      <c r="BBT134" s="118"/>
      <c r="BBU134" s="118"/>
      <c r="BBV134" s="118"/>
      <c r="BBW134" s="118"/>
      <c r="BBX134" s="118"/>
      <c r="BBY134" s="118"/>
      <c r="BBZ134" s="118"/>
      <c r="BCA134" s="118"/>
      <c r="BCB134" s="118"/>
      <c r="BCC134" s="118"/>
      <c r="BCD134" s="118"/>
      <c r="BCE134" s="118"/>
      <c r="BCF134" s="118"/>
      <c r="BCG134" s="118"/>
      <c r="BCH134" s="118"/>
      <c r="BCI134" s="118"/>
      <c r="BCJ134" s="118"/>
      <c r="BCK134" s="118"/>
      <c r="BCL134" s="118"/>
      <c r="BCM134" s="118"/>
      <c r="BCN134" s="118"/>
      <c r="BCO134" s="118"/>
      <c r="BCP134" s="118"/>
      <c r="BCQ134" s="118"/>
      <c r="BCR134" s="118"/>
      <c r="BCS134" s="118"/>
      <c r="BCT134" s="118"/>
      <c r="BCU134" s="118"/>
      <c r="BCV134" s="118"/>
      <c r="BCW134" s="118"/>
      <c r="BCX134" s="118"/>
      <c r="BCY134" s="118"/>
      <c r="BCZ134" s="118"/>
      <c r="BDA134" s="118"/>
      <c r="BDB134" s="118"/>
      <c r="BDC134" s="118"/>
      <c r="BDD134" s="118"/>
      <c r="BDE134" s="118"/>
      <c r="BDF134" s="118"/>
      <c r="BDG134" s="118"/>
      <c r="BDH134" s="118"/>
      <c r="BDI134" s="118"/>
      <c r="BDJ134" s="118"/>
      <c r="BDK134" s="118"/>
      <c r="BDL134" s="118"/>
      <c r="BDM134" s="118"/>
      <c r="BDN134" s="118"/>
      <c r="BDO134" s="118"/>
      <c r="BDP134" s="118"/>
      <c r="BDQ134" s="118"/>
      <c r="BDR134" s="118"/>
      <c r="BDS134" s="118"/>
      <c r="BDT134" s="118"/>
      <c r="BDU134" s="118"/>
    </row>
    <row r="135" spans="1:1477" s="7" customFormat="1" ht="24" customHeight="1" thickTop="1" thickBot="1">
      <c r="B135" s="291" t="s">
        <v>40</v>
      </c>
      <c r="C135" s="292"/>
      <c r="D135" s="293"/>
      <c r="E135" s="8"/>
      <c r="F135" s="9"/>
      <c r="G135" s="10">
        <f t="shared" ref="G135:L135" si="115">SUM(G11,G29,G51,G65,G83,G100,G119,G125,)</f>
        <v>54</v>
      </c>
      <c r="H135" s="10">
        <f t="shared" si="115"/>
        <v>86</v>
      </c>
      <c r="I135" s="10">
        <f t="shared" si="115"/>
        <v>116</v>
      </c>
      <c r="J135" s="10">
        <f t="shared" si="115"/>
        <v>13156</v>
      </c>
      <c r="K135" s="10">
        <f t="shared" si="115"/>
        <v>18250</v>
      </c>
      <c r="L135" s="10">
        <f t="shared" si="115"/>
        <v>18536</v>
      </c>
      <c r="M135" s="158">
        <f>IF(G135=0,0,N135/G135)</f>
        <v>0.88888888888888884</v>
      </c>
      <c r="N135" s="10">
        <f t="shared" ref="N135:AC135" si="116">SUM(N11,N29,N51,N65,N83,N100,N119,N125,)</f>
        <v>48</v>
      </c>
      <c r="O135" s="10">
        <f t="shared" si="116"/>
        <v>-286</v>
      </c>
      <c r="P135" s="11">
        <f t="shared" si="116"/>
        <v>500</v>
      </c>
      <c r="Q135" s="11">
        <f t="shared" si="116"/>
        <v>0</v>
      </c>
      <c r="R135" s="10">
        <f t="shared" si="116"/>
        <v>3983</v>
      </c>
      <c r="S135" s="10">
        <f t="shared" si="116"/>
        <v>1111</v>
      </c>
      <c r="T135" s="12">
        <f t="shared" si="116"/>
        <v>221641124</v>
      </c>
      <c r="U135" s="12">
        <f t="shared" si="116"/>
        <v>2676588</v>
      </c>
      <c r="V135" s="12">
        <f t="shared" si="116"/>
        <v>218964538</v>
      </c>
      <c r="W135" s="12">
        <f t="shared" si="116"/>
        <v>230012909</v>
      </c>
      <c r="X135" s="12">
        <f t="shared" si="116"/>
        <v>229771939</v>
      </c>
      <c r="Y135" s="12">
        <f t="shared" si="116"/>
        <v>-207024</v>
      </c>
      <c r="Z135" s="12">
        <f t="shared" si="116"/>
        <v>0</v>
      </c>
      <c r="AA135" s="12">
        <f t="shared" si="116"/>
        <v>-207024</v>
      </c>
      <c r="AB135" s="12">
        <f t="shared" si="116"/>
        <v>229564915</v>
      </c>
      <c r="AC135" s="12">
        <f t="shared" si="116"/>
        <v>227941179</v>
      </c>
      <c r="AD135" s="157">
        <f>IF(G135=0,0,AE135/G135)</f>
        <v>0.92592592592592593</v>
      </c>
      <c r="AE135" s="160">
        <f t="shared" ref="AE135:BJ135" si="117">SUM(AE11,AE29,AE51,AE65,AE83,AE100,AE119,AE125,)</f>
        <v>50</v>
      </c>
      <c r="AF135" s="12">
        <f t="shared" si="117"/>
        <v>-1623733</v>
      </c>
      <c r="AG135" s="12">
        <f t="shared" si="117"/>
        <v>8371785</v>
      </c>
      <c r="AH135" s="11">
        <f t="shared" si="117"/>
        <v>2781</v>
      </c>
      <c r="AI135" s="11">
        <f t="shared" si="117"/>
        <v>906</v>
      </c>
      <c r="AJ135" s="13">
        <f t="shared" si="117"/>
        <v>28</v>
      </c>
      <c r="AK135" s="13">
        <f t="shared" si="117"/>
        <v>416</v>
      </c>
      <c r="AL135" s="12">
        <f t="shared" si="117"/>
        <v>4184507</v>
      </c>
      <c r="AM135" s="12">
        <f t="shared" si="117"/>
        <v>22513</v>
      </c>
      <c r="AN135" s="13">
        <f t="shared" si="117"/>
        <v>156</v>
      </c>
      <c r="AO135" s="13">
        <f t="shared" si="117"/>
        <v>341</v>
      </c>
      <c r="AP135" s="12">
        <f t="shared" si="117"/>
        <v>4474028</v>
      </c>
      <c r="AQ135" s="12">
        <f t="shared" si="117"/>
        <v>518551</v>
      </c>
      <c r="AR135" s="13">
        <f t="shared" si="117"/>
        <v>0</v>
      </c>
      <c r="AS135" s="13">
        <f t="shared" si="117"/>
        <v>0</v>
      </c>
      <c r="AT135" s="12">
        <f t="shared" si="117"/>
        <v>0</v>
      </c>
      <c r="AU135" s="12">
        <f t="shared" si="117"/>
        <v>0</v>
      </c>
      <c r="AV135" s="13">
        <f t="shared" si="117"/>
        <v>0</v>
      </c>
      <c r="AW135" s="13">
        <f t="shared" si="117"/>
        <v>0</v>
      </c>
      <c r="AX135" s="12">
        <f t="shared" si="117"/>
        <v>0</v>
      </c>
      <c r="AY135" s="12">
        <f t="shared" si="117"/>
        <v>0</v>
      </c>
      <c r="AZ135" s="13">
        <f t="shared" si="117"/>
        <v>0</v>
      </c>
      <c r="BA135" s="13">
        <f t="shared" si="117"/>
        <v>0</v>
      </c>
      <c r="BB135" s="12">
        <f t="shared" si="117"/>
        <v>8000</v>
      </c>
      <c r="BC135" s="12">
        <f t="shared" si="117"/>
        <v>0</v>
      </c>
      <c r="BD135" s="13">
        <f t="shared" si="117"/>
        <v>29</v>
      </c>
      <c r="BE135" s="193">
        <f t="shared" si="117"/>
        <v>265</v>
      </c>
      <c r="BF135" s="12">
        <f t="shared" si="117"/>
        <v>1857049</v>
      </c>
      <c r="BG135" s="12">
        <f t="shared" si="117"/>
        <v>175794</v>
      </c>
      <c r="BH135" s="13">
        <f t="shared" si="117"/>
        <v>0</v>
      </c>
      <c r="BI135" s="13">
        <f t="shared" si="117"/>
        <v>0</v>
      </c>
      <c r="BJ135" s="12">
        <f t="shared" si="117"/>
        <v>4407</v>
      </c>
      <c r="BK135" s="12">
        <f t="shared" ref="BK135:CM135" si="118">SUM(BK11,BK29,BK51,BK65,BK83,BK100,BK119,BK125,)</f>
        <v>0</v>
      </c>
      <c r="BL135" s="13">
        <f t="shared" si="118"/>
        <v>0</v>
      </c>
      <c r="BM135" s="13">
        <f t="shared" si="118"/>
        <v>0</v>
      </c>
      <c r="BN135" s="12">
        <f t="shared" si="118"/>
        <v>0</v>
      </c>
      <c r="BO135" s="12">
        <f t="shared" si="118"/>
        <v>0</v>
      </c>
      <c r="BP135" s="13">
        <f t="shared" si="118"/>
        <v>7</v>
      </c>
      <c r="BQ135" s="13">
        <f t="shared" si="118"/>
        <v>34</v>
      </c>
      <c r="BR135" s="12">
        <f t="shared" si="118"/>
        <v>63020</v>
      </c>
      <c r="BS135" s="12">
        <f t="shared" si="118"/>
        <v>0</v>
      </c>
      <c r="BT135" s="13">
        <f t="shared" si="118"/>
        <v>0</v>
      </c>
      <c r="BU135" s="13">
        <f t="shared" si="118"/>
        <v>0</v>
      </c>
      <c r="BV135" s="12">
        <f t="shared" si="118"/>
        <v>0</v>
      </c>
      <c r="BW135" s="12">
        <f t="shared" si="118"/>
        <v>0</v>
      </c>
      <c r="BX135" s="13">
        <f t="shared" si="118"/>
        <v>0</v>
      </c>
      <c r="BY135" s="13">
        <f t="shared" si="118"/>
        <v>0</v>
      </c>
      <c r="BZ135" s="12">
        <f t="shared" si="118"/>
        <v>8860</v>
      </c>
      <c r="CA135" s="12">
        <f t="shared" si="118"/>
        <v>8860</v>
      </c>
      <c r="CB135" s="13">
        <f t="shared" si="118"/>
        <v>38</v>
      </c>
      <c r="CC135" s="13">
        <f t="shared" si="118"/>
        <v>0</v>
      </c>
      <c r="CD135" s="12">
        <f t="shared" si="118"/>
        <v>0</v>
      </c>
      <c r="CE135" s="12">
        <f t="shared" si="118"/>
        <v>0</v>
      </c>
      <c r="CF135" s="13">
        <f t="shared" si="118"/>
        <v>0</v>
      </c>
      <c r="CG135" s="13">
        <f t="shared" si="118"/>
        <v>55</v>
      </c>
      <c r="CH135" s="12">
        <f t="shared" si="118"/>
        <v>-1425303</v>
      </c>
      <c r="CI135" s="12">
        <f t="shared" si="118"/>
        <v>0</v>
      </c>
      <c r="CJ135" s="13">
        <f t="shared" si="118"/>
        <v>258</v>
      </c>
      <c r="CK135" s="13">
        <f t="shared" si="118"/>
        <v>1111</v>
      </c>
      <c r="CL135" s="12">
        <f t="shared" si="118"/>
        <v>9174564</v>
      </c>
      <c r="CM135" s="12">
        <f t="shared" si="118"/>
        <v>725717</v>
      </c>
      <c r="CN135" s="14"/>
      <c r="CO135" s="14"/>
      <c r="CP135" s="14"/>
      <c r="CQ135" s="14"/>
      <c r="CR135" s="14"/>
      <c r="CS135" s="14"/>
      <c r="CT135" s="15"/>
      <c r="CU135" s="9"/>
      <c r="CV135" s="9"/>
      <c r="CW135" s="10"/>
      <c r="CX135" s="15"/>
      <c r="CY135" s="9"/>
      <c r="CZ135" s="9"/>
      <c r="DA135" s="9"/>
      <c r="DB135" s="12"/>
      <c r="DC135" s="14"/>
      <c r="DD135" s="16"/>
      <c r="DE135" s="118"/>
      <c r="DF135" s="118"/>
      <c r="DG135" s="118"/>
      <c r="DH135" s="118"/>
      <c r="DI135" s="118"/>
      <c r="DJ135" s="118"/>
      <c r="DK135" s="118"/>
      <c r="DL135" s="118"/>
      <c r="DM135" s="118"/>
      <c r="DN135" s="118"/>
      <c r="DO135" s="118"/>
      <c r="DP135" s="118"/>
      <c r="DQ135" s="118"/>
      <c r="DR135" s="118"/>
      <c r="DS135" s="118"/>
      <c r="DT135" s="118"/>
      <c r="DU135" s="118"/>
      <c r="DV135" s="118"/>
      <c r="DW135" s="118"/>
      <c r="DX135" s="118"/>
      <c r="DY135" s="118"/>
      <c r="DZ135" s="118"/>
      <c r="EA135" s="118"/>
      <c r="EB135" s="118"/>
      <c r="EC135" s="118"/>
      <c r="ED135" s="118"/>
      <c r="EE135" s="118"/>
      <c r="EF135" s="118"/>
      <c r="EG135" s="118"/>
      <c r="EH135" s="118"/>
      <c r="EI135" s="118"/>
      <c r="EJ135" s="118"/>
      <c r="EK135" s="118"/>
      <c r="EL135" s="118"/>
      <c r="EM135" s="118"/>
      <c r="EN135" s="118"/>
      <c r="EO135" s="118"/>
      <c r="EP135" s="118"/>
      <c r="EQ135" s="118"/>
      <c r="ER135" s="118"/>
      <c r="ES135" s="118"/>
      <c r="ET135" s="118"/>
      <c r="EU135" s="118"/>
      <c r="EV135" s="118"/>
      <c r="EW135" s="118"/>
      <c r="EX135" s="118"/>
      <c r="EY135" s="118"/>
      <c r="EZ135" s="118"/>
      <c r="FA135" s="118"/>
      <c r="FB135" s="118"/>
      <c r="FC135" s="118"/>
      <c r="FD135" s="118"/>
      <c r="FE135" s="118"/>
      <c r="FF135" s="118"/>
      <c r="FG135" s="118"/>
      <c r="FH135" s="118"/>
      <c r="FI135" s="118"/>
      <c r="FJ135" s="118"/>
      <c r="FK135" s="118"/>
      <c r="FL135" s="118"/>
      <c r="FM135" s="118"/>
      <c r="FN135" s="118"/>
      <c r="FO135" s="118"/>
      <c r="FP135" s="118"/>
      <c r="FQ135" s="118"/>
      <c r="FR135" s="118"/>
      <c r="FS135" s="118"/>
      <c r="FT135" s="118"/>
      <c r="FU135" s="118"/>
      <c r="FV135" s="118"/>
      <c r="FW135" s="118"/>
      <c r="FX135" s="118"/>
      <c r="FY135" s="118"/>
      <c r="FZ135" s="118"/>
      <c r="GA135" s="118"/>
      <c r="GB135" s="118"/>
      <c r="GC135" s="118"/>
      <c r="GD135" s="118"/>
      <c r="GE135" s="118"/>
      <c r="GF135" s="118"/>
      <c r="GG135" s="118"/>
      <c r="GH135" s="118"/>
      <c r="GI135" s="118"/>
      <c r="GJ135" s="118"/>
      <c r="GK135" s="118"/>
      <c r="GL135" s="118"/>
      <c r="GM135" s="118"/>
      <c r="GN135" s="118"/>
      <c r="GO135" s="118"/>
      <c r="GP135" s="118"/>
      <c r="GQ135" s="118"/>
      <c r="GR135" s="118"/>
      <c r="GS135" s="118"/>
      <c r="GT135" s="118"/>
      <c r="GU135" s="118"/>
      <c r="GV135" s="118"/>
      <c r="GW135" s="118"/>
      <c r="GX135" s="118"/>
      <c r="GY135" s="118"/>
      <c r="GZ135" s="118"/>
      <c r="HA135" s="118"/>
      <c r="HB135" s="118"/>
      <c r="HC135" s="118"/>
      <c r="HD135" s="118"/>
      <c r="HE135" s="118"/>
      <c r="HF135" s="118"/>
      <c r="HG135" s="118"/>
      <c r="HH135" s="118"/>
      <c r="HI135" s="118"/>
      <c r="HJ135" s="118"/>
      <c r="HK135" s="118"/>
      <c r="HL135" s="118"/>
      <c r="HM135" s="118"/>
      <c r="HN135" s="118"/>
      <c r="HO135" s="118"/>
      <c r="HP135" s="118"/>
      <c r="HQ135" s="118"/>
      <c r="HR135" s="118"/>
      <c r="HS135" s="118"/>
      <c r="HT135" s="118"/>
      <c r="HU135" s="118"/>
      <c r="HV135" s="118"/>
      <c r="HW135" s="118"/>
      <c r="HX135" s="118"/>
      <c r="HY135" s="118"/>
      <c r="HZ135" s="118"/>
      <c r="IA135" s="118"/>
      <c r="IB135" s="118"/>
      <c r="IC135" s="118"/>
      <c r="ID135" s="118"/>
      <c r="IE135" s="118"/>
      <c r="IF135" s="118"/>
      <c r="IG135" s="118"/>
      <c r="IH135" s="118"/>
      <c r="II135" s="118"/>
      <c r="IJ135" s="118"/>
      <c r="IK135" s="118"/>
      <c r="IL135" s="118"/>
      <c r="IM135" s="118"/>
      <c r="IN135" s="118"/>
      <c r="IO135" s="118"/>
      <c r="IP135" s="118"/>
      <c r="IQ135" s="118"/>
      <c r="IR135" s="118"/>
      <c r="IS135" s="118"/>
      <c r="IT135" s="118"/>
      <c r="IU135" s="118"/>
      <c r="IV135" s="118"/>
      <c r="IW135" s="118"/>
      <c r="IX135" s="118"/>
      <c r="IY135" s="118"/>
      <c r="IZ135" s="118"/>
      <c r="JA135" s="118"/>
      <c r="JB135" s="118"/>
      <c r="JC135" s="118"/>
      <c r="JD135" s="118"/>
      <c r="JE135" s="118"/>
      <c r="JF135" s="118"/>
      <c r="JG135" s="118"/>
      <c r="JH135" s="118"/>
      <c r="JI135" s="118"/>
      <c r="JJ135" s="118"/>
      <c r="JK135" s="118"/>
      <c r="JL135" s="118"/>
      <c r="JM135" s="118"/>
      <c r="JN135" s="118"/>
      <c r="JO135" s="118"/>
      <c r="JP135" s="118"/>
      <c r="JQ135" s="118"/>
      <c r="JR135" s="118"/>
      <c r="JS135" s="118"/>
      <c r="JT135" s="118"/>
      <c r="JU135" s="118"/>
      <c r="JV135" s="118"/>
      <c r="JW135" s="118"/>
      <c r="JX135" s="118"/>
      <c r="JY135" s="118"/>
      <c r="JZ135" s="118"/>
      <c r="KA135" s="118"/>
      <c r="KB135" s="118"/>
      <c r="KC135" s="118"/>
      <c r="KD135" s="118"/>
      <c r="KE135" s="118"/>
      <c r="KF135" s="118"/>
      <c r="KG135" s="118"/>
      <c r="KH135" s="118"/>
      <c r="KI135" s="118"/>
      <c r="KJ135" s="118"/>
      <c r="KK135" s="118"/>
      <c r="KL135" s="118"/>
      <c r="KM135" s="118"/>
      <c r="KN135" s="118"/>
      <c r="KO135" s="118"/>
      <c r="KP135" s="118"/>
      <c r="KQ135" s="118"/>
      <c r="KR135" s="118"/>
      <c r="KS135" s="118"/>
      <c r="KT135" s="118"/>
      <c r="KU135" s="118"/>
      <c r="KV135" s="118"/>
      <c r="KW135" s="118"/>
      <c r="KX135" s="118"/>
      <c r="KY135" s="118"/>
      <c r="KZ135" s="118"/>
      <c r="LA135" s="118"/>
      <c r="LB135" s="118"/>
      <c r="LC135" s="118"/>
      <c r="LD135" s="118"/>
      <c r="LE135" s="118"/>
      <c r="LF135" s="118"/>
      <c r="LG135" s="118"/>
      <c r="LH135" s="118"/>
      <c r="LI135" s="118"/>
      <c r="LJ135" s="118"/>
      <c r="LK135" s="118"/>
      <c r="LL135" s="118"/>
      <c r="LM135" s="118"/>
      <c r="LN135" s="118"/>
      <c r="LO135" s="118"/>
      <c r="LP135" s="118"/>
      <c r="LQ135" s="118"/>
      <c r="LR135" s="118"/>
      <c r="LS135" s="118"/>
      <c r="LT135" s="118"/>
      <c r="LU135" s="118"/>
      <c r="LV135" s="118"/>
      <c r="LW135" s="118"/>
      <c r="LX135" s="118"/>
      <c r="LY135" s="118"/>
      <c r="LZ135" s="118"/>
      <c r="MA135" s="118"/>
      <c r="MB135" s="118"/>
      <c r="MC135" s="118"/>
      <c r="MD135" s="118"/>
      <c r="ME135" s="118"/>
      <c r="MF135" s="118"/>
      <c r="MG135" s="118"/>
      <c r="MH135" s="118"/>
      <c r="MI135" s="118"/>
      <c r="MJ135" s="118"/>
      <c r="MK135" s="118"/>
      <c r="ML135" s="118"/>
      <c r="MM135" s="118"/>
      <c r="MN135" s="118"/>
      <c r="MO135" s="118"/>
      <c r="MP135" s="118"/>
      <c r="MQ135" s="118"/>
      <c r="MR135" s="118"/>
      <c r="MS135" s="118"/>
      <c r="MT135" s="118"/>
      <c r="MU135" s="118"/>
      <c r="MV135" s="118"/>
      <c r="MW135" s="118"/>
      <c r="MX135" s="118"/>
      <c r="MY135" s="118"/>
      <c r="MZ135" s="118"/>
      <c r="NA135" s="118"/>
      <c r="NB135" s="118"/>
      <c r="NC135" s="118"/>
      <c r="ND135" s="118"/>
      <c r="NE135" s="118"/>
      <c r="NF135" s="118"/>
      <c r="NG135" s="118"/>
      <c r="NH135" s="118"/>
      <c r="NI135" s="118"/>
      <c r="NJ135" s="118"/>
      <c r="NK135" s="118"/>
      <c r="NL135" s="118"/>
      <c r="NM135" s="118"/>
      <c r="NN135" s="118"/>
      <c r="NO135" s="118"/>
      <c r="NP135" s="118"/>
      <c r="NQ135" s="118"/>
      <c r="NR135" s="118"/>
      <c r="NS135" s="118"/>
      <c r="NT135" s="118"/>
      <c r="NU135" s="118"/>
      <c r="NV135" s="118"/>
      <c r="NW135" s="118"/>
      <c r="NX135" s="118"/>
      <c r="NY135" s="118"/>
      <c r="NZ135" s="118"/>
      <c r="OA135" s="118"/>
      <c r="OB135" s="118"/>
      <c r="OC135" s="118"/>
      <c r="OD135" s="118"/>
      <c r="OE135" s="118"/>
      <c r="OF135" s="118"/>
      <c r="OG135" s="118"/>
      <c r="OH135" s="118"/>
      <c r="OI135" s="118"/>
      <c r="OJ135" s="118"/>
      <c r="OK135" s="118"/>
      <c r="OL135" s="118"/>
      <c r="OM135" s="118"/>
      <c r="ON135" s="118"/>
      <c r="OO135" s="118"/>
      <c r="OP135" s="118"/>
      <c r="OQ135" s="118"/>
      <c r="OR135" s="118"/>
      <c r="OS135" s="118"/>
      <c r="OT135" s="118"/>
      <c r="OU135" s="118"/>
      <c r="OV135" s="118"/>
      <c r="OW135" s="118"/>
      <c r="OX135" s="118"/>
      <c r="OY135" s="118"/>
      <c r="OZ135" s="118"/>
      <c r="PA135" s="118"/>
      <c r="PB135" s="118"/>
      <c r="PC135" s="118"/>
      <c r="PD135" s="118"/>
      <c r="PE135" s="118"/>
      <c r="PF135" s="118"/>
      <c r="PG135" s="118"/>
      <c r="PH135" s="118"/>
      <c r="PI135" s="118"/>
      <c r="PJ135" s="118"/>
      <c r="PK135" s="118"/>
      <c r="PL135" s="118"/>
      <c r="PM135" s="118"/>
      <c r="PN135" s="118"/>
      <c r="PO135" s="118"/>
      <c r="PP135" s="118"/>
      <c r="PQ135" s="118"/>
      <c r="PR135" s="118"/>
      <c r="PS135" s="118"/>
      <c r="PT135" s="118"/>
      <c r="PU135" s="118"/>
      <c r="PV135" s="118"/>
      <c r="PW135" s="118"/>
      <c r="PX135" s="118"/>
      <c r="PY135" s="118"/>
      <c r="PZ135" s="118"/>
      <c r="QA135" s="118"/>
      <c r="QB135" s="118"/>
      <c r="QC135" s="118"/>
      <c r="QD135" s="118"/>
      <c r="QE135" s="118"/>
      <c r="QF135" s="118"/>
      <c r="QG135" s="118"/>
      <c r="QH135" s="118"/>
      <c r="QI135" s="118"/>
      <c r="QJ135" s="118"/>
      <c r="QK135" s="118"/>
      <c r="QL135" s="118"/>
      <c r="QM135" s="118"/>
      <c r="QN135" s="118"/>
      <c r="QO135" s="118"/>
      <c r="QP135" s="118"/>
      <c r="QQ135" s="118"/>
      <c r="QR135" s="118"/>
      <c r="QS135" s="118"/>
      <c r="QT135" s="118"/>
      <c r="QU135" s="118"/>
      <c r="QV135" s="118"/>
      <c r="QW135" s="118"/>
      <c r="QX135" s="118"/>
      <c r="QY135" s="118"/>
      <c r="QZ135" s="118"/>
      <c r="RA135" s="118"/>
      <c r="RB135" s="118"/>
      <c r="RC135" s="118"/>
      <c r="RD135" s="118"/>
      <c r="RE135" s="118"/>
      <c r="RF135" s="118"/>
      <c r="RG135" s="118"/>
      <c r="RH135" s="118"/>
      <c r="RI135" s="118"/>
      <c r="RJ135" s="118"/>
      <c r="RK135" s="118"/>
      <c r="RL135" s="118"/>
      <c r="RM135" s="118"/>
      <c r="RN135" s="118"/>
      <c r="RO135" s="118"/>
      <c r="RP135" s="118"/>
      <c r="RQ135" s="118"/>
      <c r="RR135" s="118"/>
      <c r="RS135" s="118"/>
      <c r="RT135" s="118"/>
      <c r="RU135" s="118"/>
      <c r="RV135" s="118"/>
      <c r="RW135" s="118"/>
      <c r="RX135" s="118"/>
      <c r="RY135" s="118"/>
      <c r="RZ135" s="118"/>
      <c r="SA135" s="118"/>
      <c r="SB135" s="118"/>
      <c r="SC135" s="118"/>
      <c r="SD135" s="118"/>
      <c r="SE135" s="118"/>
      <c r="SF135" s="118"/>
      <c r="SG135" s="118"/>
      <c r="SH135" s="118"/>
      <c r="SI135" s="118"/>
      <c r="SJ135" s="118"/>
      <c r="SK135" s="118"/>
      <c r="SL135" s="118"/>
      <c r="SM135" s="118"/>
      <c r="SN135" s="118"/>
      <c r="SO135" s="118"/>
      <c r="SP135" s="118"/>
      <c r="SQ135" s="118"/>
      <c r="SR135" s="118"/>
      <c r="SS135" s="118"/>
      <c r="ST135" s="118"/>
      <c r="SU135" s="118"/>
      <c r="SV135" s="118"/>
      <c r="SW135" s="118"/>
      <c r="SX135" s="118"/>
      <c r="SY135" s="118"/>
      <c r="SZ135" s="118"/>
      <c r="TA135" s="118"/>
      <c r="TB135" s="118"/>
      <c r="TC135" s="118"/>
      <c r="TD135" s="118"/>
      <c r="TE135" s="118"/>
      <c r="TF135" s="118"/>
      <c r="TG135" s="118"/>
      <c r="TH135" s="118"/>
      <c r="TI135" s="118"/>
      <c r="TJ135" s="118"/>
      <c r="TK135" s="118"/>
      <c r="TL135" s="118"/>
      <c r="TM135" s="118"/>
      <c r="TN135" s="118"/>
      <c r="TO135" s="118"/>
      <c r="TP135" s="118"/>
      <c r="TQ135" s="118"/>
      <c r="TR135" s="118"/>
      <c r="TS135" s="118"/>
      <c r="TT135" s="118"/>
      <c r="TU135" s="118"/>
      <c r="TV135" s="118"/>
      <c r="TW135" s="118"/>
      <c r="TX135" s="118"/>
      <c r="TY135" s="118"/>
      <c r="TZ135" s="118"/>
      <c r="UA135" s="118"/>
      <c r="UB135" s="118"/>
      <c r="UC135" s="118"/>
      <c r="UD135" s="118"/>
      <c r="UE135" s="118"/>
      <c r="UF135" s="118"/>
      <c r="UG135" s="118"/>
      <c r="UH135" s="118"/>
      <c r="UI135" s="118"/>
      <c r="UJ135" s="118"/>
      <c r="UK135" s="118"/>
      <c r="UL135" s="118"/>
      <c r="UM135" s="118"/>
      <c r="UN135" s="118"/>
      <c r="UO135" s="118"/>
      <c r="UP135" s="118"/>
      <c r="UQ135" s="118"/>
      <c r="UR135" s="118"/>
      <c r="US135" s="118"/>
      <c r="UT135" s="118"/>
      <c r="UU135" s="118"/>
      <c r="UV135" s="118"/>
      <c r="UW135" s="118"/>
      <c r="UX135" s="118"/>
      <c r="UY135" s="118"/>
      <c r="UZ135" s="118"/>
      <c r="VA135" s="118"/>
      <c r="VB135" s="118"/>
      <c r="VC135" s="118"/>
      <c r="VD135" s="118"/>
      <c r="VE135" s="118"/>
      <c r="VF135" s="118"/>
      <c r="VG135" s="118"/>
      <c r="VH135" s="118"/>
      <c r="VI135" s="118"/>
      <c r="VJ135" s="118"/>
      <c r="VK135" s="118"/>
      <c r="VL135" s="118"/>
      <c r="VM135" s="118"/>
      <c r="VN135" s="118"/>
      <c r="VO135" s="118"/>
      <c r="VP135" s="118"/>
      <c r="VQ135" s="118"/>
      <c r="VR135" s="118"/>
      <c r="VS135" s="118"/>
      <c r="VT135" s="118"/>
      <c r="VU135" s="118"/>
      <c r="VV135" s="118"/>
      <c r="VW135" s="118"/>
      <c r="VX135" s="118"/>
      <c r="VY135" s="118"/>
      <c r="VZ135" s="118"/>
      <c r="WA135" s="118"/>
      <c r="WB135" s="118"/>
      <c r="WC135" s="118"/>
      <c r="WD135" s="118"/>
      <c r="WE135" s="118"/>
      <c r="WF135" s="118"/>
      <c r="WG135" s="118"/>
      <c r="WH135" s="118"/>
      <c r="WI135" s="118"/>
      <c r="WJ135" s="118"/>
      <c r="WK135" s="118"/>
      <c r="WL135" s="118"/>
      <c r="WM135" s="118"/>
      <c r="WN135" s="118"/>
      <c r="WO135" s="118"/>
      <c r="WP135" s="118"/>
      <c r="WQ135" s="118"/>
      <c r="WR135" s="118"/>
      <c r="WS135" s="118"/>
      <c r="WT135" s="118"/>
      <c r="WU135" s="118"/>
      <c r="WV135" s="118"/>
      <c r="WW135" s="118"/>
      <c r="WX135" s="118"/>
      <c r="WY135" s="118"/>
      <c r="WZ135" s="118"/>
      <c r="XA135" s="118"/>
      <c r="XB135" s="118"/>
      <c r="XC135" s="118"/>
      <c r="XD135" s="118"/>
      <c r="XE135" s="118"/>
      <c r="XF135" s="118"/>
      <c r="XG135" s="118"/>
      <c r="XH135" s="118"/>
      <c r="XI135" s="118"/>
      <c r="XJ135" s="118"/>
      <c r="XK135" s="118"/>
      <c r="XL135" s="118"/>
      <c r="XM135" s="118"/>
      <c r="XN135" s="118"/>
      <c r="XO135" s="118"/>
      <c r="XP135" s="118"/>
      <c r="XQ135" s="118"/>
      <c r="XR135" s="118"/>
      <c r="XS135" s="118"/>
      <c r="XT135" s="118"/>
      <c r="XU135" s="118"/>
      <c r="XV135" s="118"/>
      <c r="XW135" s="118"/>
      <c r="XX135" s="118"/>
      <c r="XY135" s="118"/>
      <c r="XZ135" s="118"/>
      <c r="YA135" s="118"/>
      <c r="YB135" s="118"/>
      <c r="YC135" s="118"/>
      <c r="YD135" s="118"/>
      <c r="YE135" s="118"/>
      <c r="YF135" s="118"/>
      <c r="YG135" s="118"/>
      <c r="YH135" s="118"/>
      <c r="YI135" s="118"/>
      <c r="YJ135" s="118"/>
      <c r="YK135" s="118"/>
      <c r="YL135" s="118"/>
      <c r="YM135" s="118"/>
      <c r="YN135" s="118"/>
      <c r="YO135" s="118"/>
      <c r="YP135" s="118"/>
      <c r="YQ135" s="118"/>
      <c r="YR135" s="118"/>
      <c r="YS135" s="118"/>
      <c r="YT135" s="118"/>
      <c r="YU135" s="118"/>
      <c r="YV135" s="118"/>
      <c r="YW135" s="118"/>
      <c r="YX135" s="118"/>
      <c r="YY135" s="118"/>
      <c r="YZ135" s="118"/>
      <c r="ZA135" s="118"/>
      <c r="ZB135" s="118"/>
      <c r="ZC135" s="118"/>
      <c r="ZD135" s="118"/>
      <c r="ZE135" s="118"/>
      <c r="ZF135" s="118"/>
      <c r="ZG135" s="118"/>
      <c r="ZH135" s="118"/>
      <c r="ZI135" s="118"/>
      <c r="ZJ135" s="118"/>
      <c r="ZK135" s="118"/>
      <c r="ZL135" s="118"/>
      <c r="ZM135" s="118"/>
      <c r="ZN135" s="118"/>
      <c r="ZO135" s="118"/>
      <c r="ZP135" s="118"/>
      <c r="ZQ135" s="118"/>
      <c r="ZR135" s="118"/>
      <c r="ZS135" s="118"/>
      <c r="ZT135" s="118"/>
      <c r="ZU135" s="118"/>
      <c r="ZV135" s="118"/>
      <c r="ZW135" s="118"/>
      <c r="ZX135" s="118"/>
      <c r="ZY135" s="118"/>
      <c r="ZZ135" s="118"/>
      <c r="AAA135" s="118"/>
      <c r="AAB135" s="118"/>
      <c r="AAC135" s="118"/>
      <c r="AAD135" s="118"/>
      <c r="AAE135" s="118"/>
      <c r="AAF135" s="118"/>
      <c r="AAG135" s="118"/>
      <c r="AAH135" s="118"/>
      <c r="AAI135" s="118"/>
      <c r="AAJ135" s="118"/>
      <c r="AAK135" s="118"/>
      <c r="AAL135" s="118"/>
      <c r="AAM135" s="118"/>
      <c r="AAN135" s="118"/>
      <c r="AAO135" s="118"/>
      <c r="AAP135" s="118"/>
      <c r="AAQ135" s="118"/>
      <c r="AAR135" s="118"/>
      <c r="AAS135" s="118"/>
      <c r="AAT135" s="118"/>
      <c r="AAU135" s="118"/>
      <c r="AAV135" s="118"/>
      <c r="AAW135" s="118"/>
      <c r="AAX135" s="118"/>
      <c r="AAY135" s="118"/>
      <c r="AAZ135" s="118"/>
      <c r="ABA135" s="118"/>
      <c r="ABB135" s="118"/>
      <c r="ABC135" s="118"/>
      <c r="ABD135" s="118"/>
      <c r="ABE135" s="118"/>
      <c r="ABF135" s="118"/>
      <c r="ABG135" s="118"/>
      <c r="ABH135" s="118"/>
      <c r="ABI135" s="118"/>
      <c r="ABJ135" s="118"/>
      <c r="ABK135" s="118"/>
      <c r="ABL135" s="118"/>
      <c r="ABM135" s="118"/>
      <c r="ABN135" s="118"/>
      <c r="ABO135" s="118"/>
      <c r="ABP135" s="118"/>
      <c r="ABQ135" s="118"/>
      <c r="ABR135" s="118"/>
      <c r="ABS135" s="118"/>
      <c r="ABT135" s="118"/>
      <c r="ABU135" s="118"/>
      <c r="ABV135" s="118"/>
      <c r="ABW135" s="118"/>
      <c r="ABX135" s="118"/>
      <c r="ABY135" s="118"/>
      <c r="ABZ135" s="118"/>
      <c r="ACA135" s="118"/>
      <c r="ACB135" s="118"/>
      <c r="ACC135" s="118"/>
      <c r="ACD135" s="118"/>
      <c r="ACE135" s="118"/>
      <c r="ACF135" s="118"/>
      <c r="ACG135" s="118"/>
      <c r="ACH135" s="118"/>
      <c r="ACI135" s="118"/>
      <c r="ACJ135" s="118"/>
      <c r="ACK135" s="118"/>
      <c r="ACL135" s="118"/>
      <c r="ACM135" s="118"/>
      <c r="ACN135" s="118"/>
      <c r="ACO135" s="118"/>
      <c r="ACP135" s="118"/>
      <c r="ACQ135" s="118"/>
      <c r="ACR135" s="118"/>
      <c r="ACS135" s="118"/>
      <c r="ACT135" s="118"/>
      <c r="ACU135" s="118"/>
      <c r="ACV135" s="118"/>
      <c r="ACW135" s="118"/>
      <c r="ACX135" s="118"/>
      <c r="ACY135" s="118"/>
      <c r="ACZ135" s="118"/>
      <c r="ADA135" s="118"/>
      <c r="ADB135" s="118"/>
      <c r="ADC135" s="118"/>
      <c r="ADD135" s="118"/>
      <c r="ADE135" s="118"/>
      <c r="ADF135" s="118"/>
      <c r="ADG135" s="118"/>
      <c r="ADH135" s="118"/>
      <c r="ADI135" s="118"/>
      <c r="ADJ135" s="118"/>
      <c r="ADK135" s="118"/>
      <c r="ADL135" s="118"/>
      <c r="ADM135" s="118"/>
      <c r="ADN135" s="118"/>
      <c r="ADO135" s="118"/>
      <c r="ADP135" s="118"/>
      <c r="ADQ135" s="118"/>
      <c r="ADR135" s="118"/>
      <c r="ADS135" s="118"/>
      <c r="ADT135" s="118"/>
      <c r="ADU135" s="118"/>
      <c r="ADV135" s="118"/>
      <c r="ADW135" s="118"/>
      <c r="ADX135" s="118"/>
      <c r="ADY135" s="118"/>
      <c r="ADZ135" s="118"/>
      <c r="AEA135" s="118"/>
      <c r="AEB135" s="118"/>
      <c r="AEC135" s="118"/>
      <c r="AED135" s="118"/>
      <c r="AEE135" s="118"/>
      <c r="AEF135" s="118"/>
      <c r="AEG135" s="118"/>
      <c r="AEH135" s="118"/>
      <c r="AEI135" s="118"/>
      <c r="AEJ135" s="118"/>
      <c r="AEK135" s="118"/>
      <c r="AEL135" s="118"/>
      <c r="AEM135" s="118"/>
      <c r="AEN135" s="118"/>
      <c r="AEO135" s="118"/>
      <c r="AEP135" s="118"/>
      <c r="AEQ135" s="118"/>
      <c r="AER135" s="118"/>
      <c r="AES135" s="118"/>
      <c r="AET135" s="118"/>
      <c r="AEU135" s="118"/>
      <c r="AEV135" s="118"/>
      <c r="AEW135" s="118"/>
      <c r="AEX135" s="118"/>
      <c r="AEY135" s="118"/>
      <c r="AEZ135" s="118"/>
      <c r="AFA135" s="118"/>
      <c r="AFB135" s="118"/>
      <c r="AFC135" s="118"/>
      <c r="AFD135" s="118"/>
      <c r="AFE135" s="118"/>
      <c r="AFF135" s="118"/>
      <c r="AFG135" s="118"/>
      <c r="AFH135" s="118"/>
      <c r="AFI135" s="118"/>
      <c r="AFJ135" s="118"/>
      <c r="AFK135" s="118"/>
      <c r="AFL135" s="118"/>
      <c r="AFM135" s="118"/>
      <c r="AFN135" s="118"/>
      <c r="AFO135" s="118"/>
      <c r="AFP135" s="118"/>
      <c r="AFQ135" s="118"/>
      <c r="AFR135" s="118"/>
      <c r="AFS135" s="118"/>
      <c r="AFT135" s="118"/>
      <c r="AFU135" s="118"/>
      <c r="AFV135" s="118"/>
      <c r="AFW135" s="118"/>
      <c r="AFX135" s="118"/>
      <c r="AFY135" s="118"/>
      <c r="AFZ135" s="118"/>
      <c r="AGA135" s="118"/>
      <c r="AGB135" s="118"/>
      <c r="AGC135" s="118"/>
      <c r="AGD135" s="118"/>
      <c r="AGE135" s="118"/>
      <c r="AGF135" s="118"/>
      <c r="AGG135" s="118"/>
      <c r="AGH135" s="118"/>
      <c r="AGI135" s="118"/>
      <c r="AGJ135" s="118"/>
      <c r="AGK135" s="118"/>
      <c r="AGL135" s="118"/>
      <c r="AGM135" s="118"/>
      <c r="AGN135" s="118"/>
      <c r="AGO135" s="118"/>
      <c r="AGP135" s="118"/>
      <c r="AGQ135" s="118"/>
      <c r="AGR135" s="118"/>
      <c r="AGS135" s="118"/>
      <c r="AGT135" s="118"/>
      <c r="AGU135" s="118"/>
      <c r="AGV135" s="118"/>
      <c r="AGW135" s="118"/>
      <c r="AGX135" s="118"/>
      <c r="AGY135" s="118"/>
      <c r="AGZ135" s="118"/>
      <c r="AHA135" s="118"/>
      <c r="AHB135" s="118"/>
      <c r="AHC135" s="118"/>
      <c r="AHD135" s="118"/>
      <c r="AHE135" s="118"/>
      <c r="AHF135" s="118"/>
      <c r="AHG135" s="118"/>
      <c r="AHH135" s="118"/>
      <c r="AHI135" s="118"/>
      <c r="AHJ135" s="118"/>
      <c r="AHK135" s="118"/>
      <c r="AHL135" s="118"/>
      <c r="AHM135" s="118"/>
      <c r="AHN135" s="118"/>
      <c r="AHO135" s="118"/>
      <c r="AHP135" s="118"/>
      <c r="AHQ135" s="118"/>
      <c r="AHR135" s="118"/>
      <c r="AHS135" s="118"/>
      <c r="AHT135" s="118"/>
      <c r="AHU135" s="118"/>
      <c r="AHV135" s="118"/>
      <c r="AHW135" s="118"/>
      <c r="AHX135" s="118"/>
      <c r="AHY135" s="118"/>
      <c r="AHZ135" s="118"/>
      <c r="AIA135" s="118"/>
      <c r="AIB135" s="118"/>
      <c r="AIC135" s="118"/>
      <c r="AID135" s="118"/>
      <c r="AIE135" s="118"/>
      <c r="AIF135" s="118"/>
      <c r="AIG135" s="118"/>
      <c r="AIH135" s="118"/>
      <c r="AII135" s="118"/>
      <c r="AIJ135" s="118"/>
      <c r="AIK135" s="118"/>
      <c r="AIL135" s="118"/>
      <c r="AIM135" s="118"/>
      <c r="AIN135" s="118"/>
      <c r="AIO135" s="118"/>
      <c r="AIP135" s="118"/>
      <c r="AIQ135" s="118"/>
      <c r="AIR135" s="118"/>
      <c r="AIS135" s="118"/>
      <c r="AIT135" s="118"/>
      <c r="AIU135" s="118"/>
      <c r="AIV135" s="118"/>
      <c r="AIW135" s="118"/>
      <c r="AIX135" s="118"/>
      <c r="AIY135" s="118"/>
      <c r="AIZ135" s="118"/>
      <c r="AJA135" s="118"/>
      <c r="AJB135" s="118"/>
      <c r="AJC135" s="118"/>
      <c r="AJD135" s="118"/>
      <c r="AJE135" s="118"/>
      <c r="AJF135" s="118"/>
      <c r="AJG135" s="118"/>
      <c r="AJH135" s="118"/>
      <c r="AJI135" s="118"/>
      <c r="AJJ135" s="118"/>
      <c r="AJK135" s="118"/>
      <c r="AJL135" s="118"/>
      <c r="AJM135" s="118"/>
      <c r="AJN135" s="118"/>
      <c r="AJO135" s="118"/>
      <c r="AJP135" s="118"/>
      <c r="AJQ135" s="118"/>
      <c r="AJR135" s="118"/>
      <c r="AJS135" s="118"/>
      <c r="AJT135" s="118"/>
      <c r="AJU135" s="118"/>
      <c r="AJV135" s="118"/>
      <c r="AJW135" s="118"/>
      <c r="AJX135" s="118"/>
      <c r="AJY135" s="118"/>
      <c r="AJZ135" s="118"/>
      <c r="AKA135" s="118"/>
      <c r="AKB135" s="118"/>
      <c r="AKC135" s="118"/>
      <c r="AKD135" s="118"/>
      <c r="AKE135" s="118"/>
      <c r="AKF135" s="118"/>
      <c r="AKG135" s="118"/>
      <c r="AKH135" s="118"/>
      <c r="AKI135" s="118"/>
      <c r="AKJ135" s="118"/>
      <c r="AKK135" s="118"/>
      <c r="AKL135" s="118"/>
      <c r="AKM135" s="118"/>
      <c r="AKN135" s="118"/>
      <c r="AKO135" s="118"/>
      <c r="AKP135" s="118"/>
      <c r="AKQ135" s="118"/>
      <c r="AKR135" s="118"/>
      <c r="AKS135" s="118"/>
      <c r="AKT135" s="118"/>
      <c r="AKU135" s="118"/>
      <c r="AKV135" s="118"/>
      <c r="AKW135" s="118"/>
      <c r="AKX135" s="118"/>
      <c r="AKY135" s="118"/>
      <c r="AKZ135" s="118"/>
      <c r="ALA135" s="118"/>
      <c r="ALB135" s="118"/>
      <c r="ALC135" s="118"/>
      <c r="ALD135" s="118"/>
      <c r="ALE135" s="118"/>
      <c r="ALF135" s="118"/>
      <c r="ALG135" s="118"/>
      <c r="ALH135" s="118"/>
      <c r="ALI135" s="118"/>
      <c r="ALJ135" s="118"/>
      <c r="ALK135" s="118"/>
      <c r="ALL135" s="118"/>
      <c r="ALM135" s="118"/>
      <c r="ALN135" s="118"/>
      <c r="ALO135" s="118"/>
      <c r="ALP135" s="118"/>
      <c r="ALQ135" s="118"/>
      <c r="ALR135" s="118"/>
      <c r="ALS135" s="118"/>
      <c r="ALT135" s="118"/>
      <c r="ALU135" s="118"/>
      <c r="ALV135" s="118"/>
      <c r="ALW135" s="118"/>
      <c r="ALX135" s="118"/>
      <c r="ALY135" s="118"/>
      <c r="ALZ135" s="118"/>
      <c r="AMA135" s="118"/>
      <c r="AMB135" s="118"/>
      <c r="AMC135" s="118"/>
      <c r="AMD135" s="118"/>
      <c r="AME135" s="118"/>
      <c r="AMF135" s="118"/>
      <c r="AMG135" s="118"/>
      <c r="AMH135" s="118"/>
      <c r="AMI135" s="118"/>
      <c r="AMJ135" s="118"/>
      <c r="AMK135" s="118"/>
      <c r="AML135" s="118"/>
      <c r="AMM135" s="118"/>
      <c r="AMN135" s="118"/>
      <c r="AMO135" s="118"/>
      <c r="AMP135" s="118"/>
      <c r="AMQ135" s="118"/>
      <c r="AMR135" s="118"/>
      <c r="AMS135" s="118"/>
      <c r="AMT135" s="118"/>
      <c r="AMU135" s="118"/>
      <c r="AMV135" s="118"/>
      <c r="AMW135" s="118"/>
      <c r="AMX135" s="118"/>
      <c r="AMY135" s="118"/>
      <c r="AMZ135" s="118"/>
      <c r="ANA135" s="118"/>
      <c r="ANB135" s="118"/>
      <c r="ANC135" s="118"/>
      <c r="AND135" s="118"/>
      <c r="ANE135" s="118"/>
      <c r="ANF135" s="118"/>
      <c r="ANG135" s="118"/>
      <c r="ANH135" s="118"/>
      <c r="ANI135" s="118"/>
      <c r="ANJ135" s="118"/>
      <c r="ANK135" s="118"/>
      <c r="ANL135" s="118"/>
      <c r="ANM135" s="118"/>
      <c r="ANN135" s="118"/>
      <c r="ANO135" s="118"/>
      <c r="ANP135" s="118"/>
      <c r="ANQ135" s="118"/>
      <c r="ANR135" s="118"/>
      <c r="ANS135" s="118"/>
      <c r="ANT135" s="118"/>
      <c r="ANU135" s="118"/>
      <c r="ANV135" s="118"/>
      <c r="ANW135" s="118"/>
      <c r="ANX135" s="118"/>
      <c r="ANY135" s="118"/>
      <c r="ANZ135" s="118"/>
      <c r="AOA135" s="118"/>
      <c r="AOB135" s="118"/>
      <c r="AOC135" s="118"/>
      <c r="AOD135" s="118"/>
      <c r="AOE135" s="118"/>
      <c r="AOF135" s="118"/>
      <c r="AOG135" s="118"/>
      <c r="AOH135" s="118"/>
      <c r="AOI135" s="118"/>
      <c r="AOJ135" s="118"/>
      <c r="AOK135" s="118"/>
      <c r="AOL135" s="118"/>
      <c r="AOM135" s="118"/>
      <c r="AON135" s="118"/>
      <c r="AOO135" s="118"/>
      <c r="AOP135" s="118"/>
      <c r="AOQ135" s="118"/>
      <c r="AOR135" s="118"/>
      <c r="AOS135" s="118"/>
      <c r="AOT135" s="118"/>
      <c r="AOU135" s="118"/>
      <c r="AOV135" s="118"/>
      <c r="AOW135" s="118"/>
      <c r="AOX135" s="118"/>
      <c r="AOY135" s="118"/>
      <c r="AOZ135" s="118"/>
      <c r="APA135" s="118"/>
      <c r="APB135" s="118"/>
      <c r="APC135" s="118"/>
      <c r="APD135" s="118"/>
      <c r="APE135" s="118"/>
      <c r="APF135" s="118"/>
      <c r="APG135" s="118"/>
      <c r="APH135" s="118"/>
      <c r="API135" s="118"/>
      <c r="APJ135" s="118"/>
      <c r="APK135" s="118"/>
      <c r="APL135" s="118"/>
      <c r="APM135" s="118"/>
      <c r="APN135" s="118"/>
      <c r="APO135" s="118"/>
      <c r="APP135" s="118"/>
      <c r="APQ135" s="118"/>
      <c r="APR135" s="118"/>
      <c r="APS135" s="118"/>
      <c r="APT135" s="118"/>
      <c r="APU135" s="118"/>
      <c r="APV135" s="118"/>
      <c r="APW135" s="118"/>
      <c r="APX135" s="118"/>
      <c r="APY135" s="118"/>
      <c r="APZ135" s="118"/>
      <c r="AQA135" s="118"/>
      <c r="AQB135" s="118"/>
      <c r="AQC135" s="118"/>
      <c r="AQD135" s="118"/>
      <c r="AQE135" s="118"/>
      <c r="AQF135" s="118"/>
      <c r="AQG135" s="118"/>
      <c r="AQH135" s="118"/>
      <c r="AQI135" s="118"/>
      <c r="AQJ135" s="118"/>
      <c r="AQK135" s="118"/>
      <c r="AQL135" s="118"/>
      <c r="AQM135" s="118"/>
      <c r="AQN135" s="118"/>
      <c r="AQO135" s="118"/>
      <c r="AQP135" s="118"/>
      <c r="AQQ135" s="118"/>
      <c r="AQR135" s="118"/>
      <c r="AQS135" s="118"/>
      <c r="AQT135" s="118"/>
      <c r="AQU135" s="118"/>
      <c r="AQV135" s="118"/>
      <c r="AQW135" s="118"/>
      <c r="AQX135" s="118"/>
      <c r="AQY135" s="118"/>
      <c r="AQZ135" s="118"/>
      <c r="ARA135" s="118"/>
      <c r="ARB135" s="118"/>
      <c r="ARC135" s="118"/>
      <c r="ARD135" s="118"/>
      <c r="ARE135" s="118"/>
      <c r="ARF135" s="118"/>
      <c r="ARG135" s="118"/>
      <c r="ARH135" s="118"/>
      <c r="ARI135" s="118"/>
      <c r="ARJ135" s="118"/>
      <c r="ARK135" s="118"/>
      <c r="ARL135" s="118"/>
      <c r="ARM135" s="118"/>
      <c r="ARN135" s="118"/>
      <c r="ARO135" s="118"/>
      <c r="ARP135" s="118"/>
      <c r="ARQ135" s="118"/>
      <c r="ARR135" s="118"/>
      <c r="ARS135" s="118"/>
      <c r="ART135" s="118"/>
      <c r="ARU135" s="118"/>
      <c r="ARV135" s="118"/>
      <c r="ARW135" s="118"/>
      <c r="ARX135" s="118"/>
      <c r="ARY135" s="118"/>
      <c r="ARZ135" s="118"/>
      <c r="ASA135" s="118"/>
      <c r="ASB135" s="118"/>
      <c r="ASC135" s="118"/>
      <c r="ASD135" s="118"/>
      <c r="ASE135" s="118"/>
      <c r="ASF135" s="118"/>
      <c r="ASG135" s="118"/>
      <c r="ASH135" s="118"/>
      <c r="ASI135" s="118"/>
      <c r="ASJ135" s="118"/>
      <c r="ASK135" s="118"/>
      <c r="ASL135" s="118"/>
      <c r="ASM135" s="118"/>
      <c r="ASN135" s="118"/>
      <c r="ASO135" s="118"/>
      <c r="ASP135" s="118"/>
      <c r="ASQ135" s="118"/>
      <c r="ASR135" s="118"/>
      <c r="ASS135" s="118"/>
      <c r="AST135" s="118"/>
      <c r="ASU135" s="118"/>
      <c r="ASV135" s="118"/>
      <c r="ASW135" s="118"/>
      <c r="ASX135" s="118"/>
      <c r="ASY135" s="118"/>
      <c r="ASZ135" s="118"/>
      <c r="ATA135" s="118"/>
      <c r="ATB135" s="118"/>
      <c r="ATC135" s="118"/>
      <c r="ATD135" s="118"/>
      <c r="ATE135" s="118"/>
      <c r="ATF135" s="118"/>
      <c r="ATG135" s="118"/>
      <c r="ATH135" s="118"/>
      <c r="ATI135" s="118"/>
      <c r="ATJ135" s="118"/>
      <c r="ATK135" s="118"/>
      <c r="ATL135" s="118"/>
      <c r="ATM135" s="118"/>
      <c r="ATN135" s="118"/>
      <c r="ATO135" s="118"/>
      <c r="ATP135" s="118"/>
      <c r="ATQ135" s="118"/>
      <c r="ATR135" s="118"/>
      <c r="ATS135" s="118"/>
      <c r="ATT135" s="118"/>
      <c r="ATU135" s="118"/>
      <c r="ATV135" s="118"/>
      <c r="ATW135" s="118"/>
      <c r="ATX135" s="118"/>
      <c r="ATY135" s="118"/>
      <c r="ATZ135" s="118"/>
      <c r="AUA135" s="118"/>
      <c r="AUB135" s="118"/>
      <c r="AUC135" s="118"/>
      <c r="AUD135" s="118"/>
      <c r="AUE135" s="118"/>
      <c r="AUF135" s="118"/>
      <c r="AUG135" s="118"/>
      <c r="AUH135" s="118"/>
      <c r="AUI135" s="118"/>
      <c r="AUJ135" s="118"/>
      <c r="AUK135" s="118"/>
      <c r="AUL135" s="118"/>
      <c r="AUM135" s="118"/>
      <c r="AUN135" s="118"/>
      <c r="AUO135" s="118"/>
      <c r="AUP135" s="118"/>
      <c r="AUQ135" s="118"/>
      <c r="AUR135" s="118"/>
      <c r="AUS135" s="118"/>
      <c r="AUT135" s="118"/>
      <c r="AUU135" s="118"/>
      <c r="AUV135" s="118"/>
      <c r="AUW135" s="118"/>
      <c r="AUX135" s="118"/>
      <c r="AUY135" s="118"/>
      <c r="AUZ135" s="118"/>
      <c r="AVA135" s="118"/>
      <c r="AVB135" s="118"/>
      <c r="AVC135" s="118"/>
      <c r="AVD135" s="118"/>
      <c r="AVE135" s="118"/>
      <c r="AVF135" s="118"/>
      <c r="AVG135" s="118"/>
      <c r="AVH135" s="118"/>
      <c r="AVI135" s="118"/>
      <c r="AVJ135" s="118"/>
      <c r="AVK135" s="118"/>
      <c r="AVL135" s="118"/>
      <c r="AVM135" s="118"/>
      <c r="AVN135" s="118"/>
      <c r="AVO135" s="118"/>
      <c r="AVP135" s="118"/>
      <c r="AVQ135" s="118"/>
      <c r="AVR135" s="118"/>
      <c r="AVS135" s="118"/>
      <c r="AVT135" s="118"/>
      <c r="AVU135" s="118"/>
      <c r="AVV135" s="118"/>
      <c r="AVW135" s="118"/>
      <c r="AVX135" s="118"/>
      <c r="AVY135" s="118"/>
      <c r="AVZ135" s="118"/>
      <c r="AWA135" s="118"/>
      <c r="AWB135" s="118"/>
      <c r="AWC135" s="118"/>
      <c r="AWD135" s="118"/>
      <c r="AWE135" s="118"/>
      <c r="AWF135" s="118"/>
      <c r="AWG135" s="118"/>
      <c r="AWH135" s="118"/>
      <c r="AWI135" s="118"/>
      <c r="AWJ135" s="118"/>
      <c r="AWK135" s="118"/>
      <c r="AWL135" s="118"/>
      <c r="AWM135" s="118"/>
      <c r="AWN135" s="118"/>
      <c r="AWO135" s="118"/>
      <c r="AWP135" s="118"/>
      <c r="AWQ135" s="118"/>
      <c r="AWR135" s="118"/>
      <c r="AWS135" s="118"/>
      <c r="AWT135" s="118"/>
      <c r="AWU135" s="118"/>
      <c r="AWV135" s="118"/>
      <c r="AWW135" s="118"/>
      <c r="AWX135" s="118"/>
      <c r="AWY135" s="118"/>
      <c r="AWZ135" s="118"/>
      <c r="AXA135" s="118"/>
      <c r="AXB135" s="118"/>
      <c r="AXC135" s="118"/>
      <c r="AXD135" s="118"/>
      <c r="AXE135" s="118"/>
      <c r="AXF135" s="118"/>
      <c r="AXG135" s="118"/>
      <c r="AXH135" s="118"/>
      <c r="AXI135" s="118"/>
      <c r="AXJ135" s="118"/>
      <c r="AXK135" s="118"/>
      <c r="AXL135" s="118"/>
      <c r="AXM135" s="118"/>
      <c r="AXN135" s="118"/>
      <c r="AXO135" s="118"/>
      <c r="AXP135" s="118"/>
      <c r="AXQ135" s="118"/>
      <c r="AXR135" s="118"/>
      <c r="AXS135" s="118"/>
      <c r="AXT135" s="118"/>
      <c r="AXU135" s="118"/>
      <c r="AXV135" s="118"/>
      <c r="AXW135" s="118"/>
      <c r="AXX135" s="118"/>
      <c r="AXY135" s="118"/>
      <c r="AXZ135" s="118"/>
      <c r="AYA135" s="118"/>
      <c r="AYB135" s="118"/>
      <c r="AYC135" s="118"/>
      <c r="AYD135" s="118"/>
      <c r="AYE135" s="118"/>
      <c r="AYF135" s="118"/>
      <c r="AYG135" s="118"/>
      <c r="AYH135" s="118"/>
      <c r="AYI135" s="118"/>
      <c r="AYJ135" s="118"/>
      <c r="AYK135" s="118"/>
      <c r="AYL135" s="118"/>
      <c r="AYM135" s="118"/>
      <c r="AYN135" s="118"/>
      <c r="AYO135" s="118"/>
      <c r="AYP135" s="118"/>
      <c r="AYQ135" s="118"/>
      <c r="AYR135" s="118"/>
      <c r="AYS135" s="118"/>
      <c r="AYT135" s="118"/>
      <c r="AYU135" s="118"/>
      <c r="AYV135" s="118"/>
      <c r="AYW135" s="118"/>
      <c r="AYX135" s="118"/>
      <c r="AYY135" s="118"/>
      <c r="AYZ135" s="118"/>
      <c r="AZA135" s="118"/>
      <c r="AZB135" s="118"/>
      <c r="AZC135" s="118"/>
      <c r="AZD135" s="118"/>
      <c r="AZE135" s="118"/>
      <c r="AZF135" s="118"/>
      <c r="AZG135" s="118"/>
      <c r="AZH135" s="118"/>
      <c r="AZI135" s="118"/>
      <c r="AZJ135" s="118"/>
      <c r="AZK135" s="118"/>
      <c r="AZL135" s="118"/>
      <c r="AZM135" s="118"/>
      <c r="AZN135" s="118"/>
      <c r="AZO135" s="118"/>
      <c r="AZP135" s="118"/>
      <c r="AZQ135" s="118"/>
      <c r="AZR135" s="118"/>
      <c r="AZS135" s="118"/>
      <c r="AZT135" s="118"/>
      <c r="AZU135" s="118"/>
      <c r="AZV135" s="118"/>
      <c r="AZW135" s="118"/>
      <c r="AZX135" s="118"/>
      <c r="AZY135" s="118"/>
      <c r="AZZ135" s="118"/>
      <c r="BAA135" s="118"/>
      <c r="BAB135" s="118"/>
      <c r="BAC135" s="118"/>
      <c r="BAD135" s="118"/>
      <c r="BAE135" s="118"/>
      <c r="BAF135" s="118"/>
      <c r="BAG135" s="118"/>
      <c r="BAH135" s="118"/>
      <c r="BAI135" s="118"/>
      <c r="BAJ135" s="118"/>
      <c r="BAK135" s="118"/>
      <c r="BAL135" s="118"/>
      <c r="BAM135" s="118"/>
      <c r="BAN135" s="118"/>
      <c r="BAO135" s="118"/>
      <c r="BAP135" s="118"/>
      <c r="BAQ135" s="118"/>
      <c r="BAR135" s="118"/>
      <c r="BAS135" s="118"/>
      <c r="BAT135" s="118"/>
      <c r="BAU135" s="118"/>
      <c r="BAV135" s="118"/>
      <c r="BAW135" s="118"/>
      <c r="BAX135" s="118"/>
      <c r="BAY135" s="118"/>
      <c r="BAZ135" s="118"/>
      <c r="BBA135" s="118"/>
      <c r="BBB135" s="118"/>
      <c r="BBC135" s="118"/>
      <c r="BBD135" s="118"/>
      <c r="BBE135" s="118"/>
      <c r="BBF135" s="118"/>
      <c r="BBG135" s="118"/>
      <c r="BBH135" s="118"/>
      <c r="BBI135" s="118"/>
      <c r="BBJ135" s="118"/>
      <c r="BBK135" s="118"/>
      <c r="BBL135" s="118"/>
      <c r="BBM135" s="118"/>
      <c r="BBN135" s="118"/>
      <c r="BBO135" s="118"/>
      <c r="BBP135" s="118"/>
      <c r="BBQ135" s="118"/>
      <c r="BBR135" s="118"/>
      <c r="BBS135" s="118"/>
      <c r="BBT135" s="118"/>
      <c r="BBU135" s="118"/>
      <c r="BBV135" s="118"/>
      <c r="BBW135" s="118"/>
      <c r="BBX135" s="118"/>
      <c r="BBY135" s="118"/>
      <c r="BBZ135" s="118"/>
      <c r="BCA135" s="118"/>
      <c r="BCB135" s="118"/>
      <c r="BCC135" s="118"/>
      <c r="BCD135" s="118"/>
      <c r="BCE135" s="118"/>
      <c r="BCF135" s="118"/>
      <c r="BCG135" s="118"/>
      <c r="BCH135" s="118"/>
      <c r="BCI135" s="118"/>
      <c r="BCJ135" s="118"/>
      <c r="BCK135" s="118"/>
      <c r="BCL135" s="118"/>
      <c r="BCM135" s="118"/>
      <c r="BCN135" s="118"/>
      <c r="BCO135" s="118"/>
      <c r="BCP135" s="118"/>
      <c r="BCQ135" s="118"/>
      <c r="BCR135" s="118"/>
      <c r="BCS135" s="118"/>
      <c r="BCT135" s="118"/>
      <c r="BCU135" s="118"/>
      <c r="BCV135" s="118"/>
      <c r="BCW135" s="118"/>
      <c r="BCX135" s="118"/>
      <c r="BCY135" s="118"/>
      <c r="BCZ135" s="118"/>
      <c r="BDA135" s="118"/>
      <c r="BDB135" s="118"/>
      <c r="BDC135" s="118"/>
      <c r="BDD135" s="118"/>
      <c r="BDE135" s="118"/>
      <c r="BDF135" s="118"/>
      <c r="BDG135" s="118"/>
      <c r="BDH135" s="118"/>
      <c r="BDI135" s="118"/>
      <c r="BDJ135" s="118"/>
      <c r="BDK135" s="118"/>
      <c r="BDL135" s="118"/>
      <c r="BDM135" s="118"/>
      <c r="BDN135" s="118"/>
      <c r="BDO135" s="118"/>
      <c r="BDP135" s="118"/>
      <c r="BDQ135" s="118"/>
      <c r="BDR135" s="118"/>
      <c r="BDS135" s="118"/>
      <c r="BDT135" s="118"/>
      <c r="BDU135" s="118"/>
    </row>
    <row r="136" spans="1:1477" s="7" customFormat="1" ht="6.75" customHeight="1" thickTop="1" thickBot="1">
      <c r="B136" s="19"/>
      <c r="C136" s="20"/>
      <c r="D136" s="21"/>
      <c r="E136" s="22"/>
      <c r="F136" s="23"/>
      <c r="G136" s="23"/>
      <c r="H136" s="24"/>
      <c r="I136" s="24"/>
      <c r="J136" s="24"/>
      <c r="K136" s="24"/>
      <c r="L136" s="24"/>
      <c r="M136" s="24"/>
      <c r="N136" s="24"/>
      <c r="O136" s="24"/>
      <c r="P136" s="25"/>
      <c r="Q136" s="25"/>
      <c r="R136" s="24"/>
      <c r="S136" s="24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163"/>
      <c r="AE136" s="24"/>
      <c r="AF136" s="26"/>
      <c r="AG136" s="26"/>
      <c r="AH136" s="25"/>
      <c r="AI136" s="25"/>
      <c r="AJ136" s="27"/>
      <c r="AK136" s="27"/>
      <c r="AL136" s="26"/>
      <c r="AM136" s="26"/>
      <c r="AN136" s="27"/>
      <c r="AO136" s="27"/>
      <c r="AP136" s="26"/>
      <c r="AQ136" s="26"/>
      <c r="AR136" s="27"/>
      <c r="AS136" s="27"/>
      <c r="AT136" s="26"/>
      <c r="AU136" s="26"/>
      <c r="AV136" s="27"/>
      <c r="AW136" s="27"/>
      <c r="AX136" s="26"/>
      <c r="AY136" s="26"/>
      <c r="AZ136" s="27"/>
      <c r="BA136" s="27"/>
      <c r="BB136" s="26"/>
      <c r="BC136" s="26"/>
      <c r="BD136" s="27"/>
      <c r="BE136" s="27"/>
      <c r="BF136" s="26"/>
      <c r="BG136" s="26"/>
      <c r="BH136" s="27"/>
      <c r="BI136" s="27"/>
      <c r="BJ136" s="26"/>
      <c r="BK136" s="26"/>
      <c r="BL136" s="27"/>
      <c r="BM136" s="27"/>
      <c r="BN136" s="26"/>
      <c r="BO136" s="26"/>
      <c r="BP136" s="27"/>
      <c r="BQ136" s="27"/>
      <c r="BR136" s="26"/>
      <c r="BS136" s="26"/>
      <c r="BT136" s="27"/>
      <c r="BU136" s="27"/>
      <c r="BV136" s="26"/>
      <c r="BW136" s="26"/>
      <c r="BX136" s="27"/>
      <c r="BY136" s="27"/>
      <c r="BZ136" s="26"/>
      <c r="CA136" s="26"/>
      <c r="CB136" s="27"/>
      <c r="CC136" s="27"/>
      <c r="CD136" s="26"/>
      <c r="CE136" s="26"/>
      <c r="CF136" s="27"/>
      <c r="CG136" s="27"/>
      <c r="CH136" s="26"/>
      <c r="CI136" s="26"/>
      <c r="CJ136" s="27"/>
      <c r="CK136" s="27"/>
      <c r="CL136" s="26"/>
      <c r="CM136" s="26"/>
      <c r="CN136" s="28"/>
      <c r="CO136" s="28"/>
      <c r="CP136" s="28"/>
      <c r="CQ136" s="28"/>
      <c r="CR136" s="28"/>
      <c r="CS136" s="28"/>
      <c r="CT136" s="29"/>
      <c r="CU136" s="23"/>
      <c r="CV136" s="23"/>
      <c r="CW136" s="24"/>
      <c r="CX136" s="29"/>
      <c r="CY136" s="23"/>
      <c r="CZ136" s="23"/>
      <c r="DA136" s="23"/>
      <c r="DB136" s="26"/>
      <c r="DC136" s="28"/>
      <c r="DD136" s="14"/>
      <c r="DE136" s="118"/>
      <c r="DF136" s="118"/>
      <c r="DG136" s="118"/>
      <c r="DH136" s="118"/>
      <c r="DI136" s="118"/>
      <c r="DJ136" s="118"/>
      <c r="DK136" s="118"/>
      <c r="DL136" s="118"/>
      <c r="DM136" s="118"/>
      <c r="DN136" s="118"/>
      <c r="DO136" s="118"/>
      <c r="DP136" s="118"/>
      <c r="DQ136" s="118"/>
      <c r="DR136" s="118"/>
      <c r="DS136" s="118"/>
      <c r="DT136" s="118"/>
      <c r="DU136" s="118"/>
      <c r="DV136" s="118"/>
      <c r="DW136" s="118"/>
      <c r="DX136" s="118"/>
      <c r="DY136" s="118"/>
      <c r="DZ136" s="118"/>
      <c r="EA136" s="118"/>
      <c r="EB136" s="118"/>
      <c r="EC136" s="118"/>
      <c r="ED136" s="118"/>
      <c r="EE136" s="118"/>
      <c r="EF136" s="118"/>
      <c r="EG136" s="118"/>
      <c r="EH136" s="118"/>
      <c r="EI136" s="118"/>
      <c r="EJ136" s="118"/>
      <c r="EK136" s="118"/>
      <c r="EL136" s="118"/>
      <c r="EM136" s="118"/>
      <c r="EN136" s="118"/>
      <c r="EO136" s="118"/>
      <c r="EP136" s="118"/>
      <c r="EQ136" s="118"/>
      <c r="ER136" s="118"/>
      <c r="ES136" s="118"/>
      <c r="ET136" s="118"/>
      <c r="EU136" s="118"/>
      <c r="EV136" s="118"/>
      <c r="EW136" s="118"/>
      <c r="EX136" s="118"/>
      <c r="EY136" s="118"/>
      <c r="EZ136" s="118"/>
      <c r="FA136" s="118"/>
      <c r="FB136" s="118"/>
      <c r="FC136" s="118"/>
      <c r="FD136" s="118"/>
      <c r="FE136" s="118"/>
      <c r="FF136" s="118"/>
      <c r="FG136" s="118"/>
      <c r="FH136" s="118"/>
      <c r="FI136" s="118"/>
      <c r="FJ136" s="118"/>
      <c r="FK136" s="118"/>
      <c r="FL136" s="118"/>
      <c r="FM136" s="118"/>
      <c r="FN136" s="118"/>
      <c r="FO136" s="118"/>
      <c r="FP136" s="118"/>
      <c r="FQ136" s="118"/>
      <c r="FR136" s="118"/>
      <c r="FS136" s="118"/>
      <c r="FT136" s="118"/>
      <c r="FU136" s="118"/>
      <c r="FV136" s="118"/>
      <c r="FW136" s="118"/>
      <c r="FX136" s="118"/>
      <c r="FY136" s="118"/>
      <c r="FZ136" s="118"/>
      <c r="GA136" s="118"/>
      <c r="GB136" s="118"/>
      <c r="GC136" s="118"/>
      <c r="GD136" s="118"/>
      <c r="GE136" s="118"/>
      <c r="GF136" s="118"/>
      <c r="GG136" s="118"/>
      <c r="GH136" s="118"/>
      <c r="GI136" s="118"/>
      <c r="GJ136" s="118"/>
      <c r="GK136" s="118"/>
      <c r="GL136" s="118"/>
      <c r="GM136" s="118"/>
      <c r="GN136" s="118"/>
      <c r="GO136" s="118"/>
      <c r="GP136" s="118"/>
      <c r="GQ136" s="118"/>
      <c r="GR136" s="118"/>
      <c r="GS136" s="118"/>
      <c r="GT136" s="118"/>
      <c r="GU136" s="118"/>
      <c r="GV136" s="118"/>
      <c r="GW136" s="118"/>
      <c r="GX136" s="118"/>
      <c r="GY136" s="118"/>
      <c r="GZ136" s="118"/>
      <c r="HA136" s="118"/>
      <c r="HB136" s="118"/>
      <c r="HC136" s="118"/>
      <c r="HD136" s="118"/>
      <c r="HE136" s="118"/>
      <c r="HF136" s="118"/>
      <c r="HG136" s="118"/>
      <c r="HH136" s="118"/>
      <c r="HI136" s="118"/>
      <c r="HJ136" s="118"/>
      <c r="HK136" s="118"/>
      <c r="HL136" s="118"/>
      <c r="HM136" s="118"/>
      <c r="HN136" s="118"/>
      <c r="HO136" s="118"/>
      <c r="HP136" s="118"/>
      <c r="HQ136" s="118"/>
      <c r="HR136" s="118"/>
      <c r="HS136" s="118"/>
      <c r="HT136" s="118"/>
      <c r="HU136" s="118"/>
      <c r="HV136" s="118"/>
      <c r="HW136" s="118"/>
      <c r="HX136" s="118"/>
      <c r="HY136" s="118"/>
      <c r="HZ136" s="118"/>
      <c r="IA136" s="118"/>
      <c r="IB136" s="118"/>
      <c r="IC136" s="118"/>
      <c r="ID136" s="118"/>
      <c r="IE136" s="118"/>
      <c r="IF136" s="118"/>
      <c r="IG136" s="118"/>
      <c r="IH136" s="118"/>
      <c r="II136" s="118"/>
      <c r="IJ136" s="118"/>
      <c r="IK136" s="118"/>
      <c r="IL136" s="118"/>
      <c r="IM136" s="118"/>
      <c r="IN136" s="118"/>
      <c r="IO136" s="118"/>
      <c r="IP136" s="118"/>
      <c r="IQ136" s="118"/>
      <c r="IR136" s="118"/>
      <c r="IS136" s="118"/>
      <c r="IT136" s="118"/>
      <c r="IU136" s="118"/>
      <c r="IV136" s="118"/>
      <c r="IW136" s="118"/>
      <c r="IX136" s="118"/>
      <c r="IY136" s="118"/>
      <c r="IZ136" s="118"/>
      <c r="JA136" s="118"/>
      <c r="JB136" s="118"/>
      <c r="JC136" s="118"/>
      <c r="JD136" s="118"/>
      <c r="JE136" s="118"/>
      <c r="JF136" s="118"/>
      <c r="JG136" s="118"/>
      <c r="JH136" s="118"/>
      <c r="JI136" s="118"/>
      <c r="JJ136" s="118"/>
      <c r="JK136" s="118"/>
      <c r="JL136" s="118"/>
      <c r="JM136" s="118"/>
      <c r="JN136" s="118"/>
      <c r="JO136" s="118"/>
      <c r="JP136" s="118"/>
      <c r="JQ136" s="118"/>
      <c r="JR136" s="118"/>
      <c r="JS136" s="118"/>
      <c r="JT136" s="118"/>
      <c r="JU136" s="118"/>
      <c r="JV136" s="118"/>
      <c r="JW136" s="118"/>
      <c r="JX136" s="118"/>
      <c r="JY136" s="118"/>
      <c r="JZ136" s="118"/>
      <c r="KA136" s="118"/>
      <c r="KB136" s="118"/>
      <c r="KC136" s="118"/>
      <c r="KD136" s="118"/>
      <c r="KE136" s="118"/>
      <c r="KF136" s="118"/>
      <c r="KG136" s="118"/>
      <c r="KH136" s="118"/>
      <c r="KI136" s="118"/>
      <c r="KJ136" s="118"/>
      <c r="KK136" s="118"/>
      <c r="KL136" s="118"/>
      <c r="KM136" s="118"/>
      <c r="KN136" s="118"/>
      <c r="KO136" s="118"/>
      <c r="KP136" s="118"/>
      <c r="KQ136" s="118"/>
      <c r="KR136" s="118"/>
      <c r="KS136" s="118"/>
      <c r="KT136" s="118"/>
      <c r="KU136" s="118"/>
      <c r="KV136" s="118"/>
      <c r="KW136" s="118"/>
      <c r="KX136" s="118"/>
      <c r="KY136" s="118"/>
      <c r="KZ136" s="118"/>
      <c r="LA136" s="118"/>
      <c r="LB136" s="118"/>
      <c r="LC136" s="118"/>
      <c r="LD136" s="118"/>
      <c r="LE136" s="118"/>
      <c r="LF136" s="118"/>
      <c r="LG136" s="118"/>
      <c r="LH136" s="118"/>
      <c r="LI136" s="118"/>
      <c r="LJ136" s="118"/>
      <c r="LK136" s="118"/>
      <c r="LL136" s="118"/>
      <c r="LM136" s="118"/>
      <c r="LN136" s="118"/>
      <c r="LO136" s="118"/>
      <c r="LP136" s="118"/>
      <c r="LQ136" s="118"/>
      <c r="LR136" s="118"/>
      <c r="LS136" s="118"/>
      <c r="LT136" s="118"/>
      <c r="LU136" s="118"/>
      <c r="LV136" s="118"/>
      <c r="LW136" s="118"/>
      <c r="LX136" s="118"/>
      <c r="LY136" s="118"/>
      <c r="LZ136" s="118"/>
      <c r="MA136" s="118"/>
      <c r="MB136" s="118"/>
      <c r="MC136" s="118"/>
      <c r="MD136" s="118"/>
      <c r="ME136" s="118"/>
      <c r="MF136" s="118"/>
      <c r="MG136" s="118"/>
      <c r="MH136" s="118"/>
      <c r="MI136" s="118"/>
      <c r="MJ136" s="118"/>
      <c r="MK136" s="118"/>
      <c r="ML136" s="118"/>
      <c r="MM136" s="118"/>
      <c r="MN136" s="118"/>
      <c r="MO136" s="118"/>
      <c r="MP136" s="118"/>
      <c r="MQ136" s="118"/>
      <c r="MR136" s="118"/>
      <c r="MS136" s="118"/>
      <c r="MT136" s="118"/>
      <c r="MU136" s="118"/>
      <c r="MV136" s="118"/>
      <c r="MW136" s="118"/>
      <c r="MX136" s="118"/>
      <c r="MY136" s="118"/>
      <c r="MZ136" s="118"/>
      <c r="NA136" s="118"/>
      <c r="NB136" s="118"/>
      <c r="NC136" s="118"/>
      <c r="ND136" s="118"/>
      <c r="NE136" s="118"/>
      <c r="NF136" s="118"/>
      <c r="NG136" s="118"/>
      <c r="NH136" s="118"/>
      <c r="NI136" s="118"/>
      <c r="NJ136" s="118"/>
      <c r="NK136" s="118"/>
      <c r="NL136" s="118"/>
      <c r="NM136" s="118"/>
      <c r="NN136" s="118"/>
      <c r="NO136" s="118"/>
      <c r="NP136" s="118"/>
      <c r="NQ136" s="118"/>
      <c r="NR136" s="118"/>
      <c r="NS136" s="118"/>
      <c r="NT136" s="118"/>
      <c r="NU136" s="118"/>
      <c r="NV136" s="118"/>
      <c r="NW136" s="118"/>
      <c r="NX136" s="118"/>
      <c r="NY136" s="118"/>
      <c r="NZ136" s="118"/>
      <c r="OA136" s="118"/>
      <c r="OB136" s="118"/>
      <c r="OC136" s="118"/>
      <c r="OD136" s="118"/>
      <c r="OE136" s="118"/>
      <c r="OF136" s="118"/>
      <c r="OG136" s="118"/>
      <c r="OH136" s="118"/>
      <c r="OI136" s="118"/>
      <c r="OJ136" s="118"/>
      <c r="OK136" s="118"/>
      <c r="OL136" s="118"/>
      <c r="OM136" s="118"/>
      <c r="ON136" s="118"/>
      <c r="OO136" s="118"/>
      <c r="OP136" s="118"/>
      <c r="OQ136" s="118"/>
      <c r="OR136" s="118"/>
      <c r="OS136" s="118"/>
      <c r="OT136" s="118"/>
      <c r="OU136" s="118"/>
      <c r="OV136" s="118"/>
      <c r="OW136" s="118"/>
      <c r="OX136" s="118"/>
      <c r="OY136" s="118"/>
      <c r="OZ136" s="118"/>
      <c r="PA136" s="118"/>
      <c r="PB136" s="118"/>
      <c r="PC136" s="118"/>
      <c r="PD136" s="118"/>
      <c r="PE136" s="118"/>
      <c r="PF136" s="118"/>
      <c r="PG136" s="118"/>
      <c r="PH136" s="118"/>
      <c r="PI136" s="118"/>
      <c r="PJ136" s="118"/>
      <c r="PK136" s="118"/>
      <c r="PL136" s="118"/>
      <c r="PM136" s="118"/>
      <c r="PN136" s="118"/>
      <c r="PO136" s="118"/>
      <c r="PP136" s="118"/>
      <c r="PQ136" s="118"/>
      <c r="PR136" s="118"/>
      <c r="PS136" s="118"/>
      <c r="PT136" s="118"/>
      <c r="PU136" s="118"/>
      <c r="PV136" s="118"/>
      <c r="PW136" s="118"/>
      <c r="PX136" s="118"/>
      <c r="PY136" s="118"/>
      <c r="PZ136" s="118"/>
      <c r="QA136" s="118"/>
      <c r="QB136" s="118"/>
      <c r="QC136" s="118"/>
      <c r="QD136" s="118"/>
      <c r="QE136" s="118"/>
      <c r="QF136" s="118"/>
      <c r="QG136" s="118"/>
      <c r="QH136" s="118"/>
      <c r="QI136" s="118"/>
      <c r="QJ136" s="118"/>
      <c r="QK136" s="118"/>
      <c r="QL136" s="118"/>
      <c r="QM136" s="118"/>
      <c r="QN136" s="118"/>
      <c r="QO136" s="118"/>
      <c r="QP136" s="118"/>
      <c r="QQ136" s="118"/>
      <c r="QR136" s="118"/>
      <c r="QS136" s="118"/>
      <c r="QT136" s="118"/>
      <c r="QU136" s="118"/>
      <c r="QV136" s="118"/>
      <c r="QW136" s="118"/>
      <c r="QX136" s="118"/>
      <c r="QY136" s="118"/>
      <c r="QZ136" s="118"/>
      <c r="RA136" s="118"/>
      <c r="RB136" s="118"/>
      <c r="RC136" s="118"/>
      <c r="RD136" s="118"/>
      <c r="RE136" s="118"/>
      <c r="RF136" s="118"/>
      <c r="RG136" s="118"/>
      <c r="RH136" s="118"/>
      <c r="RI136" s="118"/>
      <c r="RJ136" s="118"/>
      <c r="RK136" s="118"/>
      <c r="RL136" s="118"/>
      <c r="RM136" s="118"/>
      <c r="RN136" s="118"/>
      <c r="RO136" s="118"/>
      <c r="RP136" s="118"/>
      <c r="RQ136" s="118"/>
      <c r="RR136" s="118"/>
      <c r="RS136" s="118"/>
      <c r="RT136" s="118"/>
      <c r="RU136" s="118"/>
      <c r="RV136" s="118"/>
      <c r="RW136" s="118"/>
      <c r="RX136" s="118"/>
      <c r="RY136" s="118"/>
      <c r="RZ136" s="118"/>
      <c r="SA136" s="118"/>
      <c r="SB136" s="118"/>
      <c r="SC136" s="118"/>
      <c r="SD136" s="118"/>
      <c r="SE136" s="118"/>
      <c r="SF136" s="118"/>
      <c r="SG136" s="118"/>
      <c r="SH136" s="118"/>
      <c r="SI136" s="118"/>
      <c r="SJ136" s="118"/>
      <c r="SK136" s="118"/>
      <c r="SL136" s="118"/>
      <c r="SM136" s="118"/>
      <c r="SN136" s="118"/>
      <c r="SO136" s="118"/>
      <c r="SP136" s="118"/>
      <c r="SQ136" s="118"/>
      <c r="SR136" s="118"/>
      <c r="SS136" s="118"/>
      <c r="ST136" s="118"/>
      <c r="SU136" s="118"/>
      <c r="SV136" s="118"/>
      <c r="SW136" s="118"/>
      <c r="SX136" s="118"/>
      <c r="SY136" s="118"/>
      <c r="SZ136" s="118"/>
      <c r="TA136" s="118"/>
      <c r="TB136" s="118"/>
      <c r="TC136" s="118"/>
      <c r="TD136" s="118"/>
      <c r="TE136" s="118"/>
      <c r="TF136" s="118"/>
      <c r="TG136" s="118"/>
      <c r="TH136" s="118"/>
      <c r="TI136" s="118"/>
      <c r="TJ136" s="118"/>
      <c r="TK136" s="118"/>
      <c r="TL136" s="118"/>
      <c r="TM136" s="118"/>
      <c r="TN136" s="118"/>
      <c r="TO136" s="118"/>
      <c r="TP136" s="118"/>
      <c r="TQ136" s="118"/>
      <c r="TR136" s="118"/>
      <c r="TS136" s="118"/>
      <c r="TT136" s="118"/>
      <c r="TU136" s="118"/>
      <c r="TV136" s="118"/>
      <c r="TW136" s="118"/>
      <c r="TX136" s="118"/>
      <c r="TY136" s="118"/>
      <c r="TZ136" s="118"/>
      <c r="UA136" s="118"/>
      <c r="UB136" s="118"/>
      <c r="UC136" s="118"/>
      <c r="UD136" s="118"/>
      <c r="UE136" s="118"/>
      <c r="UF136" s="118"/>
      <c r="UG136" s="118"/>
      <c r="UH136" s="118"/>
      <c r="UI136" s="118"/>
      <c r="UJ136" s="118"/>
      <c r="UK136" s="118"/>
      <c r="UL136" s="118"/>
      <c r="UM136" s="118"/>
      <c r="UN136" s="118"/>
      <c r="UO136" s="118"/>
      <c r="UP136" s="118"/>
      <c r="UQ136" s="118"/>
      <c r="UR136" s="118"/>
      <c r="US136" s="118"/>
      <c r="UT136" s="118"/>
      <c r="UU136" s="118"/>
      <c r="UV136" s="118"/>
      <c r="UW136" s="118"/>
      <c r="UX136" s="118"/>
      <c r="UY136" s="118"/>
      <c r="UZ136" s="118"/>
      <c r="VA136" s="118"/>
      <c r="VB136" s="118"/>
      <c r="VC136" s="118"/>
      <c r="VD136" s="118"/>
      <c r="VE136" s="118"/>
      <c r="VF136" s="118"/>
      <c r="VG136" s="118"/>
      <c r="VH136" s="118"/>
      <c r="VI136" s="118"/>
      <c r="VJ136" s="118"/>
      <c r="VK136" s="118"/>
      <c r="VL136" s="118"/>
      <c r="VM136" s="118"/>
      <c r="VN136" s="118"/>
      <c r="VO136" s="118"/>
      <c r="VP136" s="118"/>
      <c r="VQ136" s="118"/>
      <c r="VR136" s="118"/>
      <c r="VS136" s="118"/>
      <c r="VT136" s="118"/>
      <c r="VU136" s="118"/>
      <c r="VV136" s="118"/>
      <c r="VW136" s="118"/>
      <c r="VX136" s="118"/>
      <c r="VY136" s="118"/>
      <c r="VZ136" s="118"/>
      <c r="WA136" s="118"/>
      <c r="WB136" s="118"/>
      <c r="WC136" s="118"/>
      <c r="WD136" s="118"/>
      <c r="WE136" s="118"/>
      <c r="WF136" s="118"/>
      <c r="WG136" s="118"/>
      <c r="WH136" s="118"/>
      <c r="WI136" s="118"/>
      <c r="WJ136" s="118"/>
      <c r="WK136" s="118"/>
      <c r="WL136" s="118"/>
      <c r="WM136" s="118"/>
      <c r="WN136" s="118"/>
      <c r="WO136" s="118"/>
      <c r="WP136" s="118"/>
      <c r="WQ136" s="118"/>
      <c r="WR136" s="118"/>
      <c r="WS136" s="118"/>
      <c r="WT136" s="118"/>
      <c r="WU136" s="118"/>
      <c r="WV136" s="118"/>
      <c r="WW136" s="118"/>
      <c r="WX136" s="118"/>
      <c r="WY136" s="118"/>
      <c r="WZ136" s="118"/>
      <c r="XA136" s="118"/>
      <c r="XB136" s="118"/>
      <c r="XC136" s="118"/>
      <c r="XD136" s="118"/>
      <c r="XE136" s="118"/>
      <c r="XF136" s="118"/>
      <c r="XG136" s="118"/>
      <c r="XH136" s="118"/>
      <c r="XI136" s="118"/>
      <c r="XJ136" s="118"/>
      <c r="XK136" s="118"/>
      <c r="XL136" s="118"/>
      <c r="XM136" s="118"/>
      <c r="XN136" s="118"/>
      <c r="XO136" s="118"/>
      <c r="XP136" s="118"/>
      <c r="XQ136" s="118"/>
      <c r="XR136" s="118"/>
      <c r="XS136" s="118"/>
      <c r="XT136" s="118"/>
      <c r="XU136" s="118"/>
      <c r="XV136" s="118"/>
      <c r="XW136" s="118"/>
      <c r="XX136" s="118"/>
      <c r="XY136" s="118"/>
      <c r="XZ136" s="118"/>
      <c r="YA136" s="118"/>
      <c r="YB136" s="118"/>
      <c r="YC136" s="118"/>
      <c r="YD136" s="118"/>
      <c r="YE136" s="118"/>
      <c r="YF136" s="118"/>
      <c r="YG136" s="118"/>
      <c r="YH136" s="118"/>
      <c r="YI136" s="118"/>
      <c r="YJ136" s="118"/>
      <c r="YK136" s="118"/>
      <c r="YL136" s="118"/>
      <c r="YM136" s="118"/>
      <c r="YN136" s="118"/>
      <c r="YO136" s="118"/>
      <c r="YP136" s="118"/>
      <c r="YQ136" s="118"/>
      <c r="YR136" s="118"/>
      <c r="YS136" s="118"/>
      <c r="YT136" s="118"/>
      <c r="YU136" s="118"/>
      <c r="YV136" s="118"/>
      <c r="YW136" s="118"/>
      <c r="YX136" s="118"/>
      <c r="YY136" s="118"/>
      <c r="YZ136" s="118"/>
      <c r="ZA136" s="118"/>
      <c r="ZB136" s="118"/>
      <c r="ZC136" s="118"/>
      <c r="ZD136" s="118"/>
      <c r="ZE136" s="118"/>
      <c r="ZF136" s="118"/>
      <c r="ZG136" s="118"/>
      <c r="ZH136" s="118"/>
      <c r="ZI136" s="118"/>
      <c r="ZJ136" s="118"/>
      <c r="ZK136" s="118"/>
      <c r="ZL136" s="118"/>
      <c r="ZM136" s="118"/>
      <c r="ZN136" s="118"/>
      <c r="ZO136" s="118"/>
      <c r="ZP136" s="118"/>
      <c r="ZQ136" s="118"/>
      <c r="ZR136" s="118"/>
      <c r="ZS136" s="118"/>
      <c r="ZT136" s="118"/>
      <c r="ZU136" s="118"/>
      <c r="ZV136" s="118"/>
      <c r="ZW136" s="118"/>
      <c r="ZX136" s="118"/>
      <c r="ZY136" s="118"/>
      <c r="ZZ136" s="118"/>
      <c r="AAA136" s="118"/>
      <c r="AAB136" s="118"/>
      <c r="AAC136" s="118"/>
      <c r="AAD136" s="118"/>
      <c r="AAE136" s="118"/>
      <c r="AAF136" s="118"/>
      <c r="AAG136" s="118"/>
      <c r="AAH136" s="118"/>
      <c r="AAI136" s="118"/>
      <c r="AAJ136" s="118"/>
      <c r="AAK136" s="118"/>
      <c r="AAL136" s="118"/>
      <c r="AAM136" s="118"/>
      <c r="AAN136" s="118"/>
      <c r="AAO136" s="118"/>
      <c r="AAP136" s="118"/>
      <c r="AAQ136" s="118"/>
      <c r="AAR136" s="118"/>
      <c r="AAS136" s="118"/>
      <c r="AAT136" s="118"/>
      <c r="AAU136" s="118"/>
      <c r="AAV136" s="118"/>
      <c r="AAW136" s="118"/>
      <c r="AAX136" s="118"/>
      <c r="AAY136" s="118"/>
      <c r="AAZ136" s="118"/>
      <c r="ABA136" s="118"/>
      <c r="ABB136" s="118"/>
      <c r="ABC136" s="118"/>
      <c r="ABD136" s="118"/>
      <c r="ABE136" s="118"/>
      <c r="ABF136" s="118"/>
      <c r="ABG136" s="118"/>
      <c r="ABH136" s="118"/>
      <c r="ABI136" s="118"/>
      <c r="ABJ136" s="118"/>
      <c r="ABK136" s="118"/>
      <c r="ABL136" s="118"/>
      <c r="ABM136" s="118"/>
      <c r="ABN136" s="118"/>
      <c r="ABO136" s="118"/>
      <c r="ABP136" s="118"/>
      <c r="ABQ136" s="118"/>
      <c r="ABR136" s="118"/>
      <c r="ABS136" s="118"/>
      <c r="ABT136" s="118"/>
      <c r="ABU136" s="118"/>
      <c r="ABV136" s="118"/>
      <c r="ABW136" s="118"/>
      <c r="ABX136" s="118"/>
      <c r="ABY136" s="118"/>
      <c r="ABZ136" s="118"/>
      <c r="ACA136" s="118"/>
      <c r="ACB136" s="118"/>
      <c r="ACC136" s="118"/>
      <c r="ACD136" s="118"/>
      <c r="ACE136" s="118"/>
      <c r="ACF136" s="118"/>
      <c r="ACG136" s="118"/>
      <c r="ACH136" s="118"/>
      <c r="ACI136" s="118"/>
      <c r="ACJ136" s="118"/>
      <c r="ACK136" s="118"/>
      <c r="ACL136" s="118"/>
      <c r="ACM136" s="118"/>
      <c r="ACN136" s="118"/>
      <c r="ACO136" s="118"/>
      <c r="ACP136" s="118"/>
      <c r="ACQ136" s="118"/>
      <c r="ACR136" s="118"/>
      <c r="ACS136" s="118"/>
      <c r="ACT136" s="118"/>
      <c r="ACU136" s="118"/>
      <c r="ACV136" s="118"/>
      <c r="ACW136" s="118"/>
      <c r="ACX136" s="118"/>
      <c r="ACY136" s="118"/>
      <c r="ACZ136" s="118"/>
      <c r="ADA136" s="118"/>
      <c r="ADB136" s="118"/>
      <c r="ADC136" s="118"/>
      <c r="ADD136" s="118"/>
      <c r="ADE136" s="118"/>
      <c r="ADF136" s="118"/>
      <c r="ADG136" s="118"/>
      <c r="ADH136" s="118"/>
      <c r="ADI136" s="118"/>
      <c r="ADJ136" s="118"/>
      <c r="ADK136" s="118"/>
      <c r="ADL136" s="118"/>
      <c r="ADM136" s="118"/>
      <c r="ADN136" s="118"/>
      <c r="ADO136" s="118"/>
      <c r="ADP136" s="118"/>
      <c r="ADQ136" s="118"/>
      <c r="ADR136" s="118"/>
      <c r="ADS136" s="118"/>
      <c r="ADT136" s="118"/>
      <c r="ADU136" s="118"/>
      <c r="ADV136" s="118"/>
      <c r="ADW136" s="118"/>
      <c r="ADX136" s="118"/>
      <c r="ADY136" s="118"/>
      <c r="ADZ136" s="118"/>
      <c r="AEA136" s="118"/>
      <c r="AEB136" s="118"/>
      <c r="AEC136" s="118"/>
      <c r="AED136" s="118"/>
      <c r="AEE136" s="118"/>
      <c r="AEF136" s="118"/>
      <c r="AEG136" s="118"/>
      <c r="AEH136" s="118"/>
      <c r="AEI136" s="118"/>
      <c r="AEJ136" s="118"/>
      <c r="AEK136" s="118"/>
      <c r="AEL136" s="118"/>
      <c r="AEM136" s="118"/>
      <c r="AEN136" s="118"/>
      <c r="AEO136" s="118"/>
      <c r="AEP136" s="118"/>
      <c r="AEQ136" s="118"/>
      <c r="AER136" s="118"/>
      <c r="AES136" s="118"/>
      <c r="AET136" s="118"/>
      <c r="AEU136" s="118"/>
      <c r="AEV136" s="118"/>
      <c r="AEW136" s="118"/>
      <c r="AEX136" s="118"/>
      <c r="AEY136" s="118"/>
      <c r="AEZ136" s="118"/>
      <c r="AFA136" s="118"/>
      <c r="AFB136" s="118"/>
      <c r="AFC136" s="118"/>
      <c r="AFD136" s="118"/>
      <c r="AFE136" s="118"/>
      <c r="AFF136" s="118"/>
      <c r="AFG136" s="118"/>
      <c r="AFH136" s="118"/>
      <c r="AFI136" s="118"/>
      <c r="AFJ136" s="118"/>
      <c r="AFK136" s="118"/>
      <c r="AFL136" s="118"/>
      <c r="AFM136" s="118"/>
      <c r="AFN136" s="118"/>
      <c r="AFO136" s="118"/>
      <c r="AFP136" s="118"/>
      <c r="AFQ136" s="118"/>
      <c r="AFR136" s="118"/>
      <c r="AFS136" s="118"/>
      <c r="AFT136" s="118"/>
      <c r="AFU136" s="118"/>
      <c r="AFV136" s="118"/>
      <c r="AFW136" s="118"/>
      <c r="AFX136" s="118"/>
      <c r="AFY136" s="118"/>
      <c r="AFZ136" s="118"/>
      <c r="AGA136" s="118"/>
      <c r="AGB136" s="118"/>
      <c r="AGC136" s="118"/>
      <c r="AGD136" s="118"/>
      <c r="AGE136" s="118"/>
      <c r="AGF136" s="118"/>
      <c r="AGG136" s="118"/>
      <c r="AGH136" s="118"/>
      <c r="AGI136" s="118"/>
      <c r="AGJ136" s="118"/>
      <c r="AGK136" s="118"/>
      <c r="AGL136" s="118"/>
      <c r="AGM136" s="118"/>
      <c r="AGN136" s="118"/>
      <c r="AGO136" s="118"/>
      <c r="AGP136" s="118"/>
      <c r="AGQ136" s="118"/>
      <c r="AGR136" s="118"/>
      <c r="AGS136" s="118"/>
      <c r="AGT136" s="118"/>
      <c r="AGU136" s="118"/>
      <c r="AGV136" s="118"/>
      <c r="AGW136" s="118"/>
      <c r="AGX136" s="118"/>
      <c r="AGY136" s="118"/>
      <c r="AGZ136" s="118"/>
      <c r="AHA136" s="118"/>
      <c r="AHB136" s="118"/>
      <c r="AHC136" s="118"/>
      <c r="AHD136" s="118"/>
      <c r="AHE136" s="118"/>
      <c r="AHF136" s="118"/>
      <c r="AHG136" s="118"/>
      <c r="AHH136" s="118"/>
      <c r="AHI136" s="118"/>
      <c r="AHJ136" s="118"/>
      <c r="AHK136" s="118"/>
      <c r="AHL136" s="118"/>
      <c r="AHM136" s="118"/>
      <c r="AHN136" s="118"/>
      <c r="AHO136" s="118"/>
      <c r="AHP136" s="118"/>
      <c r="AHQ136" s="118"/>
      <c r="AHR136" s="118"/>
      <c r="AHS136" s="118"/>
      <c r="AHT136" s="118"/>
      <c r="AHU136" s="118"/>
      <c r="AHV136" s="118"/>
      <c r="AHW136" s="118"/>
      <c r="AHX136" s="118"/>
      <c r="AHY136" s="118"/>
      <c r="AHZ136" s="118"/>
      <c r="AIA136" s="118"/>
      <c r="AIB136" s="118"/>
      <c r="AIC136" s="118"/>
      <c r="AID136" s="118"/>
      <c r="AIE136" s="118"/>
      <c r="AIF136" s="118"/>
      <c r="AIG136" s="118"/>
      <c r="AIH136" s="118"/>
      <c r="AII136" s="118"/>
      <c r="AIJ136" s="118"/>
      <c r="AIK136" s="118"/>
      <c r="AIL136" s="118"/>
      <c r="AIM136" s="118"/>
      <c r="AIN136" s="118"/>
      <c r="AIO136" s="118"/>
      <c r="AIP136" s="118"/>
      <c r="AIQ136" s="118"/>
      <c r="AIR136" s="118"/>
      <c r="AIS136" s="118"/>
      <c r="AIT136" s="118"/>
      <c r="AIU136" s="118"/>
      <c r="AIV136" s="118"/>
      <c r="AIW136" s="118"/>
      <c r="AIX136" s="118"/>
      <c r="AIY136" s="118"/>
      <c r="AIZ136" s="118"/>
      <c r="AJA136" s="118"/>
      <c r="AJB136" s="118"/>
      <c r="AJC136" s="118"/>
      <c r="AJD136" s="118"/>
      <c r="AJE136" s="118"/>
      <c r="AJF136" s="118"/>
      <c r="AJG136" s="118"/>
      <c r="AJH136" s="118"/>
      <c r="AJI136" s="118"/>
      <c r="AJJ136" s="118"/>
      <c r="AJK136" s="118"/>
      <c r="AJL136" s="118"/>
      <c r="AJM136" s="118"/>
      <c r="AJN136" s="118"/>
      <c r="AJO136" s="118"/>
      <c r="AJP136" s="118"/>
      <c r="AJQ136" s="118"/>
      <c r="AJR136" s="118"/>
      <c r="AJS136" s="118"/>
      <c r="AJT136" s="118"/>
      <c r="AJU136" s="118"/>
      <c r="AJV136" s="118"/>
      <c r="AJW136" s="118"/>
      <c r="AJX136" s="118"/>
      <c r="AJY136" s="118"/>
      <c r="AJZ136" s="118"/>
      <c r="AKA136" s="118"/>
      <c r="AKB136" s="118"/>
      <c r="AKC136" s="118"/>
      <c r="AKD136" s="118"/>
      <c r="AKE136" s="118"/>
      <c r="AKF136" s="118"/>
      <c r="AKG136" s="118"/>
      <c r="AKH136" s="118"/>
      <c r="AKI136" s="118"/>
      <c r="AKJ136" s="118"/>
      <c r="AKK136" s="118"/>
      <c r="AKL136" s="118"/>
      <c r="AKM136" s="118"/>
      <c r="AKN136" s="118"/>
      <c r="AKO136" s="118"/>
      <c r="AKP136" s="118"/>
      <c r="AKQ136" s="118"/>
      <c r="AKR136" s="118"/>
      <c r="AKS136" s="118"/>
      <c r="AKT136" s="118"/>
      <c r="AKU136" s="118"/>
      <c r="AKV136" s="118"/>
      <c r="AKW136" s="118"/>
      <c r="AKX136" s="118"/>
      <c r="AKY136" s="118"/>
      <c r="AKZ136" s="118"/>
      <c r="ALA136" s="118"/>
      <c r="ALB136" s="118"/>
      <c r="ALC136" s="118"/>
      <c r="ALD136" s="118"/>
      <c r="ALE136" s="118"/>
      <c r="ALF136" s="118"/>
      <c r="ALG136" s="118"/>
      <c r="ALH136" s="118"/>
      <c r="ALI136" s="118"/>
      <c r="ALJ136" s="118"/>
      <c r="ALK136" s="118"/>
      <c r="ALL136" s="118"/>
      <c r="ALM136" s="118"/>
      <c r="ALN136" s="118"/>
      <c r="ALO136" s="118"/>
      <c r="ALP136" s="118"/>
      <c r="ALQ136" s="118"/>
      <c r="ALR136" s="118"/>
      <c r="ALS136" s="118"/>
      <c r="ALT136" s="118"/>
      <c r="ALU136" s="118"/>
      <c r="ALV136" s="118"/>
      <c r="ALW136" s="118"/>
      <c r="ALX136" s="118"/>
      <c r="ALY136" s="118"/>
      <c r="ALZ136" s="118"/>
      <c r="AMA136" s="118"/>
      <c r="AMB136" s="118"/>
      <c r="AMC136" s="118"/>
      <c r="AMD136" s="118"/>
      <c r="AME136" s="118"/>
      <c r="AMF136" s="118"/>
      <c r="AMG136" s="118"/>
      <c r="AMH136" s="118"/>
      <c r="AMI136" s="118"/>
      <c r="AMJ136" s="118"/>
      <c r="AMK136" s="118"/>
      <c r="AML136" s="118"/>
      <c r="AMM136" s="118"/>
      <c r="AMN136" s="118"/>
      <c r="AMO136" s="118"/>
      <c r="AMP136" s="118"/>
      <c r="AMQ136" s="118"/>
      <c r="AMR136" s="118"/>
      <c r="AMS136" s="118"/>
      <c r="AMT136" s="118"/>
      <c r="AMU136" s="118"/>
      <c r="AMV136" s="118"/>
      <c r="AMW136" s="118"/>
      <c r="AMX136" s="118"/>
      <c r="AMY136" s="118"/>
      <c r="AMZ136" s="118"/>
      <c r="ANA136" s="118"/>
      <c r="ANB136" s="118"/>
      <c r="ANC136" s="118"/>
      <c r="AND136" s="118"/>
      <c r="ANE136" s="118"/>
      <c r="ANF136" s="118"/>
      <c r="ANG136" s="118"/>
      <c r="ANH136" s="118"/>
      <c r="ANI136" s="118"/>
      <c r="ANJ136" s="118"/>
      <c r="ANK136" s="118"/>
      <c r="ANL136" s="118"/>
      <c r="ANM136" s="118"/>
      <c r="ANN136" s="118"/>
      <c r="ANO136" s="118"/>
      <c r="ANP136" s="118"/>
      <c r="ANQ136" s="118"/>
      <c r="ANR136" s="118"/>
      <c r="ANS136" s="118"/>
      <c r="ANT136" s="118"/>
      <c r="ANU136" s="118"/>
      <c r="ANV136" s="118"/>
      <c r="ANW136" s="118"/>
      <c r="ANX136" s="118"/>
      <c r="ANY136" s="118"/>
      <c r="ANZ136" s="118"/>
      <c r="AOA136" s="118"/>
      <c r="AOB136" s="118"/>
      <c r="AOC136" s="118"/>
      <c r="AOD136" s="118"/>
      <c r="AOE136" s="118"/>
      <c r="AOF136" s="118"/>
      <c r="AOG136" s="118"/>
      <c r="AOH136" s="118"/>
      <c r="AOI136" s="118"/>
      <c r="AOJ136" s="118"/>
      <c r="AOK136" s="118"/>
      <c r="AOL136" s="118"/>
      <c r="AOM136" s="118"/>
      <c r="AON136" s="118"/>
      <c r="AOO136" s="118"/>
      <c r="AOP136" s="118"/>
      <c r="AOQ136" s="118"/>
      <c r="AOR136" s="118"/>
      <c r="AOS136" s="118"/>
      <c r="AOT136" s="118"/>
      <c r="AOU136" s="118"/>
      <c r="AOV136" s="118"/>
      <c r="AOW136" s="118"/>
      <c r="AOX136" s="118"/>
      <c r="AOY136" s="118"/>
      <c r="AOZ136" s="118"/>
      <c r="APA136" s="118"/>
      <c r="APB136" s="118"/>
      <c r="APC136" s="118"/>
      <c r="APD136" s="118"/>
      <c r="APE136" s="118"/>
      <c r="APF136" s="118"/>
      <c r="APG136" s="118"/>
      <c r="APH136" s="118"/>
      <c r="API136" s="118"/>
      <c r="APJ136" s="118"/>
      <c r="APK136" s="118"/>
      <c r="APL136" s="118"/>
      <c r="APM136" s="118"/>
      <c r="APN136" s="118"/>
      <c r="APO136" s="118"/>
      <c r="APP136" s="118"/>
      <c r="APQ136" s="118"/>
      <c r="APR136" s="118"/>
      <c r="APS136" s="118"/>
      <c r="APT136" s="118"/>
      <c r="APU136" s="118"/>
      <c r="APV136" s="118"/>
      <c r="APW136" s="118"/>
      <c r="APX136" s="118"/>
      <c r="APY136" s="118"/>
      <c r="APZ136" s="118"/>
      <c r="AQA136" s="118"/>
      <c r="AQB136" s="118"/>
      <c r="AQC136" s="118"/>
      <c r="AQD136" s="118"/>
      <c r="AQE136" s="118"/>
      <c r="AQF136" s="118"/>
      <c r="AQG136" s="118"/>
      <c r="AQH136" s="118"/>
      <c r="AQI136" s="118"/>
      <c r="AQJ136" s="118"/>
      <c r="AQK136" s="118"/>
      <c r="AQL136" s="118"/>
      <c r="AQM136" s="118"/>
      <c r="AQN136" s="118"/>
      <c r="AQO136" s="118"/>
      <c r="AQP136" s="118"/>
      <c r="AQQ136" s="118"/>
      <c r="AQR136" s="118"/>
      <c r="AQS136" s="118"/>
      <c r="AQT136" s="118"/>
      <c r="AQU136" s="118"/>
      <c r="AQV136" s="118"/>
      <c r="AQW136" s="118"/>
      <c r="AQX136" s="118"/>
      <c r="AQY136" s="118"/>
      <c r="AQZ136" s="118"/>
      <c r="ARA136" s="118"/>
      <c r="ARB136" s="118"/>
      <c r="ARC136" s="118"/>
      <c r="ARD136" s="118"/>
      <c r="ARE136" s="118"/>
      <c r="ARF136" s="118"/>
      <c r="ARG136" s="118"/>
      <c r="ARH136" s="118"/>
      <c r="ARI136" s="118"/>
      <c r="ARJ136" s="118"/>
      <c r="ARK136" s="118"/>
      <c r="ARL136" s="118"/>
      <c r="ARM136" s="118"/>
      <c r="ARN136" s="118"/>
      <c r="ARO136" s="118"/>
      <c r="ARP136" s="118"/>
      <c r="ARQ136" s="118"/>
      <c r="ARR136" s="118"/>
      <c r="ARS136" s="118"/>
      <c r="ART136" s="118"/>
      <c r="ARU136" s="118"/>
      <c r="ARV136" s="118"/>
      <c r="ARW136" s="118"/>
      <c r="ARX136" s="118"/>
      <c r="ARY136" s="118"/>
      <c r="ARZ136" s="118"/>
      <c r="ASA136" s="118"/>
      <c r="ASB136" s="118"/>
      <c r="ASC136" s="118"/>
      <c r="ASD136" s="118"/>
      <c r="ASE136" s="118"/>
      <c r="ASF136" s="118"/>
      <c r="ASG136" s="118"/>
      <c r="ASH136" s="118"/>
      <c r="ASI136" s="118"/>
      <c r="ASJ136" s="118"/>
      <c r="ASK136" s="118"/>
      <c r="ASL136" s="118"/>
      <c r="ASM136" s="118"/>
      <c r="ASN136" s="118"/>
      <c r="ASO136" s="118"/>
      <c r="ASP136" s="118"/>
      <c r="ASQ136" s="118"/>
      <c r="ASR136" s="118"/>
      <c r="ASS136" s="118"/>
      <c r="AST136" s="118"/>
      <c r="ASU136" s="118"/>
      <c r="ASV136" s="118"/>
      <c r="ASW136" s="118"/>
      <c r="ASX136" s="118"/>
      <c r="ASY136" s="118"/>
      <c r="ASZ136" s="118"/>
      <c r="ATA136" s="118"/>
      <c r="ATB136" s="118"/>
      <c r="ATC136" s="118"/>
      <c r="ATD136" s="118"/>
      <c r="ATE136" s="118"/>
      <c r="ATF136" s="118"/>
      <c r="ATG136" s="118"/>
      <c r="ATH136" s="118"/>
      <c r="ATI136" s="118"/>
      <c r="ATJ136" s="118"/>
      <c r="ATK136" s="118"/>
      <c r="ATL136" s="118"/>
      <c r="ATM136" s="118"/>
      <c r="ATN136" s="118"/>
      <c r="ATO136" s="118"/>
      <c r="ATP136" s="118"/>
      <c r="ATQ136" s="118"/>
      <c r="ATR136" s="118"/>
      <c r="ATS136" s="118"/>
      <c r="ATT136" s="118"/>
      <c r="ATU136" s="118"/>
      <c r="ATV136" s="118"/>
      <c r="ATW136" s="118"/>
      <c r="ATX136" s="118"/>
      <c r="ATY136" s="118"/>
      <c r="ATZ136" s="118"/>
      <c r="AUA136" s="118"/>
      <c r="AUB136" s="118"/>
      <c r="AUC136" s="118"/>
      <c r="AUD136" s="118"/>
      <c r="AUE136" s="118"/>
      <c r="AUF136" s="118"/>
      <c r="AUG136" s="118"/>
      <c r="AUH136" s="118"/>
      <c r="AUI136" s="118"/>
      <c r="AUJ136" s="118"/>
      <c r="AUK136" s="118"/>
      <c r="AUL136" s="118"/>
      <c r="AUM136" s="118"/>
      <c r="AUN136" s="118"/>
      <c r="AUO136" s="118"/>
      <c r="AUP136" s="118"/>
      <c r="AUQ136" s="118"/>
      <c r="AUR136" s="118"/>
      <c r="AUS136" s="118"/>
      <c r="AUT136" s="118"/>
      <c r="AUU136" s="118"/>
      <c r="AUV136" s="118"/>
      <c r="AUW136" s="118"/>
      <c r="AUX136" s="118"/>
      <c r="AUY136" s="118"/>
      <c r="AUZ136" s="118"/>
      <c r="AVA136" s="118"/>
      <c r="AVB136" s="118"/>
      <c r="AVC136" s="118"/>
      <c r="AVD136" s="118"/>
      <c r="AVE136" s="118"/>
      <c r="AVF136" s="118"/>
      <c r="AVG136" s="118"/>
      <c r="AVH136" s="118"/>
      <c r="AVI136" s="118"/>
      <c r="AVJ136" s="118"/>
      <c r="AVK136" s="118"/>
      <c r="AVL136" s="118"/>
      <c r="AVM136" s="118"/>
      <c r="AVN136" s="118"/>
      <c r="AVO136" s="118"/>
      <c r="AVP136" s="118"/>
      <c r="AVQ136" s="118"/>
      <c r="AVR136" s="118"/>
      <c r="AVS136" s="118"/>
      <c r="AVT136" s="118"/>
      <c r="AVU136" s="118"/>
      <c r="AVV136" s="118"/>
      <c r="AVW136" s="118"/>
      <c r="AVX136" s="118"/>
      <c r="AVY136" s="118"/>
      <c r="AVZ136" s="118"/>
      <c r="AWA136" s="118"/>
      <c r="AWB136" s="118"/>
      <c r="AWC136" s="118"/>
      <c r="AWD136" s="118"/>
      <c r="AWE136" s="118"/>
      <c r="AWF136" s="118"/>
      <c r="AWG136" s="118"/>
      <c r="AWH136" s="118"/>
      <c r="AWI136" s="118"/>
      <c r="AWJ136" s="118"/>
      <c r="AWK136" s="118"/>
      <c r="AWL136" s="118"/>
      <c r="AWM136" s="118"/>
      <c r="AWN136" s="118"/>
      <c r="AWO136" s="118"/>
      <c r="AWP136" s="118"/>
      <c r="AWQ136" s="118"/>
      <c r="AWR136" s="118"/>
      <c r="AWS136" s="118"/>
      <c r="AWT136" s="118"/>
      <c r="AWU136" s="118"/>
      <c r="AWV136" s="118"/>
      <c r="AWW136" s="118"/>
      <c r="AWX136" s="118"/>
      <c r="AWY136" s="118"/>
      <c r="AWZ136" s="118"/>
      <c r="AXA136" s="118"/>
      <c r="AXB136" s="118"/>
      <c r="AXC136" s="118"/>
      <c r="AXD136" s="118"/>
      <c r="AXE136" s="118"/>
      <c r="AXF136" s="118"/>
      <c r="AXG136" s="118"/>
      <c r="AXH136" s="118"/>
      <c r="AXI136" s="118"/>
      <c r="AXJ136" s="118"/>
      <c r="AXK136" s="118"/>
      <c r="AXL136" s="118"/>
      <c r="AXM136" s="118"/>
      <c r="AXN136" s="118"/>
      <c r="AXO136" s="118"/>
      <c r="AXP136" s="118"/>
      <c r="AXQ136" s="118"/>
      <c r="AXR136" s="118"/>
      <c r="AXS136" s="118"/>
      <c r="AXT136" s="118"/>
      <c r="AXU136" s="118"/>
      <c r="AXV136" s="118"/>
      <c r="AXW136" s="118"/>
      <c r="AXX136" s="118"/>
      <c r="AXY136" s="118"/>
      <c r="AXZ136" s="118"/>
      <c r="AYA136" s="118"/>
      <c r="AYB136" s="118"/>
      <c r="AYC136" s="118"/>
      <c r="AYD136" s="118"/>
      <c r="AYE136" s="118"/>
      <c r="AYF136" s="118"/>
      <c r="AYG136" s="118"/>
      <c r="AYH136" s="118"/>
      <c r="AYI136" s="118"/>
      <c r="AYJ136" s="118"/>
      <c r="AYK136" s="118"/>
      <c r="AYL136" s="118"/>
      <c r="AYM136" s="118"/>
      <c r="AYN136" s="118"/>
      <c r="AYO136" s="118"/>
      <c r="AYP136" s="118"/>
      <c r="AYQ136" s="118"/>
      <c r="AYR136" s="118"/>
      <c r="AYS136" s="118"/>
      <c r="AYT136" s="118"/>
      <c r="AYU136" s="118"/>
      <c r="AYV136" s="118"/>
      <c r="AYW136" s="118"/>
      <c r="AYX136" s="118"/>
      <c r="AYY136" s="118"/>
      <c r="AYZ136" s="118"/>
      <c r="AZA136" s="118"/>
      <c r="AZB136" s="118"/>
      <c r="AZC136" s="118"/>
      <c r="AZD136" s="118"/>
      <c r="AZE136" s="118"/>
      <c r="AZF136" s="118"/>
      <c r="AZG136" s="118"/>
      <c r="AZH136" s="118"/>
      <c r="AZI136" s="118"/>
      <c r="AZJ136" s="118"/>
      <c r="AZK136" s="118"/>
      <c r="AZL136" s="118"/>
      <c r="AZM136" s="118"/>
      <c r="AZN136" s="118"/>
      <c r="AZO136" s="118"/>
      <c r="AZP136" s="118"/>
      <c r="AZQ136" s="118"/>
      <c r="AZR136" s="118"/>
      <c r="AZS136" s="118"/>
      <c r="AZT136" s="118"/>
      <c r="AZU136" s="118"/>
      <c r="AZV136" s="118"/>
      <c r="AZW136" s="118"/>
      <c r="AZX136" s="118"/>
      <c r="AZY136" s="118"/>
      <c r="AZZ136" s="118"/>
      <c r="BAA136" s="118"/>
      <c r="BAB136" s="118"/>
      <c r="BAC136" s="118"/>
      <c r="BAD136" s="118"/>
      <c r="BAE136" s="118"/>
      <c r="BAF136" s="118"/>
      <c r="BAG136" s="118"/>
      <c r="BAH136" s="118"/>
      <c r="BAI136" s="118"/>
      <c r="BAJ136" s="118"/>
      <c r="BAK136" s="118"/>
      <c r="BAL136" s="118"/>
      <c r="BAM136" s="118"/>
      <c r="BAN136" s="118"/>
      <c r="BAO136" s="118"/>
      <c r="BAP136" s="118"/>
      <c r="BAQ136" s="118"/>
      <c r="BAR136" s="118"/>
      <c r="BAS136" s="118"/>
      <c r="BAT136" s="118"/>
      <c r="BAU136" s="118"/>
      <c r="BAV136" s="118"/>
      <c r="BAW136" s="118"/>
      <c r="BAX136" s="118"/>
      <c r="BAY136" s="118"/>
      <c r="BAZ136" s="118"/>
      <c r="BBA136" s="118"/>
      <c r="BBB136" s="118"/>
      <c r="BBC136" s="118"/>
      <c r="BBD136" s="118"/>
      <c r="BBE136" s="118"/>
      <c r="BBF136" s="118"/>
      <c r="BBG136" s="118"/>
      <c r="BBH136" s="118"/>
      <c r="BBI136" s="118"/>
      <c r="BBJ136" s="118"/>
      <c r="BBK136" s="118"/>
      <c r="BBL136" s="118"/>
      <c r="BBM136" s="118"/>
      <c r="BBN136" s="118"/>
      <c r="BBO136" s="118"/>
      <c r="BBP136" s="118"/>
      <c r="BBQ136" s="118"/>
      <c r="BBR136" s="118"/>
      <c r="BBS136" s="118"/>
      <c r="BBT136" s="118"/>
      <c r="BBU136" s="118"/>
      <c r="BBV136" s="118"/>
      <c r="BBW136" s="118"/>
      <c r="BBX136" s="118"/>
      <c r="BBY136" s="118"/>
      <c r="BBZ136" s="118"/>
      <c r="BCA136" s="118"/>
      <c r="BCB136" s="118"/>
      <c r="BCC136" s="118"/>
      <c r="BCD136" s="118"/>
      <c r="BCE136" s="118"/>
      <c r="BCF136" s="118"/>
      <c r="BCG136" s="118"/>
      <c r="BCH136" s="118"/>
      <c r="BCI136" s="118"/>
      <c r="BCJ136" s="118"/>
      <c r="BCK136" s="118"/>
      <c r="BCL136" s="118"/>
      <c r="BCM136" s="118"/>
      <c r="BCN136" s="118"/>
      <c r="BCO136" s="118"/>
      <c r="BCP136" s="118"/>
      <c r="BCQ136" s="118"/>
      <c r="BCR136" s="118"/>
      <c r="BCS136" s="118"/>
      <c r="BCT136" s="118"/>
      <c r="BCU136" s="118"/>
      <c r="BCV136" s="118"/>
      <c r="BCW136" s="118"/>
      <c r="BCX136" s="118"/>
      <c r="BCY136" s="118"/>
      <c r="BCZ136" s="118"/>
      <c r="BDA136" s="118"/>
      <c r="BDB136" s="118"/>
      <c r="BDC136" s="118"/>
      <c r="BDD136" s="118"/>
      <c r="BDE136" s="118"/>
      <c r="BDF136" s="118"/>
      <c r="BDG136" s="118"/>
      <c r="BDH136" s="118"/>
      <c r="BDI136" s="118"/>
      <c r="BDJ136" s="118"/>
      <c r="BDK136" s="118"/>
      <c r="BDL136" s="118"/>
      <c r="BDM136" s="118"/>
      <c r="BDN136" s="118"/>
      <c r="BDO136" s="118"/>
      <c r="BDP136" s="118"/>
      <c r="BDQ136" s="118"/>
      <c r="BDR136" s="118"/>
      <c r="BDS136" s="118"/>
      <c r="BDT136" s="118"/>
      <c r="BDU136" s="118"/>
    </row>
    <row r="137" spans="1:1477" s="7" customFormat="1" ht="24" customHeight="1" thickTop="1" thickBot="1">
      <c r="B137" s="291" t="s">
        <v>41</v>
      </c>
      <c r="C137" s="292"/>
      <c r="D137" s="293"/>
      <c r="E137" s="8"/>
      <c r="F137" s="9"/>
      <c r="G137" s="10">
        <f t="shared" ref="G137:L137" si="119">SUM(G132,G122,G112,G88,G71,G56,G35,G20)</f>
        <v>37</v>
      </c>
      <c r="H137" s="10">
        <f t="shared" si="119"/>
        <v>49</v>
      </c>
      <c r="I137" s="10">
        <f t="shared" si="119"/>
        <v>48</v>
      </c>
      <c r="J137" s="10">
        <f t="shared" si="119"/>
        <v>9540</v>
      </c>
      <c r="K137" s="10">
        <f t="shared" si="119"/>
        <v>11811</v>
      </c>
      <c r="L137" s="10">
        <f t="shared" si="119"/>
        <v>11529</v>
      </c>
      <c r="M137" s="158">
        <f>IF(G137=0,0,N137/G137)</f>
        <v>0.97297297297297303</v>
      </c>
      <c r="N137" s="10">
        <f t="shared" ref="N137:AC137" si="120">SUM(N132,N122,N112,N88,N71,N56,N35,N20)</f>
        <v>36</v>
      </c>
      <c r="O137" s="10">
        <f t="shared" si="120"/>
        <v>282</v>
      </c>
      <c r="P137" s="11">
        <f t="shared" si="120"/>
        <v>0</v>
      </c>
      <c r="Q137" s="11">
        <f t="shared" si="120"/>
        <v>0</v>
      </c>
      <c r="R137" s="10">
        <f t="shared" si="120"/>
        <v>1698</v>
      </c>
      <c r="S137" s="10">
        <f t="shared" si="120"/>
        <v>573</v>
      </c>
      <c r="T137" s="12">
        <f t="shared" si="120"/>
        <v>117571612</v>
      </c>
      <c r="U137" s="12">
        <f t="shared" si="120"/>
        <v>1892791</v>
      </c>
      <c r="V137" s="12">
        <f t="shared" si="120"/>
        <v>115678821</v>
      </c>
      <c r="W137" s="12">
        <f t="shared" si="120"/>
        <v>119112281</v>
      </c>
      <c r="X137" s="12">
        <f t="shared" si="120"/>
        <v>117322930</v>
      </c>
      <c r="Y137" s="12">
        <f t="shared" si="120"/>
        <v>-157000</v>
      </c>
      <c r="Z137" s="12">
        <f t="shared" si="120"/>
        <v>0</v>
      </c>
      <c r="AA137" s="12">
        <f t="shared" si="120"/>
        <v>-157000</v>
      </c>
      <c r="AB137" s="12">
        <f t="shared" si="120"/>
        <v>117165930</v>
      </c>
      <c r="AC137" s="12">
        <f t="shared" si="120"/>
        <v>112357769</v>
      </c>
      <c r="AD137" s="157">
        <f>IF(G137=0,0,AE137/G137)</f>
        <v>0.97297297297297303</v>
      </c>
      <c r="AE137" s="160">
        <f t="shared" ref="AE137:BJ137" si="121">SUM(AE132,AE122,AE112,AE88,AE71,AE56,AE35,AE20)</f>
        <v>36</v>
      </c>
      <c r="AF137" s="12">
        <f t="shared" si="121"/>
        <v>-4808161</v>
      </c>
      <c r="AG137" s="12">
        <f t="shared" si="121"/>
        <v>1540667</v>
      </c>
      <c r="AH137" s="11">
        <f t="shared" si="121"/>
        <v>954</v>
      </c>
      <c r="AI137" s="11">
        <f t="shared" si="121"/>
        <v>616</v>
      </c>
      <c r="AJ137" s="13">
        <f t="shared" si="121"/>
        <v>69</v>
      </c>
      <c r="AK137" s="13">
        <f t="shared" si="121"/>
        <v>207</v>
      </c>
      <c r="AL137" s="12">
        <f t="shared" si="121"/>
        <v>617776</v>
      </c>
      <c r="AM137" s="12">
        <f t="shared" si="121"/>
        <v>112868</v>
      </c>
      <c r="AN137" s="13">
        <f t="shared" si="121"/>
        <v>31</v>
      </c>
      <c r="AO137" s="13">
        <f t="shared" si="121"/>
        <v>242</v>
      </c>
      <c r="AP137" s="12">
        <f t="shared" si="121"/>
        <v>1027227</v>
      </c>
      <c r="AQ137" s="12">
        <f t="shared" si="121"/>
        <v>14844</v>
      </c>
      <c r="AR137" s="13">
        <f t="shared" si="121"/>
        <v>0</v>
      </c>
      <c r="AS137" s="13">
        <f t="shared" si="121"/>
        <v>0</v>
      </c>
      <c r="AT137" s="12">
        <f t="shared" si="121"/>
        <v>0</v>
      </c>
      <c r="AU137" s="12">
        <f t="shared" si="121"/>
        <v>0</v>
      </c>
      <c r="AV137" s="13">
        <f t="shared" si="121"/>
        <v>0</v>
      </c>
      <c r="AW137" s="13">
        <f t="shared" si="121"/>
        <v>0</v>
      </c>
      <c r="AX137" s="12">
        <f t="shared" si="121"/>
        <v>0</v>
      </c>
      <c r="AY137" s="12">
        <f t="shared" si="121"/>
        <v>0</v>
      </c>
      <c r="AZ137" s="13">
        <f t="shared" si="121"/>
        <v>0</v>
      </c>
      <c r="BA137" s="13">
        <f t="shared" si="121"/>
        <v>0</v>
      </c>
      <c r="BB137" s="12">
        <f t="shared" si="121"/>
        <v>0</v>
      </c>
      <c r="BC137" s="12">
        <f t="shared" si="121"/>
        <v>0</v>
      </c>
      <c r="BD137" s="13">
        <f t="shared" si="121"/>
        <v>0</v>
      </c>
      <c r="BE137" s="13">
        <f t="shared" si="121"/>
        <v>118</v>
      </c>
      <c r="BF137" s="12">
        <f t="shared" si="121"/>
        <v>568544</v>
      </c>
      <c r="BG137" s="12">
        <f t="shared" si="121"/>
        <v>0</v>
      </c>
      <c r="BH137" s="13">
        <f t="shared" si="121"/>
        <v>0</v>
      </c>
      <c r="BI137" s="13">
        <f t="shared" si="121"/>
        <v>5</v>
      </c>
      <c r="BJ137" s="12">
        <f t="shared" si="121"/>
        <v>15660</v>
      </c>
      <c r="BK137" s="12">
        <f t="shared" ref="BK137:CM137" si="122">SUM(BK132,BK122,BK112,BK88,BK71,BK56,BK35,BK20)</f>
        <v>0</v>
      </c>
      <c r="BL137" s="13">
        <f t="shared" si="122"/>
        <v>0</v>
      </c>
      <c r="BM137" s="13">
        <f t="shared" si="122"/>
        <v>0</v>
      </c>
      <c r="BN137" s="12">
        <f t="shared" si="122"/>
        <v>0</v>
      </c>
      <c r="BO137" s="12">
        <f t="shared" si="122"/>
        <v>0</v>
      </c>
      <c r="BP137" s="13">
        <f t="shared" si="122"/>
        <v>28</v>
      </c>
      <c r="BQ137" s="13">
        <f t="shared" si="122"/>
        <v>0</v>
      </c>
      <c r="BR137" s="12">
        <f t="shared" si="122"/>
        <v>1977</v>
      </c>
      <c r="BS137" s="12">
        <f t="shared" si="122"/>
        <v>0</v>
      </c>
      <c r="BT137" s="13">
        <f t="shared" si="122"/>
        <v>0</v>
      </c>
      <c r="BU137" s="13">
        <f t="shared" si="122"/>
        <v>0</v>
      </c>
      <c r="BV137" s="12">
        <f t="shared" si="122"/>
        <v>67841</v>
      </c>
      <c r="BW137" s="12">
        <f t="shared" si="122"/>
        <v>0</v>
      </c>
      <c r="BX137" s="13">
        <f t="shared" si="122"/>
        <v>0</v>
      </c>
      <c r="BY137" s="13">
        <f t="shared" si="122"/>
        <v>1</v>
      </c>
      <c r="BZ137" s="12">
        <f t="shared" si="122"/>
        <v>28118</v>
      </c>
      <c r="CA137" s="12">
        <f t="shared" si="122"/>
        <v>0</v>
      </c>
      <c r="CB137" s="13">
        <f t="shared" si="122"/>
        <v>0</v>
      </c>
      <c r="CC137" s="13">
        <f t="shared" si="122"/>
        <v>0</v>
      </c>
      <c r="CD137" s="12">
        <f t="shared" si="122"/>
        <v>0</v>
      </c>
      <c r="CE137" s="12">
        <f t="shared" si="122"/>
        <v>0</v>
      </c>
      <c r="CF137" s="13">
        <f t="shared" si="122"/>
        <v>0</v>
      </c>
      <c r="CG137" s="13">
        <f t="shared" si="122"/>
        <v>0</v>
      </c>
      <c r="CH137" s="12">
        <f t="shared" si="122"/>
        <v>-248463</v>
      </c>
      <c r="CI137" s="12">
        <f t="shared" si="122"/>
        <v>0</v>
      </c>
      <c r="CJ137" s="13">
        <f t="shared" si="122"/>
        <v>128</v>
      </c>
      <c r="CK137" s="13">
        <f t="shared" si="122"/>
        <v>573</v>
      </c>
      <c r="CL137" s="12">
        <f t="shared" si="122"/>
        <v>2078683</v>
      </c>
      <c r="CM137" s="12">
        <f t="shared" si="122"/>
        <v>127712</v>
      </c>
      <c r="CN137" s="14"/>
      <c r="CO137" s="14"/>
      <c r="CP137" s="14"/>
      <c r="CQ137" s="14"/>
      <c r="CR137" s="14"/>
      <c r="CS137" s="14"/>
      <c r="CT137" s="15"/>
      <c r="CU137" s="9"/>
      <c r="CV137" s="9"/>
      <c r="CW137" s="10"/>
      <c r="CX137" s="15"/>
      <c r="CY137" s="9"/>
      <c r="CZ137" s="9"/>
      <c r="DA137" s="9"/>
      <c r="DB137" s="12"/>
      <c r="DC137" s="14"/>
      <c r="DD137" s="16"/>
      <c r="DE137" s="118"/>
      <c r="DF137" s="118"/>
      <c r="DG137" s="118"/>
      <c r="DH137" s="118"/>
      <c r="DI137" s="118"/>
      <c r="DJ137" s="118"/>
      <c r="DK137" s="118"/>
      <c r="DL137" s="118"/>
      <c r="DM137" s="118"/>
      <c r="DN137" s="118"/>
      <c r="DO137" s="118"/>
      <c r="DP137" s="118"/>
      <c r="DQ137" s="118"/>
      <c r="DR137" s="118"/>
      <c r="DS137" s="118"/>
      <c r="DT137" s="118"/>
      <c r="DU137" s="118"/>
      <c r="DV137" s="118"/>
      <c r="DW137" s="118"/>
      <c r="DX137" s="118"/>
      <c r="DY137" s="118"/>
      <c r="DZ137" s="118"/>
      <c r="EA137" s="118"/>
      <c r="EB137" s="118"/>
      <c r="EC137" s="118"/>
      <c r="ED137" s="118"/>
      <c r="EE137" s="118"/>
      <c r="EF137" s="118"/>
      <c r="EG137" s="118"/>
      <c r="EH137" s="118"/>
      <c r="EI137" s="118"/>
      <c r="EJ137" s="118"/>
      <c r="EK137" s="118"/>
      <c r="EL137" s="118"/>
      <c r="EM137" s="118"/>
      <c r="EN137" s="118"/>
      <c r="EO137" s="118"/>
      <c r="EP137" s="118"/>
      <c r="EQ137" s="118"/>
      <c r="ER137" s="118"/>
      <c r="ES137" s="118"/>
      <c r="ET137" s="118"/>
      <c r="EU137" s="118"/>
      <c r="EV137" s="118"/>
      <c r="EW137" s="118"/>
      <c r="EX137" s="118"/>
      <c r="EY137" s="118"/>
      <c r="EZ137" s="118"/>
      <c r="FA137" s="118"/>
      <c r="FB137" s="118"/>
      <c r="FC137" s="118"/>
      <c r="FD137" s="118"/>
      <c r="FE137" s="118"/>
      <c r="FF137" s="118"/>
      <c r="FG137" s="118"/>
      <c r="FH137" s="118"/>
      <c r="FI137" s="118"/>
      <c r="FJ137" s="118"/>
      <c r="FK137" s="118"/>
      <c r="FL137" s="118"/>
      <c r="FM137" s="118"/>
      <c r="FN137" s="118"/>
      <c r="FO137" s="118"/>
      <c r="FP137" s="118"/>
      <c r="FQ137" s="118"/>
      <c r="FR137" s="118"/>
      <c r="FS137" s="118"/>
      <c r="FT137" s="118"/>
      <c r="FU137" s="118"/>
      <c r="FV137" s="118"/>
      <c r="FW137" s="118"/>
      <c r="FX137" s="118"/>
      <c r="FY137" s="118"/>
      <c r="FZ137" s="118"/>
      <c r="GA137" s="118"/>
      <c r="GB137" s="118"/>
      <c r="GC137" s="118"/>
      <c r="GD137" s="118"/>
      <c r="GE137" s="118"/>
      <c r="GF137" s="118"/>
      <c r="GG137" s="118"/>
      <c r="GH137" s="118"/>
      <c r="GI137" s="118"/>
      <c r="GJ137" s="118"/>
      <c r="GK137" s="118"/>
      <c r="GL137" s="118"/>
      <c r="GM137" s="118"/>
      <c r="GN137" s="118"/>
      <c r="GO137" s="118"/>
      <c r="GP137" s="118"/>
      <c r="GQ137" s="118"/>
      <c r="GR137" s="118"/>
      <c r="GS137" s="118"/>
      <c r="GT137" s="118"/>
      <c r="GU137" s="118"/>
      <c r="GV137" s="118"/>
      <c r="GW137" s="118"/>
      <c r="GX137" s="118"/>
      <c r="GY137" s="118"/>
      <c r="GZ137" s="118"/>
      <c r="HA137" s="118"/>
      <c r="HB137" s="118"/>
      <c r="HC137" s="118"/>
      <c r="HD137" s="118"/>
      <c r="HE137" s="118"/>
      <c r="HF137" s="118"/>
      <c r="HG137" s="118"/>
      <c r="HH137" s="118"/>
      <c r="HI137" s="118"/>
      <c r="HJ137" s="118"/>
      <c r="HK137" s="118"/>
      <c r="HL137" s="118"/>
      <c r="HM137" s="118"/>
      <c r="HN137" s="118"/>
      <c r="HO137" s="118"/>
      <c r="HP137" s="118"/>
      <c r="HQ137" s="118"/>
      <c r="HR137" s="118"/>
      <c r="HS137" s="118"/>
      <c r="HT137" s="118"/>
      <c r="HU137" s="118"/>
      <c r="HV137" s="118"/>
      <c r="HW137" s="118"/>
      <c r="HX137" s="118"/>
      <c r="HY137" s="118"/>
      <c r="HZ137" s="118"/>
      <c r="IA137" s="118"/>
      <c r="IB137" s="118"/>
      <c r="IC137" s="118"/>
      <c r="ID137" s="118"/>
      <c r="IE137" s="118"/>
      <c r="IF137" s="118"/>
      <c r="IG137" s="118"/>
      <c r="IH137" s="118"/>
      <c r="II137" s="118"/>
      <c r="IJ137" s="118"/>
      <c r="IK137" s="118"/>
      <c r="IL137" s="118"/>
      <c r="IM137" s="118"/>
      <c r="IN137" s="118"/>
      <c r="IO137" s="118"/>
      <c r="IP137" s="118"/>
      <c r="IQ137" s="118"/>
      <c r="IR137" s="118"/>
      <c r="IS137" s="118"/>
      <c r="IT137" s="118"/>
      <c r="IU137" s="118"/>
      <c r="IV137" s="118"/>
      <c r="IW137" s="118"/>
      <c r="IX137" s="118"/>
      <c r="IY137" s="118"/>
      <c r="IZ137" s="118"/>
      <c r="JA137" s="118"/>
      <c r="JB137" s="118"/>
      <c r="JC137" s="118"/>
      <c r="JD137" s="118"/>
      <c r="JE137" s="118"/>
      <c r="JF137" s="118"/>
      <c r="JG137" s="118"/>
      <c r="JH137" s="118"/>
      <c r="JI137" s="118"/>
      <c r="JJ137" s="118"/>
      <c r="JK137" s="118"/>
      <c r="JL137" s="118"/>
      <c r="JM137" s="118"/>
      <c r="JN137" s="118"/>
      <c r="JO137" s="118"/>
      <c r="JP137" s="118"/>
      <c r="JQ137" s="118"/>
      <c r="JR137" s="118"/>
      <c r="JS137" s="118"/>
      <c r="JT137" s="118"/>
      <c r="JU137" s="118"/>
      <c r="JV137" s="118"/>
      <c r="JW137" s="118"/>
      <c r="JX137" s="118"/>
      <c r="JY137" s="118"/>
      <c r="JZ137" s="118"/>
      <c r="KA137" s="118"/>
      <c r="KB137" s="118"/>
      <c r="KC137" s="118"/>
      <c r="KD137" s="118"/>
      <c r="KE137" s="118"/>
      <c r="KF137" s="118"/>
      <c r="KG137" s="118"/>
      <c r="KH137" s="118"/>
      <c r="KI137" s="118"/>
      <c r="KJ137" s="118"/>
      <c r="KK137" s="118"/>
      <c r="KL137" s="118"/>
      <c r="KM137" s="118"/>
      <c r="KN137" s="118"/>
      <c r="KO137" s="118"/>
      <c r="KP137" s="118"/>
      <c r="KQ137" s="118"/>
      <c r="KR137" s="118"/>
      <c r="KS137" s="118"/>
      <c r="KT137" s="118"/>
      <c r="KU137" s="118"/>
      <c r="KV137" s="118"/>
      <c r="KW137" s="118"/>
      <c r="KX137" s="118"/>
      <c r="KY137" s="118"/>
      <c r="KZ137" s="118"/>
      <c r="LA137" s="118"/>
      <c r="LB137" s="118"/>
      <c r="LC137" s="118"/>
      <c r="LD137" s="118"/>
      <c r="LE137" s="118"/>
      <c r="LF137" s="118"/>
      <c r="LG137" s="118"/>
      <c r="LH137" s="118"/>
      <c r="LI137" s="118"/>
      <c r="LJ137" s="118"/>
      <c r="LK137" s="118"/>
      <c r="LL137" s="118"/>
      <c r="LM137" s="118"/>
      <c r="LN137" s="118"/>
      <c r="LO137" s="118"/>
      <c r="LP137" s="118"/>
      <c r="LQ137" s="118"/>
      <c r="LR137" s="118"/>
      <c r="LS137" s="118"/>
      <c r="LT137" s="118"/>
      <c r="LU137" s="118"/>
      <c r="LV137" s="118"/>
      <c r="LW137" s="118"/>
      <c r="LX137" s="118"/>
      <c r="LY137" s="118"/>
      <c r="LZ137" s="118"/>
      <c r="MA137" s="118"/>
      <c r="MB137" s="118"/>
      <c r="MC137" s="118"/>
      <c r="MD137" s="118"/>
      <c r="ME137" s="118"/>
      <c r="MF137" s="118"/>
      <c r="MG137" s="118"/>
      <c r="MH137" s="118"/>
      <c r="MI137" s="118"/>
      <c r="MJ137" s="118"/>
      <c r="MK137" s="118"/>
      <c r="ML137" s="118"/>
      <c r="MM137" s="118"/>
      <c r="MN137" s="118"/>
      <c r="MO137" s="118"/>
      <c r="MP137" s="118"/>
      <c r="MQ137" s="118"/>
      <c r="MR137" s="118"/>
      <c r="MS137" s="118"/>
      <c r="MT137" s="118"/>
      <c r="MU137" s="118"/>
      <c r="MV137" s="118"/>
      <c r="MW137" s="118"/>
      <c r="MX137" s="118"/>
      <c r="MY137" s="118"/>
      <c r="MZ137" s="118"/>
      <c r="NA137" s="118"/>
      <c r="NB137" s="118"/>
      <c r="NC137" s="118"/>
      <c r="ND137" s="118"/>
      <c r="NE137" s="118"/>
      <c r="NF137" s="118"/>
      <c r="NG137" s="118"/>
      <c r="NH137" s="118"/>
      <c r="NI137" s="118"/>
      <c r="NJ137" s="118"/>
      <c r="NK137" s="118"/>
      <c r="NL137" s="118"/>
      <c r="NM137" s="118"/>
      <c r="NN137" s="118"/>
      <c r="NO137" s="118"/>
      <c r="NP137" s="118"/>
      <c r="NQ137" s="118"/>
      <c r="NR137" s="118"/>
      <c r="NS137" s="118"/>
      <c r="NT137" s="118"/>
      <c r="NU137" s="118"/>
      <c r="NV137" s="118"/>
      <c r="NW137" s="118"/>
      <c r="NX137" s="118"/>
      <c r="NY137" s="118"/>
      <c r="NZ137" s="118"/>
      <c r="OA137" s="118"/>
      <c r="OB137" s="118"/>
      <c r="OC137" s="118"/>
      <c r="OD137" s="118"/>
      <c r="OE137" s="118"/>
      <c r="OF137" s="118"/>
      <c r="OG137" s="118"/>
      <c r="OH137" s="118"/>
      <c r="OI137" s="118"/>
      <c r="OJ137" s="118"/>
      <c r="OK137" s="118"/>
      <c r="OL137" s="118"/>
      <c r="OM137" s="118"/>
      <c r="ON137" s="118"/>
      <c r="OO137" s="118"/>
      <c r="OP137" s="118"/>
      <c r="OQ137" s="118"/>
      <c r="OR137" s="118"/>
      <c r="OS137" s="118"/>
      <c r="OT137" s="118"/>
      <c r="OU137" s="118"/>
      <c r="OV137" s="118"/>
      <c r="OW137" s="118"/>
      <c r="OX137" s="118"/>
      <c r="OY137" s="118"/>
      <c r="OZ137" s="118"/>
      <c r="PA137" s="118"/>
      <c r="PB137" s="118"/>
      <c r="PC137" s="118"/>
      <c r="PD137" s="118"/>
      <c r="PE137" s="118"/>
      <c r="PF137" s="118"/>
      <c r="PG137" s="118"/>
      <c r="PH137" s="118"/>
      <c r="PI137" s="118"/>
      <c r="PJ137" s="118"/>
      <c r="PK137" s="118"/>
      <c r="PL137" s="118"/>
      <c r="PM137" s="118"/>
      <c r="PN137" s="118"/>
      <c r="PO137" s="118"/>
      <c r="PP137" s="118"/>
      <c r="PQ137" s="118"/>
      <c r="PR137" s="118"/>
      <c r="PS137" s="118"/>
      <c r="PT137" s="118"/>
      <c r="PU137" s="118"/>
      <c r="PV137" s="118"/>
      <c r="PW137" s="118"/>
      <c r="PX137" s="118"/>
      <c r="PY137" s="118"/>
      <c r="PZ137" s="118"/>
      <c r="QA137" s="118"/>
      <c r="QB137" s="118"/>
      <c r="QC137" s="118"/>
      <c r="QD137" s="118"/>
      <c r="QE137" s="118"/>
      <c r="QF137" s="118"/>
      <c r="QG137" s="118"/>
      <c r="QH137" s="118"/>
      <c r="QI137" s="118"/>
      <c r="QJ137" s="118"/>
      <c r="QK137" s="118"/>
      <c r="QL137" s="118"/>
      <c r="QM137" s="118"/>
      <c r="QN137" s="118"/>
      <c r="QO137" s="118"/>
      <c r="QP137" s="118"/>
      <c r="QQ137" s="118"/>
      <c r="QR137" s="118"/>
      <c r="QS137" s="118"/>
      <c r="QT137" s="118"/>
      <c r="QU137" s="118"/>
      <c r="QV137" s="118"/>
      <c r="QW137" s="118"/>
      <c r="QX137" s="118"/>
      <c r="QY137" s="118"/>
      <c r="QZ137" s="118"/>
      <c r="RA137" s="118"/>
      <c r="RB137" s="118"/>
      <c r="RC137" s="118"/>
      <c r="RD137" s="118"/>
      <c r="RE137" s="118"/>
      <c r="RF137" s="118"/>
      <c r="RG137" s="118"/>
      <c r="RH137" s="118"/>
      <c r="RI137" s="118"/>
      <c r="RJ137" s="118"/>
      <c r="RK137" s="118"/>
      <c r="RL137" s="118"/>
      <c r="RM137" s="118"/>
      <c r="RN137" s="118"/>
      <c r="RO137" s="118"/>
      <c r="RP137" s="118"/>
      <c r="RQ137" s="118"/>
      <c r="RR137" s="118"/>
      <c r="RS137" s="118"/>
      <c r="RT137" s="118"/>
      <c r="RU137" s="118"/>
      <c r="RV137" s="118"/>
      <c r="RW137" s="118"/>
      <c r="RX137" s="118"/>
      <c r="RY137" s="118"/>
      <c r="RZ137" s="118"/>
      <c r="SA137" s="118"/>
      <c r="SB137" s="118"/>
      <c r="SC137" s="118"/>
      <c r="SD137" s="118"/>
      <c r="SE137" s="118"/>
      <c r="SF137" s="118"/>
      <c r="SG137" s="118"/>
      <c r="SH137" s="118"/>
      <c r="SI137" s="118"/>
      <c r="SJ137" s="118"/>
      <c r="SK137" s="118"/>
      <c r="SL137" s="118"/>
      <c r="SM137" s="118"/>
      <c r="SN137" s="118"/>
      <c r="SO137" s="118"/>
      <c r="SP137" s="118"/>
      <c r="SQ137" s="118"/>
      <c r="SR137" s="118"/>
      <c r="SS137" s="118"/>
      <c r="ST137" s="118"/>
      <c r="SU137" s="118"/>
      <c r="SV137" s="118"/>
      <c r="SW137" s="118"/>
      <c r="SX137" s="118"/>
      <c r="SY137" s="118"/>
      <c r="SZ137" s="118"/>
      <c r="TA137" s="118"/>
      <c r="TB137" s="118"/>
      <c r="TC137" s="118"/>
      <c r="TD137" s="118"/>
      <c r="TE137" s="118"/>
      <c r="TF137" s="118"/>
      <c r="TG137" s="118"/>
      <c r="TH137" s="118"/>
      <c r="TI137" s="118"/>
      <c r="TJ137" s="118"/>
      <c r="TK137" s="118"/>
      <c r="TL137" s="118"/>
      <c r="TM137" s="118"/>
      <c r="TN137" s="118"/>
      <c r="TO137" s="118"/>
      <c r="TP137" s="118"/>
      <c r="TQ137" s="118"/>
      <c r="TR137" s="118"/>
      <c r="TS137" s="118"/>
      <c r="TT137" s="118"/>
      <c r="TU137" s="118"/>
      <c r="TV137" s="118"/>
      <c r="TW137" s="118"/>
      <c r="TX137" s="118"/>
      <c r="TY137" s="118"/>
      <c r="TZ137" s="118"/>
      <c r="UA137" s="118"/>
      <c r="UB137" s="118"/>
      <c r="UC137" s="118"/>
      <c r="UD137" s="118"/>
      <c r="UE137" s="118"/>
      <c r="UF137" s="118"/>
      <c r="UG137" s="118"/>
      <c r="UH137" s="118"/>
      <c r="UI137" s="118"/>
      <c r="UJ137" s="118"/>
      <c r="UK137" s="118"/>
      <c r="UL137" s="118"/>
      <c r="UM137" s="118"/>
      <c r="UN137" s="118"/>
      <c r="UO137" s="118"/>
      <c r="UP137" s="118"/>
      <c r="UQ137" s="118"/>
      <c r="UR137" s="118"/>
      <c r="US137" s="118"/>
      <c r="UT137" s="118"/>
      <c r="UU137" s="118"/>
      <c r="UV137" s="118"/>
      <c r="UW137" s="118"/>
      <c r="UX137" s="118"/>
      <c r="UY137" s="118"/>
      <c r="UZ137" s="118"/>
      <c r="VA137" s="118"/>
      <c r="VB137" s="118"/>
      <c r="VC137" s="118"/>
      <c r="VD137" s="118"/>
      <c r="VE137" s="118"/>
      <c r="VF137" s="118"/>
      <c r="VG137" s="118"/>
      <c r="VH137" s="118"/>
      <c r="VI137" s="118"/>
      <c r="VJ137" s="118"/>
      <c r="VK137" s="118"/>
      <c r="VL137" s="118"/>
      <c r="VM137" s="118"/>
      <c r="VN137" s="118"/>
      <c r="VO137" s="118"/>
      <c r="VP137" s="118"/>
      <c r="VQ137" s="118"/>
      <c r="VR137" s="118"/>
      <c r="VS137" s="118"/>
      <c r="VT137" s="118"/>
      <c r="VU137" s="118"/>
      <c r="VV137" s="118"/>
      <c r="VW137" s="118"/>
      <c r="VX137" s="118"/>
      <c r="VY137" s="118"/>
      <c r="VZ137" s="118"/>
      <c r="WA137" s="118"/>
      <c r="WB137" s="118"/>
      <c r="WC137" s="118"/>
      <c r="WD137" s="118"/>
      <c r="WE137" s="118"/>
      <c r="WF137" s="118"/>
      <c r="WG137" s="118"/>
      <c r="WH137" s="118"/>
      <c r="WI137" s="118"/>
      <c r="WJ137" s="118"/>
      <c r="WK137" s="118"/>
      <c r="WL137" s="118"/>
      <c r="WM137" s="118"/>
      <c r="WN137" s="118"/>
      <c r="WO137" s="118"/>
      <c r="WP137" s="118"/>
      <c r="WQ137" s="118"/>
      <c r="WR137" s="118"/>
      <c r="WS137" s="118"/>
      <c r="WT137" s="118"/>
      <c r="WU137" s="118"/>
      <c r="WV137" s="118"/>
      <c r="WW137" s="118"/>
      <c r="WX137" s="118"/>
      <c r="WY137" s="118"/>
      <c r="WZ137" s="118"/>
      <c r="XA137" s="118"/>
      <c r="XB137" s="118"/>
      <c r="XC137" s="118"/>
      <c r="XD137" s="118"/>
      <c r="XE137" s="118"/>
      <c r="XF137" s="118"/>
      <c r="XG137" s="118"/>
      <c r="XH137" s="118"/>
      <c r="XI137" s="118"/>
      <c r="XJ137" s="118"/>
      <c r="XK137" s="118"/>
      <c r="XL137" s="118"/>
      <c r="XM137" s="118"/>
      <c r="XN137" s="118"/>
      <c r="XO137" s="118"/>
      <c r="XP137" s="118"/>
      <c r="XQ137" s="118"/>
      <c r="XR137" s="118"/>
      <c r="XS137" s="118"/>
      <c r="XT137" s="118"/>
      <c r="XU137" s="118"/>
      <c r="XV137" s="118"/>
      <c r="XW137" s="118"/>
      <c r="XX137" s="118"/>
      <c r="XY137" s="118"/>
      <c r="XZ137" s="118"/>
      <c r="YA137" s="118"/>
      <c r="YB137" s="118"/>
      <c r="YC137" s="118"/>
      <c r="YD137" s="118"/>
      <c r="YE137" s="118"/>
      <c r="YF137" s="118"/>
      <c r="YG137" s="118"/>
      <c r="YH137" s="118"/>
      <c r="YI137" s="118"/>
      <c r="YJ137" s="118"/>
      <c r="YK137" s="118"/>
      <c r="YL137" s="118"/>
      <c r="YM137" s="118"/>
      <c r="YN137" s="118"/>
      <c r="YO137" s="118"/>
      <c r="YP137" s="118"/>
      <c r="YQ137" s="118"/>
      <c r="YR137" s="118"/>
      <c r="YS137" s="118"/>
      <c r="YT137" s="118"/>
      <c r="YU137" s="118"/>
      <c r="YV137" s="118"/>
      <c r="YW137" s="118"/>
      <c r="YX137" s="118"/>
      <c r="YY137" s="118"/>
      <c r="YZ137" s="118"/>
      <c r="ZA137" s="118"/>
      <c r="ZB137" s="118"/>
      <c r="ZC137" s="118"/>
      <c r="ZD137" s="118"/>
      <c r="ZE137" s="118"/>
      <c r="ZF137" s="118"/>
      <c r="ZG137" s="118"/>
      <c r="ZH137" s="118"/>
      <c r="ZI137" s="118"/>
      <c r="ZJ137" s="118"/>
      <c r="ZK137" s="118"/>
      <c r="ZL137" s="118"/>
      <c r="ZM137" s="118"/>
      <c r="ZN137" s="118"/>
      <c r="ZO137" s="118"/>
      <c r="ZP137" s="118"/>
      <c r="ZQ137" s="118"/>
      <c r="ZR137" s="118"/>
      <c r="ZS137" s="118"/>
      <c r="ZT137" s="118"/>
      <c r="ZU137" s="118"/>
      <c r="ZV137" s="118"/>
      <c r="ZW137" s="118"/>
      <c r="ZX137" s="118"/>
      <c r="ZY137" s="118"/>
      <c r="ZZ137" s="118"/>
      <c r="AAA137" s="118"/>
      <c r="AAB137" s="118"/>
      <c r="AAC137" s="118"/>
      <c r="AAD137" s="118"/>
      <c r="AAE137" s="118"/>
      <c r="AAF137" s="118"/>
      <c r="AAG137" s="118"/>
      <c r="AAH137" s="118"/>
      <c r="AAI137" s="118"/>
      <c r="AAJ137" s="118"/>
      <c r="AAK137" s="118"/>
      <c r="AAL137" s="118"/>
      <c r="AAM137" s="118"/>
      <c r="AAN137" s="118"/>
      <c r="AAO137" s="118"/>
      <c r="AAP137" s="118"/>
      <c r="AAQ137" s="118"/>
      <c r="AAR137" s="118"/>
      <c r="AAS137" s="118"/>
      <c r="AAT137" s="118"/>
      <c r="AAU137" s="118"/>
      <c r="AAV137" s="118"/>
      <c r="AAW137" s="118"/>
      <c r="AAX137" s="118"/>
      <c r="AAY137" s="118"/>
      <c r="AAZ137" s="118"/>
      <c r="ABA137" s="118"/>
      <c r="ABB137" s="118"/>
      <c r="ABC137" s="118"/>
      <c r="ABD137" s="118"/>
      <c r="ABE137" s="118"/>
      <c r="ABF137" s="118"/>
      <c r="ABG137" s="118"/>
      <c r="ABH137" s="118"/>
      <c r="ABI137" s="118"/>
      <c r="ABJ137" s="118"/>
      <c r="ABK137" s="118"/>
      <c r="ABL137" s="118"/>
      <c r="ABM137" s="118"/>
      <c r="ABN137" s="118"/>
      <c r="ABO137" s="118"/>
      <c r="ABP137" s="118"/>
      <c r="ABQ137" s="118"/>
      <c r="ABR137" s="118"/>
      <c r="ABS137" s="118"/>
      <c r="ABT137" s="118"/>
      <c r="ABU137" s="118"/>
      <c r="ABV137" s="118"/>
      <c r="ABW137" s="118"/>
      <c r="ABX137" s="118"/>
      <c r="ABY137" s="118"/>
      <c r="ABZ137" s="118"/>
      <c r="ACA137" s="118"/>
      <c r="ACB137" s="118"/>
      <c r="ACC137" s="118"/>
      <c r="ACD137" s="118"/>
      <c r="ACE137" s="118"/>
      <c r="ACF137" s="118"/>
      <c r="ACG137" s="118"/>
      <c r="ACH137" s="118"/>
      <c r="ACI137" s="118"/>
      <c r="ACJ137" s="118"/>
      <c r="ACK137" s="118"/>
      <c r="ACL137" s="118"/>
      <c r="ACM137" s="118"/>
      <c r="ACN137" s="118"/>
      <c r="ACO137" s="118"/>
      <c r="ACP137" s="118"/>
      <c r="ACQ137" s="118"/>
      <c r="ACR137" s="118"/>
      <c r="ACS137" s="118"/>
      <c r="ACT137" s="118"/>
      <c r="ACU137" s="118"/>
      <c r="ACV137" s="118"/>
      <c r="ACW137" s="118"/>
      <c r="ACX137" s="118"/>
      <c r="ACY137" s="118"/>
      <c r="ACZ137" s="118"/>
      <c r="ADA137" s="118"/>
      <c r="ADB137" s="118"/>
      <c r="ADC137" s="118"/>
      <c r="ADD137" s="118"/>
      <c r="ADE137" s="118"/>
      <c r="ADF137" s="118"/>
      <c r="ADG137" s="118"/>
      <c r="ADH137" s="118"/>
      <c r="ADI137" s="118"/>
      <c r="ADJ137" s="118"/>
      <c r="ADK137" s="118"/>
      <c r="ADL137" s="118"/>
      <c r="ADM137" s="118"/>
      <c r="ADN137" s="118"/>
      <c r="ADO137" s="118"/>
      <c r="ADP137" s="118"/>
      <c r="ADQ137" s="118"/>
      <c r="ADR137" s="118"/>
      <c r="ADS137" s="118"/>
      <c r="ADT137" s="118"/>
      <c r="ADU137" s="118"/>
      <c r="ADV137" s="118"/>
      <c r="ADW137" s="118"/>
      <c r="ADX137" s="118"/>
      <c r="ADY137" s="118"/>
      <c r="ADZ137" s="118"/>
      <c r="AEA137" s="118"/>
      <c r="AEB137" s="118"/>
      <c r="AEC137" s="118"/>
      <c r="AED137" s="118"/>
      <c r="AEE137" s="118"/>
      <c r="AEF137" s="118"/>
      <c r="AEG137" s="118"/>
      <c r="AEH137" s="118"/>
      <c r="AEI137" s="118"/>
      <c r="AEJ137" s="118"/>
      <c r="AEK137" s="118"/>
      <c r="AEL137" s="118"/>
      <c r="AEM137" s="118"/>
      <c r="AEN137" s="118"/>
      <c r="AEO137" s="118"/>
      <c r="AEP137" s="118"/>
      <c r="AEQ137" s="118"/>
      <c r="AER137" s="118"/>
      <c r="AES137" s="118"/>
      <c r="AET137" s="118"/>
      <c r="AEU137" s="118"/>
      <c r="AEV137" s="118"/>
      <c r="AEW137" s="118"/>
      <c r="AEX137" s="118"/>
      <c r="AEY137" s="118"/>
      <c r="AEZ137" s="118"/>
      <c r="AFA137" s="118"/>
      <c r="AFB137" s="118"/>
      <c r="AFC137" s="118"/>
      <c r="AFD137" s="118"/>
      <c r="AFE137" s="118"/>
      <c r="AFF137" s="118"/>
      <c r="AFG137" s="118"/>
      <c r="AFH137" s="118"/>
      <c r="AFI137" s="118"/>
      <c r="AFJ137" s="118"/>
      <c r="AFK137" s="118"/>
      <c r="AFL137" s="118"/>
      <c r="AFM137" s="118"/>
      <c r="AFN137" s="118"/>
      <c r="AFO137" s="118"/>
      <c r="AFP137" s="118"/>
      <c r="AFQ137" s="118"/>
      <c r="AFR137" s="118"/>
      <c r="AFS137" s="118"/>
      <c r="AFT137" s="118"/>
      <c r="AFU137" s="118"/>
      <c r="AFV137" s="118"/>
      <c r="AFW137" s="118"/>
      <c r="AFX137" s="118"/>
      <c r="AFY137" s="118"/>
      <c r="AFZ137" s="118"/>
      <c r="AGA137" s="118"/>
      <c r="AGB137" s="118"/>
      <c r="AGC137" s="118"/>
      <c r="AGD137" s="118"/>
      <c r="AGE137" s="118"/>
      <c r="AGF137" s="118"/>
      <c r="AGG137" s="118"/>
      <c r="AGH137" s="118"/>
      <c r="AGI137" s="118"/>
      <c r="AGJ137" s="118"/>
      <c r="AGK137" s="118"/>
      <c r="AGL137" s="118"/>
      <c r="AGM137" s="118"/>
      <c r="AGN137" s="118"/>
      <c r="AGO137" s="118"/>
      <c r="AGP137" s="118"/>
      <c r="AGQ137" s="118"/>
      <c r="AGR137" s="118"/>
      <c r="AGS137" s="118"/>
      <c r="AGT137" s="118"/>
      <c r="AGU137" s="118"/>
      <c r="AGV137" s="118"/>
      <c r="AGW137" s="118"/>
      <c r="AGX137" s="118"/>
      <c r="AGY137" s="118"/>
      <c r="AGZ137" s="118"/>
      <c r="AHA137" s="118"/>
      <c r="AHB137" s="118"/>
      <c r="AHC137" s="118"/>
      <c r="AHD137" s="118"/>
      <c r="AHE137" s="118"/>
      <c r="AHF137" s="118"/>
      <c r="AHG137" s="118"/>
      <c r="AHH137" s="118"/>
      <c r="AHI137" s="118"/>
      <c r="AHJ137" s="118"/>
      <c r="AHK137" s="118"/>
      <c r="AHL137" s="118"/>
      <c r="AHM137" s="118"/>
      <c r="AHN137" s="118"/>
      <c r="AHO137" s="118"/>
      <c r="AHP137" s="118"/>
      <c r="AHQ137" s="118"/>
      <c r="AHR137" s="118"/>
      <c r="AHS137" s="118"/>
      <c r="AHT137" s="118"/>
      <c r="AHU137" s="118"/>
      <c r="AHV137" s="118"/>
      <c r="AHW137" s="118"/>
      <c r="AHX137" s="118"/>
      <c r="AHY137" s="118"/>
      <c r="AHZ137" s="118"/>
      <c r="AIA137" s="118"/>
      <c r="AIB137" s="118"/>
      <c r="AIC137" s="118"/>
      <c r="AID137" s="118"/>
      <c r="AIE137" s="118"/>
      <c r="AIF137" s="118"/>
      <c r="AIG137" s="118"/>
      <c r="AIH137" s="118"/>
      <c r="AII137" s="118"/>
      <c r="AIJ137" s="118"/>
      <c r="AIK137" s="118"/>
      <c r="AIL137" s="118"/>
      <c r="AIM137" s="118"/>
      <c r="AIN137" s="118"/>
      <c r="AIO137" s="118"/>
      <c r="AIP137" s="118"/>
      <c r="AIQ137" s="118"/>
      <c r="AIR137" s="118"/>
      <c r="AIS137" s="118"/>
      <c r="AIT137" s="118"/>
      <c r="AIU137" s="118"/>
      <c r="AIV137" s="118"/>
      <c r="AIW137" s="118"/>
      <c r="AIX137" s="118"/>
      <c r="AIY137" s="118"/>
      <c r="AIZ137" s="118"/>
      <c r="AJA137" s="118"/>
      <c r="AJB137" s="118"/>
      <c r="AJC137" s="118"/>
      <c r="AJD137" s="118"/>
      <c r="AJE137" s="118"/>
      <c r="AJF137" s="118"/>
      <c r="AJG137" s="118"/>
      <c r="AJH137" s="118"/>
      <c r="AJI137" s="118"/>
      <c r="AJJ137" s="118"/>
      <c r="AJK137" s="118"/>
      <c r="AJL137" s="118"/>
      <c r="AJM137" s="118"/>
      <c r="AJN137" s="118"/>
      <c r="AJO137" s="118"/>
      <c r="AJP137" s="118"/>
      <c r="AJQ137" s="118"/>
      <c r="AJR137" s="118"/>
      <c r="AJS137" s="118"/>
      <c r="AJT137" s="118"/>
      <c r="AJU137" s="118"/>
      <c r="AJV137" s="118"/>
      <c r="AJW137" s="118"/>
      <c r="AJX137" s="118"/>
      <c r="AJY137" s="118"/>
      <c r="AJZ137" s="118"/>
      <c r="AKA137" s="118"/>
      <c r="AKB137" s="118"/>
      <c r="AKC137" s="118"/>
      <c r="AKD137" s="118"/>
      <c r="AKE137" s="118"/>
      <c r="AKF137" s="118"/>
      <c r="AKG137" s="118"/>
      <c r="AKH137" s="118"/>
      <c r="AKI137" s="118"/>
      <c r="AKJ137" s="118"/>
      <c r="AKK137" s="118"/>
      <c r="AKL137" s="118"/>
      <c r="AKM137" s="118"/>
      <c r="AKN137" s="118"/>
      <c r="AKO137" s="118"/>
      <c r="AKP137" s="118"/>
      <c r="AKQ137" s="118"/>
      <c r="AKR137" s="118"/>
      <c r="AKS137" s="118"/>
      <c r="AKT137" s="118"/>
      <c r="AKU137" s="118"/>
      <c r="AKV137" s="118"/>
      <c r="AKW137" s="118"/>
      <c r="AKX137" s="118"/>
      <c r="AKY137" s="118"/>
      <c r="AKZ137" s="118"/>
      <c r="ALA137" s="118"/>
      <c r="ALB137" s="118"/>
      <c r="ALC137" s="118"/>
      <c r="ALD137" s="118"/>
      <c r="ALE137" s="118"/>
      <c r="ALF137" s="118"/>
      <c r="ALG137" s="118"/>
      <c r="ALH137" s="118"/>
      <c r="ALI137" s="118"/>
      <c r="ALJ137" s="118"/>
      <c r="ALK137" s="118"/>
      <c r="ALL137" s="118"/>
      <c r="ALM137" s="118"/>
      <c r="ALN137" s="118"/>
      <c r="ALO137" s="118"/>
      <c r="ALP137" s="118"/>
      <c r="ALQ137" s="118"/>
      <c r="ALR137" s="118"/>
      <c r="ALS137" s="118"/>
      <c r="ALT137" s="118"/>
      <c r="ALU137" s="118"/>
      <c r="ALV137" s="118"/>
      <c r="ALW137" s="118"/>
      <c r="ALX137" s="118"/>
      <c r="ALY137" s="118"/>
      <c r="ALZ137" s="118"/>
      <c r="AMA137" s="118"/>
      <c r="AMB137" s="118"/>
      <c r="AMC137" s="118"/>
      <c r="AMD137" s="118"/>
      <c r="AME137" s="118"/>
      <c r="AMF137" s="118"/>
      <c r="AMG137" s="118"/>
      <c r="AMH137" s="118"/>
      <c r="AMI137" s="118"/>
      <c r="AMJ137" s="118"/>
      <c r="AMK137" s="118"/>
      <c r="AML137" s="118"/>
      <c r="AMM137" s="118"/>
      <c r="AMN137" s="118"/>
      <c r="AMO137" s="118"/>
      <c r="AMP137" s="118"/>
      <c r="AMQ137" s="118"/>
      <c r="AMR137" s="118"/>
      <c r="AMS137" s="118"/>
      <c r="AMT137" s="118"/>
      <c r="AMU137" s="118"/>
      <c r="AMV137" s="118"/>
      <c r="AMW137" s="118"/>
      <c r="AMX137" s="118"/>
      <c r="AMY137" s="118"/>
      <c r="AMZ137" s="118"/>
      <c r="ANA137" s="118"/>
      <c r="ANB137" s="118"/>
      <c r="ANC137" s="118"/>
      <c r="AND137" s="118"/>
      <c r="ANE137" s="118"/>
      <c r="ANF137" s="118"/>
      <c r="ANG137" s="118"/>
      <c r="ANH137" s="118"/>
      <c r="ANI137" s="118"/>
      <c r="ANJ137" s="118"/>
      <c r="ANK137" s="118"/>
      <c r="ANL137" s="118"/>
      <c r="ANM137" s="118"/>
      <c r="ANN137" s="118"/>
      <c r="ANO137" s="118"/>
      <c r="ANP137" s="118"/>
      <c r="ANQ137" s="118"/>
      <c r="ANR137" s="118"/>
      <c r="ANS137" s="118"/>
      <c r="ANT137" s="118"/>
      <c r="ANU137" s="118"/>
      <c r="ANV137" s="118"/>
      <c r="ANW137" s="118"/>
      <c r="ANX137" s="118"/>
      <c r="ANY137" s="118"/>
      <c r="ANZ137" s="118"/>
      <c r="AOA137" s="118"/>
      <c r="AOB137" s="118"/>
      <c r="AOC137" s="118"/>
      <c r="AOD137" s="118"/>
      <c r="AOE137" s="118"/>
      <c r="AOF137" s="118"/>
      <c r="AOG137" s="118"/>
      <c r="AOH137" s="118"/>
      <c r="AOI137" s="118"/>
      <c r="AOJ137" s="118"/>
      <c r="AOK137" s="118"/>
      <c r="AOL137" s="118"/>
      <c r="AOM137" s="118"/>
      <c r="AON137" s="118"/>
      <c r="AOO137" s="118"/>
      <c r="AOP137" s="118"/>
      <c r="AOQ137" s="118"/>
      <c r="AOR137" s="118"/>
      <c r="AOS137" s="118"/>
      <c r="AOT137" s="118"/>
      <c r="AOU137" s="118"/>
      <c r="AOV137" s="118"/>
      <c r="AOW137" s="118"/>
      <c r="AOX137" s="118"/>
      <c r="AOY137" s="118"/>
      <c r="AOZ137" s="118"/>
      <c r="APA137" s="118"/>
      <c r="APB137" s="118"/>
      <c r="APC137" s="118"/>
      <c r="APD137" s="118"/>
      <c r="APE137" s="118"/>
      <c r="APF137" s="118"/>
      <c r="APG137" s="118"/>
      <c r="APH137" s="118"/>
      <c r="API137" s="118"/>
      <c r="APJ137" s="118"/>
      <c r="APK137" s="118"/>
      <c r="APL137" s="118"/>
      <c r="APM137" s="118"/>
      <c r="APN137" s="118"/>
      <c r="APO137" s="118"/>
      <c r="APP137" s="118"/>
      <c r="APQ137" s="118"/>
      <c r="APR137" s="118"/>
      <c r="APS137" s="118"/>
      <c r="APT137" s="118"/>
      <c r="APU137" s="118"/>
      <c r="APV137" s="118"/>
      <c r="APW137" s="118"/>
      <c r="APX137" s="118"/>
      <c r="APY137" s="118"/>
      <c r="APZ137" s="118"/>
      <c r="AQA137" s="118"/>
      <c r="AQB137" s="118"/>
      <c r="AQC137" s="118"/>
      <c r="AQD137" s="118"/>
      <c r="AQE137" s="118"/>
      <c r="AQF137" s="118"/>
      <c r="AQG137" s="118"/>
      <c r="AQH137" s="118"/>
      <c r="AQI137" s="118"/>
      <c r="AQJ137" s="118"/>
      <c r="AQK137" s="118"/>
      <c r="AQL137" s="118"/>
      <c r="AQM137" s="118"/>
      <c r="AQN137" s="118"/>
      <c r="AQO137" s="118"/>
      <c r="AQP137" s="118"/>
      <c r="AQQ137" s="118"/>
      <c r="AQR137" s="118"/>
      <c r="AQS137" s="118"/>
      <c r="AQT137" s="118"/>
      <c r="AQU137" s="118"/>
      <c r="AQV137" s="118"/>
      <c r="AQW137" s="118"/>
      <c r="AQX137" s="118"/>
      <c r="AQY137" s="118"/>
      <c r="AQZ137" s="118"/>
      <c r="ARA137" s="118"/>
      <c r="ARB137" s="118"/>
      <c r="ARC137" s="118"/>
      <c r="ARD137" s="118"/>
      <c r="ARE137" s="118"/>
      <c r="ARF137" s="118"/>
      <c r="ARG137" s="118"/>
      <c r="ARH137" s="118"/>
      <c r="ARI137" s="118"/>
      <c r="ARJ137" s="118"/>
      <c r="ARK137" s="118"/>
      <c r="ARL137" s="118"/>
      <c r="ARM137" s="118"/>
      <c r="ARN137" s="118"/>
      <c r="ARO137" s="118"/>
      <c r="ARP137" s="118"/>
      <c r="ARQ137" s="118"/>
      <c r="ARR137" s="118"/>
      <c r="ARS137" s="118"/>
      <c r="ART137" s="118"/>
      <c r="ARU137" s="118"/>
      <c r="ARV137" s="118"/>
      <c r="ARW137" s="118"/>
      <c r="ARX137" s="118"/>
      <c r="ARY137" s="118"/>
      <c r="ARZ137" s="118"/>
      <c r="ASA137" s="118"/>
      <c r="ASB137" s="118"/>
      <c r="ASC137" s="118"/>
      <c r="ASD137" s="118"/>
      <c r="ASE137" s="118"/>
      <c r="ASF137" s="118"/>
      <c r="ASG137" s="118"/>
      <c r="ASH137" s="118"/>
      <c r="ASI137" s="118"/>
      <c r="ASJ137" s="118"/>
      <c r="ASK137" s="118"/>
      <c r="ASL137" s="118"/>
      <c r="ASM137" s="118"/>
      <c r="ASN137" s="118"/>
      <c r="ASO137" s="118"/>
      <c r="ASP137" s="118"/>
      <c r="ASQ137" s="118"/>
      <c r="ASR137" s="118"/>
      <c r="ASS137" s="118"/>
      <c r="AST137" s="118"/>
      <c r="ASU137" s="118"/>
      <c r="ASV137" s="118"/>
      <c r="ASW137" s="118"/>
      <c r="ASX137" s="118"/>
      <c r="ASY137" s="118"/>
      <c r="ASZ137" s="118"/>
      <c r="ATA137" s="118"/>
      <c r="ATB137" s="118"/>
      <c r="ATC137" s="118"/>
      <c r="ATD137" s="118"/>
      <c r="ATE137" s="118"/>
      <c r="ATF137" s="118"/>
      <c r="ATG137" s="118"/>
      <c r="ATH137" s="118"/>
      <c r="ATI137" s="118"/>
      <c r="ATJ137" s="118"/>
      <c r="ATK137" s="118"/>
      <c r="ATL137" s="118"/>
      <c r="ATM137" s="118"/>
      <c r="ATN137" s="118"/>
      <c r="ATO137" s="118"/>
      <c r="ATP137" s="118"/>
      <c r="ATQ137" s="118"/>
      <c r="ATR137" s="118"/>
      <c r="ATS137" s="118"/>
      <c r="ATT137" s="118"/>
      <c r="ATU137" s="118"/>
      <c r="ATV137" s="118"/>
      <c r="ATW137" s="118"/>
      <c r="ATX137" s="118"/>
      <c r="ATY137" s="118"/>
      <c r="ATZ137" s="118"/>
      <c r="AUA137" s="118"/>
      <c r="AUB137" s="118"/>
      <c r="AUC137" s="118"/>
      <c r="AUD137" s="118"/>
      <c r="AUE137" s="118"/>
      <c r="AUF137" s="118"/>
      <c r="AUG137" s="118"/>
      <c r="AUH137" s="118"/>
      <c r="AUI137" s="118"/>
      <c r="AUJ137" s="118"/>
      <c r="AUK137" s="118"/>
      <c r="AUL137" s="118"/>
      <c r="AUM137" s="118"/>
      <c r="AUN137" s="118"/>
      <c r="AUO137" s="118"/>
      <c r="AUP137" s="118"/>
      <c r="AUQ137" s="118"/>
      <c r="AUR137" s="118"/>
      <c r="AUS137" s="118"/>
      <c r="AUT137" s="118"/>
      <c r="AUU137" s="118"/>
      <c r="AUV137" s="118"/>
      <c r="AUW137" s="118"/>
      <c r="AUX137" s="118"/>
      <c r="AUY137" s="118"/>
      <c r="AUZ137" s="118"/>
      <c r="AVA137" s="118"/>
      <c r="AVB137" s="118"/>
      <c r="AVC137" s="118"/>
      <c r="AVD137" s="118"/>
      <c r="AVE137" s="118"/>
      <c r="AVF137" s="118"/>
      <c r="AVG137" s="118"/>
      <c r="AVH137" s="118"/>
      <c r="AVI137" s="118"/>
      <c r="AVJ137" s="118"/>
      <c r="AVK137" s="118"/>
      <c r="AVL137" s="118"/>
      <c r="AVM137" s="118"/>
      <c r="AVN137" s="118"/>
      <c r="AVO137" s="118"/>
      <c r="AVP137" s="118"/>
      <c r="AVQ137" s="118"/>
      <c r="AVR137" s="118"/>
      <c r="AVS137" s="118"/>
      <c r="AVT137" s="118"/>
      <c r="AVU137" s="118"/>
      <c r="AVV137" s="118"/>
      <c r="AVW137" s="118"/>
      <c r="AVX137" s="118"/>
      <c r="AVY137" s="118"/>
      <c r="AVZ137" s="118"/>
      <c r="AWA137" s="118"/>
      <c r="AWB137" s="118"/>
      <c r="AWC137" s="118"/>
      <c r="AWD137" s="118"/>
      <c r="AWE137" s="118"/>
      <c r="AWF137" s="118"/>
      <c r="AWG137" s="118"/>
      <c r="AWH137" s="118"/>
      <c r="AWI137" s="118"/>
      <c r="AWJ137" s="118"/>
      <c r="AWK137" s="118"/>
      <c r="AWL137" s="118"/>
      <c r="AWM137" s="118"/>
      <c r="AWN137" s="118"/>
      <c r="AWO137" s="118"/>
      <c r="AWP137" s="118"/>
      <c r="AWQ137" s="118"/>
      <c r="AWR137" s="118"/>
      <c r="AWS137" s="118"/>
      <c r="AWT137" s="118"/>
      <c r="AWU137" s="118"/>
      <c r="AWV137" s="118"/>
      <c r="AWW137" s="118"/>
      <c r="AWX137" s="118"/>
      <c r="AWY137" s="118"/>
      <c r="AWZ137" s="118"/>
      <c r="AXA137" s="118"/>
      <c r="AXB137" s="118"/>
      <c r="AXC137" s="118"/>
      <c r="AXD137" s="118"/>
      <c r="AXE137" s="118"/>
      <c r="AXF137" s="118"/>
      <c r="AXG137" s="118"/>
      <c r="AXH137" s="118"/>
      <c r="AXI137" s="118"/>
      <c r="AXJ137" s="118"/>
      <c r="AXK137" s="118"/>
      <c r="AXL137" s="118"/>
      <c r="AXM137" s="118"/>
      <c r="AXN137" s="118"/>
      <c r="AXO137" s="118"/>
      <c r="AXP137" s="118"/>
      <c r="AXQ137" s="118"/>
      <c r="AXR137" s="118"/>
      <c r="AXS137" s="118"/>
      <c r="AXT137" s="118"/>
      <c r="AXU137" s="118"/>
      <c r="AXV137" s="118"/>
      <c r="AXW137" s="118"/>
      <c r="AXX137" s="118"/>
      <c r="AXY137" s="118"/>
      <c r="AXZ137" s="118"/>
      <c r="AYA137" s="118"/>
      <c r="AYB137" s="118"/>
      <c r="AYC137" s="118"/>
      <c r="AYD137" s="118"/>
      <c r="AYE137" s="118"/>
      <c r="AYF137" s="118"/>
      <c r="AYG137" s="118"/>
      <c r="AYH137" s="118"/>
      <c r="AYI137" s="118"/>
      <c r="AYJ137" s="118"/>
      <c r="AYK137" s="118"/>
      <c r="AYL137" s="118"/>
      <c r="AYM137" s="118"/>
      <c r="AYN137" s="118"/>
      <c r="AYO137" s="118"/>
      <c r="AYP137" s="118"/>
      <c r="AYQ137" s="118"/>
      <c r="AYR137" s="118"/>
      <c r="AYS137" s="118"/>
      <c r="AYT137" s="118"/>
      <c r="AYU137" s="118"/>
      <c r="AYV137" s="118"/>
      <c r="AYW137" s="118"/>
      <c r="AYX137" s="118"/>
      <c r="AYY137" s="118"/>
      <c r="AYZ137" s="118"/>
      <c r="AZA137" s="118"/>
      <c r="AZB137" s="118"/>
      <c r="AZC137" s="118"/>
      <c r="AZD137" s="118"/>
      <c r="AZE137" s="118"/>
      <c r="AZF137" s="118"/>
      <c r="AZG137" s="118"/>
      <c r="AZH137" s="118"/>
      <c r="AZI137" s="118"/>
      <c r="AZJ137" s="118"/>
      <c r="AZK137" s="118"/>
      <c r="AZL137" s="118"/>
      <c r="AZM137" s="118"/>
      <c r="AZN137" s="118"/>
      <c r="AZO137" s="118"/>
      <c r="AZP137" s="118"/>
      <c r="AZQ137" s="118"/>
      <c r="AZR137" s="118"/>
      <c r="AZS137" s="118"/>
      <c r="AZT137" s="118"/>
      <c r="AZU137" s="118"/>
      <c r="AZV137" s="118"/>
      <c r="AZW137" s="118"/>
      <c r="AZX137" s="118"/>
      <c r="AZY137" s="118"/>
      <c r="AZZ137" s="118"/>
      <c r="BAA137" s="118"/>
      <c r="BAB137" s="118"/>
      <c r="BAC137" s="118"/>
      <c r="BAD137" s="118"/>
      <c r="BAE137" s="118"/>
      <c r="BAF137" s="118"/>
      <c r="BAG137" s="118"/>
      <c r="BAH137" s="118"/>
      <c r="BAI137" s="118"/>
      <c r="BAJ137" s="118"/>
      <c r="BAK137" s="118"/>
      <c r="BAL137" s="118"/>
      <c r="BAM137" s="118"/>
      <c r="BAN137" s="118"/>
      <c r="BAO137" s="118"/>
      <c r="BAP137" s="118"/>
      <c r="BAQ137" s="118"/>
      <c r="BAR137" s="118"/>
      <c r="BAS137" s="118"/>
      <c r="BAT137" s="118"/>
      <c r="BAU137" s="118"/>
      <c r="BAV137" s="118"/>
      <c r="BAW137" s="118"/>
      <c r="BAX137" s="118"/>
      <c r="BAY137" s="118"/>
      <c r="BAZ137" s="118"/>
      <c r="BBA137" s="118"/>
      <c r="BBB137" s="118"/>
      <c r="BBC137" s="118"/>
      <c r="BBD137" s="118"/>
      <c r="BBE137" s="118"/>
      <c r="BBF137" s="118"/>
      <c r="BBG137" s="118"/>
      <c r="BBH137" s="118"/>
      <c r="BBI137" s="118"/>
      <c r="BBJ137" s="118"/>
      <c r="BBK137" s="118"/>
      <c r="BBL137" s="118"/>
      <c r="BBM137" s="118"/>
      <c r="BBN137" s="118"/>
      <c r="BBO137" s="118"/>
      <c r="BBP137" s="118"/>
      <c r="BBQ137" s="118"/>
      <c r="BBR137" s="118"/>
      <c r="BBS137" s="118"/>
      <c r="BBT137" s="118"/>
      <c r="BBU137" s="118"/>
      <c r="BBV137" s="118"/>
      <c r="BBW137" s="118"/>
      <c r="BBX137" s="118"/>
      <c r="BBY137" s="118"/>
      <c r="BBZ137" s="118"/>
      <c r="BCA137" s="118"/>
      <c r="BCB137" s="118"/>
      <c r="BCC137" s="118"/>
      <c r="BCD137" s="118"/>
      <c r="BCE137" s="118"/>
      <c r="BCF137" s="118"/>
      <c r="BCG137" s="118"/>
      <c r="BCH137" s="118"/>
      <c r="BCI137" s="118"/>
      <c r="BCJ137" s="118"/>
      <c r="BCK137" s="118"/>
      <c r="BCL137" s="118"/>
      <c r="BCM137" s="118"/>
      <c r="BCN137" s="118"/>
      <c r="BCO137" s="118"/>
      <c r="BCP137" s="118"/>
      <c r="BCQ137" s="118"/>
      <c r="BCR137" s="118"/>
      <c r="BCS137" s="118"/>
      <c r="BCT137" s="118"/>
      <c r="BCU137" s="118"/>
      <c r="BCV137" s="118"/>
      <c r="BCW137" s="118"/>
      <c r="BCX137" s="118"/>
      <c r="BCY137" s="118"/>
      <c r="BCZ137" s="118"/>
      <c r="BDA137" s="118"/>
      <c r="BDB137" s="118"/>
      <c r="BDC137" s="118"/>
      <c r="BDD137" s="118"/>
      <c r="BDE137" s="118"/>
      <c r="BDF137" s="118"/>
      <c r="BDG137" s="118"/>
      <c r="BDH137" s="118"/>
      <c r="BDI137" s="118"/>
      <c r="BDJ137" s="118"/>
      <c r="BDK137" s="118"/>
      <c r="BDL137" s="118"/>
      <c r="BDM137" s="118"/>
      <c r="BDN137" s="118"/>
      <c r="BDO137" s="118"/>
      <c r="BDP137" s="118"/>
      <c r="BDQ137" s="118"/>
      <c r="BDR137" s="118"/>
      <c r="BDS137" s="118"/>
      <c r="BDT137" s="118"/>
      <c r="BDU137" s="118"/>
    </row>
    <row r="138" spans="1:1477" s="7" customFormat="1" ht="6.75" customHeight="1" thickTop="1" thickBot="1">
      <c r="B138" s="19"/>
      <c r="C138" s="20"/>
      <c r="D138" s="21"/>
      <c r="E138" s="22"/>
      <c r="F138" s="23"/>
      <c r="G138" s="23"/>
      <c r="H138" s="24"/>
      <c r="I138" s="24"/>
      <c r="J138" s="24"/>
      <c r="K138" s="24"/>
      <c r="L138" s="24"/>
      <c r="M138" s="24"/>
      <c r="N138" s="24"/>
      <c r="O138" s="24"/>
      <c r="P138" s="25"/>
      <c r="Q138" s="25"/>
      <c r="R138" s="24"/>
      <c r="S138" s="24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163"/>
      <c r="AE138" s="24"/>
      <c r="AF138" s="26"/>
      <c r="AG138" s="26"/>
      <c r="AH138" s="25"/>
      <c r="AI138" s="25"/>
      <c r="AJ138" s="27"/>
      <c r="AK138" s="27"/>
      <c r="AL138" s="26"/>
      <c r="AM138" s="26"/>
      <c r="AN138" s="27"/>
      <c r="AO138" s="27"/>
      <c r="AP138" s="26"/>
      <c r="AQ138" s="26"/>
      <c r="AR138" s="27"/>
      <c r="AS138" s="27"/>
      <c r="AT138" s="26"/>
      <c r="AU138" s="26"/>
      <c r="AV138" s="27"/>
      <c r="AW138" s="27"/>
      <c r="AX138" s="26"/>
      <c r="AY138" s="26"/>
      <c r="AZ138" s="27"/>
      <c r="BA138" s="27"/>
      <c r="BB138" s="26"/>
      <c r="BC138" s="26"/>
      <c r="BD138" s="27"/>
      <c r="BE138" s="27"/>
      <c r="BF138" s="26"/>
      <c r="BG138" s="26"/>
      <c r="BH138" s="27"/>
      <c r="BI138" s="27"/>
      <c r="BJ138" s="26"/>
      <c r="BK138" s="26"/>
      <c r="BL138" s="27"/>
      <c r="BM138" s="27"/>
      <c r="BN138" s="26"/>
      <c r="BO138" s="26"/>
      <c r="BP138" s="27"/>
      <c r="BQ138" s="27"/>
      <c r="BR138" s="26"/>
      <c r="BS138" s="26"/>
      <c r="BT138" s="27"/>
      <c r="BU138" s="27"/>
      <c r="BV138" s="26"/>
      <c r="BW138" s="26"/>
      <c r="BX138" s="27"/>
      <c r="BY138" s="27"/>
      <c r="BZ138" s="26"/>
      <c r="CA138" s="26"/>
      <c r="CB138" s="27"/>
      <c r="CC138" s="27"/>
      <c r="CD138" s="26"/>
      <c r="CE138" s="26"/>
      <c r="CF138" s="27"/>
      <c r="CG138" s="27"/>
      <c r="CH138" s="26"/>
      <c r="CI138" s="26"/>
      <c r="CJ138" s="27"/>
      <c r="CK138" s="27"/>
      <c r="CL138" s="26"/>
      <c r="CM138" s="26"/>
      <c r="CN138" s="28"/>
      <c r="CO138" s="28"/>
      <c r="CP138" s="28"/>
      <c r="CQ138" s="28"/>
      <c r="CR138" s="28"/>
      <c r="CS138" s="28"/>
      <c r="CT138" s="29"/>
      <c r="CU138" s="23"/>
      <c r="CV138" s="23"/>
      <c r="CW138" s="24"/>
      <c r="CX138" s="29"/>
      <c r="CY138" s="23"/>
      <c r="CZ138" s="23"/>
      <c r="DA138" s="23"/>
      <c r="DB138" s="26"/>
      <c r="DC138" s="28"/>
      <c r="DD138" s="14"/>
      <c r="DE138" s="118"/>
      <c r="DF138" s="118"/>
      <c r="DG138" s="118"/>
      <c r="DH138" s="118"/>
      <c r="DI138" s="118"/>
      <c r="DJ138" s="118"/>
      <c r="DK138" s="118"/>
      <c r="DL138" s="118"/>
      <c r="DM138" s="118"/>
      <c r="DN138" s="118"/>
      <c r="DO138" s="118"/>
      <c r="DP138" s="118"/>
      <c r="DQ138" s="118"/>
      <c r="DR138" s="118"/>
      <c r="DS138" s="118"/>
      <c r="DT138" s="118"/>
      <c r="DU138" s="118"/>
      <c r="DV138" s="118"/>
      <c r="DW138" s="118"/>
      <c r="DX138" s="118"/>
      <c r="DY138" s="118"/>
      <c r="DZ138" s="118"/>
      <c r="EA138" s="118"/>
      <c r="EB138" s="118"/>
      <c r="EC138" s="118"/>
      <c r="ED138" s="118"/>
      <c r="EE138" s="118"/>
      <c r="EF138" s="118"/>
      <c r="EG138" s="118"/>
      <c r="EH138" s="118"/>
      <c r="EI138" s="118"/>
      <c r="EJ138" s="118"/>
      <c r="EK138" s="118"/>
      <c r="EL138" s="118"/>
      <c r="EM138" s="118"/>
      <c r="EN138" s="118"/>
      <c r="EO138" s="118"/>
      <c r="EP138" s="118"/>
      <c r="EQ138" s="118"/>
      <c r="ER138" s="118"/>
      <c r="ES138" s="118"/>
      <c r="ET138" s="118"/>
      <c r="EU138" s="118"/>
      <c r="EV138" s="118"/>
      <c r="EW138" s="118"/>
      <c r="EX138" s="118"/>
      <c r="EY138" s="118"/>
      <c r="EZ138" s="118"/>
      <c r="FA138" s="118"/>
      <c r="FB138" s="118"/>
      <c r="FC138" s="118"/>
      <c r="FD138" s="118"/>
      <c r="FE138" s="118"/>
      <c r="FF138" s="118"/>
      <c r="FG138" s="118"/>
      <c r="FH138" s="118"/>
      <c r="FI138" s="118"/>
      <c r="FJ138" s="118"/>
      <c r="FK138" s="118"/>
      <c r="FL138" s="118"/>
      <c r="FM138" s="118"/>
      <c r="FN138" s="118"/>
      <c r="FO138" s="118"/>
      <c r="FP138" s="118"/>
      <c r="FQ138" s="118"/>
      <c r="FR138" s="118"/>
      <c r="FS138" s="118"/>
      <c r="FT138" s="118"/>
      <c r="FU138" s="118"/>
      <c r="FV138" s="118"/>
      <c r="FW138" s="118"/>
      <c r="FX138" s="118"/>
      <c r="FY138" s="118"/>
      <c r="FZ138" s="118"/>
      <c r="GA138" s="118"/>
      <c r="GB138" s="118"/>
      <c r="GC138" s="118"/>
      <c r="GD138" s="118"/>
      <c r="GE138" s="118"/>
      <c r="GF138" s="118"/>
      <c r="GG138" s="118"/>
      <c r="GH138" s="118"/>
      <c r="GI138" s="118"/>
      <c r="GJ138" s="118"/>
      <c r="GK138" s="118"/>
      <c r="GL138" s="118"/>
      <c r="GM138" s="118"/>
      <c r="GN138" s="118"/>
      <c r="GO138" s="118"/>
      <c r="GP138" s="118"/>
      <c r="GQ138" s="118"/>
      <c r="GR138" s="118"/>
      <c r="GS138" s="118"/>
      <c r="GT138" s="118"/>
      <c r="GU138" s="118"/>
      <c r="GV138" s="118"/>
      <c r="GW138" s="118"/>
      <c r="GX138" s="118"/>
      <c r="GY138" s="118"/>
      <c r="GZ138" s="118"/>
      <c r="HA138" s="118"/>
      <c r="HB138" s="118"/>
      <c r="HC138" s="118"/>
      <c r="HD138" s="118"/>
      <c r="HE138" s="118"/>
      <c r="HF138" s="118"/>
      <c r="HG138" s="118"/>
      <c r="HH138" s="118"/>
      <c r="HI138" s="118"/>
      <c r="HJ138" s="118"/>
      <c r="HK138" s="118"/>
      <c r="HL138" s="118"/>
      <c r="HM138" s="118"/>
      <c r="HN138" s="118"/>
      <c r="HO138" s="118"/>
      <c r="HP138" s="118"/>
      <c r="HQ138" s="118"/>
      <c r="HR138" s="118"/>
      <c r="HS138" s="118"/>
      <c r="HT138" s="118"/>
      <c r="HU138" s="118"/>
      <c r="HV138" s="118"/>
      <c r="HW138" s="118"/>
      <c r="HX138" s="118"/>
      <c r="HY138" s="118"/>
      <c r="HZ138" s="118"/>
      <c r="IA138" s="118"/>
      <c r="IB138" s="118"/>
      <c r="IC138" s="118"/>
      <c r="ID138" s="118"/>
      <c r="IE138" s="118"/>
      <c r="IF138" s="118"/>
      <c r="IG138" s="118"/>
      <c r="IH138" s="118"/>
      <c r="II138" s="118"/>
      <c r="IJ138" s="118"/>
      <c r="IK138" s="118"/>
      <c r="IL138" s="118"/>
      <c r="IM138" s="118"/>
      <c r="IN138" s="118"/>
      <c r="IO138" s="118"/>
      <c r="IP138" s="118"/>
      <c r="IQ138" s="118"/>
      <c r="IR138" s="118"/>
      <c r="IS138" s="118"/>
      <c r="IT138" s="118"/>
      <c r="IU138" s="118"/>
      <c r="IV138" s="118"/>
      <c r="IW138" s="118"/>
      <c r="IX138" s="118"/>
      <c r="IY138" s="118"/>
      <c r="IZ138" s="118"/>
      <c r="JA138" s="118"/>
      <c r="JB138" s="118"/>
      <c r="JC138" s="118"/>
      <c r="JD138" s="118"/>
      <c r="JE138" s="118"/>
      <c r="JF138" s="118"/>
      <c r="JG138" s="118"/>
      <c r="JH138" s="118"/>
      <c r="JI138" s="118"/>
      <c r="JJ138" s="118"/>
      <c r="JK138" s="118"/>
      <c r="JL138" s="118"/>
      <c r="JM138" s="118"/>
      <c r="JN138" s="118"/>
      <c r="JO138" s="118"/>
      <c r="JP138" s="118"/>
      <c r="JQ138" s="118"/>
      <c r="JR138" s="118"/>
      <c r="JS138" s="118"/>
      <c r="JT138" s="118"/>
      <c r="JU138" s="118"/>
      <c r="JV138" s="118"/>
      <c r="JW138" s="118"/>
      <c r="JX138" s="118"/>
      <c r="JY138" s="118"/>
      <c r="JZ138" s="118"/>
      <c r="KA138" s="118"/>
      <c r="KB138" s="118"/>
      <c r="KC138" s="118"/>
      <c r="KD138" s="118"/>
      <c r="KE138" s="118"/>
      <c r="KF138" s="118"/>
      <c r="KG138" s="118"/>
      <c r="KH138" s="118"/>
      <c r="KI138" s="118"/>
      <c r="KJ138" s="118"/>
      <c r="KK138" s="118"/>
      <c r="KL138" s="118"/>
      <c r="KM138" s="118"/>
      <c r="KN138" s="118"/>
      <c r="KO138" s="118"/>
      <c r="KP138" s="118"/>
      <c r="KQ138" s="118"/>
      <c r="KR138" s="118"/>
      <c r="KS138" s="118"/>
      <c r="KT138" s="118"/>
      <c r="KU138" s="118"/>
      <c r="KV138" s="118"/>
      <c r="KW138" s="118"/>
      <c r="KX138" s="118"/>
      <c r="KY138" s="118"/>
      <c r="KZ138" s="118"/>
      <c r="LA138" s="118"/>
      <c r="LB138" s="118"/>
      <c r="LC138" s="118"/>
      <c r="LD138" s="118"/>
      <c r="LE138" s="118"/>
      <c r="LF138" s="118"/>
      <c r="LG138" s="118"/>
      <c r="LH138" s="118"/>
      <c r="LI138" s="118"/>
      <c r="LJ138" s="118"/>
      <c r="LK138" s="118"/>
      <c r="LL138" s="118"/>
      <c r="LM138" s="118"/>
      <c r="LN138" s="118"/>
      <c r="LO138" s="118"/>
      <c r="LP138" s="118"/>
      <c r="LQ138" s="118"/>
      <c r="LR138" s="118"/>
      <c r="LS138" s="118"/>
      <c r="LT138" s="118"/>
      <c r="LU138" s="118"/>
      <c r="LV138" s="118"/>
      <c r="LW138" s="118"/>
      <c r="LX138" s="118"/>
      <c r="LY138" s="118"/>
      <c r="LZ138" s="118"/>
      <c r="MA138" s="118"/>
      <c r="MB138" s="118"/>
      <c r="MC138" s="118"/>
      <c r="MD138" s="118"/>
      <c r="ME138" s="118"/>
      <c r="MF138" s="118"/>
      <c r="MG138" s="118"/>
      <c r="MH138" s="118"/>
      <c r="MI138" s="118"/>
      <c r="MJ138" s="118"/>
      <c r="MK138" s="118"/>
      <c r="ML138" s="118"/>
      <c r="MM138" s="118"/>
      <c r="MN138" s="118"/>
      <c r="MO138" s="118"/>
      <c r="MP138" s="118"/>
      <c r="MQ138" s="118"/>
      <c r="MR138" s="118"/>
      <c r="MS138" s="118"/>
      <c r="MT138" s="118"/>
      <c r="MU138" s="118"/>
      <c r="MV138" s="118"/>
      <c r="MW138" s="118"/>
      <c r="MX138" s="118"/>
      <c r="MY138" s="118"/>
      <c r="MZ138" s="118"/>
      <c r="NA138" s="118"/>
      <c r="NB138" s="118"/>
      <c r="NC138" s="118"/>
      <c r="ND138" s="118"/>
      <c r="NE138" s="118"/>
      <c r="NF138" s="118"/>
      <c r="NG138" s="118"/>
      <c r="NH138" s="118"/>
      <c r="NI138" s="118"/>
      <c r="NJ138" s="118"/>
      <c r="NK138" s="118"/>
      <c r="NL138" s="118"/>
      <c r="NM138" s="118"/>
      <c r="NN138" s="118"/>
      <c r="NO138" s="118"/>
      <c r="NP138" s="118"/>
      <c r="NQ138" s="118"/>
      <c r="NR138" s="118"/>
      <c r="NS138" s="118"/>
      <c r="NT138" s="118"/>
      <c r="NU138" s="118"/>
      <c r="NV138" s="118"/>
      <c r="NW138" s="118"/>
      <c r="NX138" s="118"/>
      <c r="NY138" s="118"/>
      <c r="NZ138" s="118"/>
      <c r="OA138" s="118"/>
      <c r="OB138" s="118"/>
      <c r="OC138" s="118"/>
      <c r="OD138" s="118"/>
      <c r="OE138" s="118"/>
      <c r="OF138" s="118"/>
      <c r="OG138" s="118"/>
      <c r="OH138" s="118"/>
      <c r="OI138" s="118"/>
      <c r="OJ138" s="118"/>
      <c r="OK138" s="118"/>
      <c r="OL138" s="118"/>
      <c r="OM138" s="118"/>
      <c r="ON138" s="118"/>
      <c r="OO138" s="118"/>
      <c r="OP138" s="118"/>
      <c r="OQ138" s="118"/>
      <c r="OR138" s="118"/>
      <c r="OS138" s="118"/>
      <c r="OT138" s="118"/>
      <c r="OU138" s="118"/>
      <c r="OV138" s="118"/>
      <c r="OW138" s="118"/>
      <c r="OX138" s="118"/>
      <c r="OY138" s="118"/>
      <c r="OZ138" s="118"/>
      <c r="PA138" s="118"/>
      <c r="PB138" s="118"/>
      <c r="PC138" s="118"/>
      <c r="PD138" s="118"/>
      <c r="PE138" s="118"/>
      <c r="PF138" s="118"/>
      <c r="PG138" s="118"/>
      <c r="PH138" s="118"/>
      <c r="PI138" s="118"/>
      <c r="PJ138" s="118"/>
      <c r="PK138" s="118"/>
      <c r="PL138" s="118"/>
      <c r="PM138" s="118"/>
      <c r="PN138" s="118"/>
      <c r="PO138" s="118"/>
      <c r="PP138" s="118"/>
      <c r="PQ138" s="118"/>
      <c r="PR138" s="118"/>
      <c r="PS138" s="118"/>
      <c r="PT138" s="118"/>
      <c r="PU138" s="118"/>
      <c r="PV138" s="118"/>
      <c r="PW138" s="118"/>
      <c r="PX138" s="118"/>
      <c r="PY138" s="118"/>
      <c r="PZ138" s="118"/>
      <c r="QA138" s="118"/>
      <c r="QB138" s="118"/>
      <c r="QC138" s="118"/>
      <c r="QD138" s="118"/>
      <c r="QE138" s="118"/>
      <c r="QF138" s="118"/>
      <c r="QG138" s="118"/>
      <c r="QH138" s="118"/>
      <c r="QI138" s="118"/>
      <c r="QJ138" s="118"/>
      <c r="QK138" s="118"/>
      <c r="QL138" s="118"/>
      <c r="QM138" s="118"/>
      <c r="QN138" s="118"/>
      <c r="QO138" s="118"/>
      <c r="QP138" s="118"/>
      <c r="QQ138" s="118"/>
      <c r="QR138" s="118"/>
      <c r="QS138" s="118"/>
      <c r="QT138" s="118"/>
      <c r="QU138" s="118"/>
      <c r="QV138" s="118"/>
      <c r="QW138" s="118"/>
      <c r="QX138" s="118"/>
      <c r="QY138" s="118"/>
      <c r="QZ138" s="118"/>
      <c r="RA138" s="118"/>
      <c r="RB138" s="118"/>
      <c r="RC138" s="118"/>
      <c r="RD138" s="118"/>
      <c r="RE138" s="118"/>
      <c r="RF138" s="118"/>
      <c r="RG138" s="118"/>
      <c r="RH138" s="118"/>
      <c r="RI138" s="118"/>
      <c r="RJ138" s="118"/>
      <c r="RK138" s="118"/>
      <c r="RL138" s="118"/>
      <c r="RM138" s="118"/>
      <c r="RN138" s="118"/>
      <c r="RO138" s="118"/>
      <c r="RP138" s="118"/>
      <c r="RQ138" s="118"/>
      <c r="RR138" s="118"/>
      <c r="RS138" s="118"/>
      <c r="RT138" s="118"/>
      <c r="RU138" s="118"/>
      <c r="RV138" s="118"/>
      <c r="RW138" s="118"/>
      <c r="RX138" s="118"/>
      <c r="RY138" s="118"/>
      <c r="RZ138" s="118"/>
      <c r="SA138" s="118"/>
      <c r="SB138" s="118"/>
      <c r="SC138" s="118"/>
      <c r="SD138" s="118"/>
      <c r="SE138" s="118"/>
      <c r="SF138" s="118"/>
      <c r="SG138" s="118"/>
      <c r="SH138" s="118"/>
      <c r="SI138" s="118"/>
      <c r="SJ138" s="118"/>
      <c r="SK138" s="118"/>
      <c r="SL138" s="118"/>
      <c r="SM138" s="118"/>
      <c r="SN138" s="118"/>
      <c r="SO138" s="118"/>
      <c r="SP138" s="118"/>
      <c r="SQ138" s="118"/>
      <c r="SR138" s="118"/>
      <c r="SS138" s="118"/>
      <c r="ST138" s="118"/>
      <c r="SU138" s="118"/>
      <c r="SV138" s="118"/>
      <c r="SW138" s="118"/>
      <c r="SX138" s="118"/>
      <c r="SY138" s="118"/>
      <c r="SZ138" s="118"/>
      <c r="TA138" s="118"/>
      <c r="TB138" s="118"/>
      <c r="TC138" s="118"/>
      <c r="TD138" s="118"/>
      <c r="TE138" s="118"/>
      <c r="TF138" s="118"/>
      <c r="TG138" s="118"/>
      <c r="TH138" s="118"/>
      <c r="TI138" s="118"/>
      <c r="TJ138" s="118"/>
      <c r="TK138" s="118"/>
      <c r="TL138" s="118"/>
      <c r="TM138" s="118"/>
      <c r="TN138" s="118"/>
      <c r="TO138" s="118"/>
      <c r="TP138" s="118"/>
      <c r="TQ138" s="118"/>
      <c r="TR138" s="118"/>
      <c r="TS138" s="118"/>
      <c r="TT138" s="118"/>
      <c r="TU138" s="118"/>
      <c r="TV138" s="118"/>
      <c r="TW138" s="118"/>
      <c r="TX138" s="118"/>
      <c r="TY138" s="118"/>
      <c r="TZ138" s="118"/>
      <c r="UA138" s="118"/>
      <c r="UB138" s="118"/>
      <c r="UC138" s="118"/>
      <c r="UD138" s="118"/>
      <c r="UE138" s="118"/>
      <c r="UF138" s="118"/>
      <c r="UG138" s="118"/>
      <c r="UH138" s="118"/>
      <c r="UI138" s="118"/>
      <c r="UJ138" s="118"/>
      <c r="UK138" s="118"/>
      <c r="UL138" s="118"/>
      <c r="UM138" s="118"/>
      <c r="UN138" s="118"/>
      <c r="UO138" s="118"/>
      <c r="UP138" s="118"/>
      <c r="UQ138" s="118"/>
      <c r="UR138" s="118"/>
      <c r="US138" s="118"/>
      <c r="UT138" s="118"/>
      <c r="UU138" s="118"/>
      <c r="UV138" s="118"/>
      <c r="UW138" s="118"/>
      <c r="UX138" s="118"/>
      <c r="UY138" s="118"/>
      <c r="UZ138" s="118"/>
      <c r="VA138" s="118"/>
      <c r="VB138" s="118"/>
      <c r="VC138" s="118"/>
      <c r="VD138" s="118"/>
      <c r="VE138" s="118"/>
      <c r="VF138" s="118"/>
      <c r="VG138" s="118"/>
      <c r="VH138" s="118"/>
      <c r="VI138" s="118"/>
      <c r="VJ138" s="118"/>
      <c r="VK138" s="118"/>
      <c r="VL138" s="118"/>
      <c r="VM138" s="118"/>
      <c r="VN138" s="118"/>
      <c r="VO138" s="118"/>
      <c r="VP138" s="118"/>
      <c r="VQ138" s="118"/>
      <c r="VR138" s="118"/>
      <c r="VS138" s="118"/>
      <c r="VT138" s="118"/>
      <c r="VU138" s="118"/>
      <c r="VV138" s="118"/>
      <c r="VW138" s="118"/>
      <c r="VX138" s="118"/>
      <c r="VY138" s="118"/>
      <c r="VZ138" s="118"/>
      <c r="WA138" s="118"/>
      <c r="WB138" s="118"/>
      <c r="WC138" s="118"/>
      <c r="WD138" s="118"/>
      <c r="WE138" s="118"/>
      <c r="WF138" s="118"/>
      <c r="WG138" s="118"/>
      <c r="WH138" s="118"/>
      <c r="WI138" s="118"/>
      <c r="WJ138" s="118"/>
      <c r="WK138" s="118"/>
      <c r="WL138" s="118"/>
      <c r="WM138" s="118"/>
      <c r="WN138" s="118"/>
      <c r="WO138" s="118"/>
      <c r="WP138" s="118"/>
      <c r="WQ138" s="118"/>
      <c r="WR138" s="118"/>
      <c r="WS138" s="118"/>
      <c r="WT138" s="118"/>
      <c r="WU138" s="118"/>
      <c r="WV138" s="118"/>
      <c r="WW138" s="118"/>
      <c r="WX138" s="118"/>
      <c r="WY138" s="118"/>
      <c r="WZ138" s="118"/>
      <c r="XA138" s="118"/>
      <c r="XB138" s="118"/>
      <c r="XC138" s="118"/>
      <c r="XD138" s="118"/>
      <c r="XE138" s="118"/>
      <c r="XF138" s="118"/>
      <c r="XG138" s="118"/>
      <c r="XH138" s="118"/>
      <c r="XI138" s="118"/>
      <c r="XJ138" s="118"/>
      <c r="XK138" s="118"/>
      <c r="XL138" s="118"/>
      <c r="XM138" s="118"/>
      <c r="XN138" s="118"/>
      <c r="XO138" s="118"/>
      <c r="XP138" s="118"/>
      <c r="XQ138" s="118"/>
      <c r="XR138" s="118"/>
      <c r="XS138" s="118"/>
      <c r="XT138" s="118"/>
      <c r="XU138" s="118"/>
      <c r="XV138" s="118"/>
      <c r="XW138" s="118"/>
      <c r="XX138" s="118"/>
      <c r="XY138" s="118"/>
      <c r="XZ138" s="118"/>
      <c r="YA138" s="118"/>
      <c r="YB138" s="118"/>
      <c r="YC138" s="118"/>
      <c r="YD138" s="118"/>
      <c r="YE138" s="118"/>
      <c r="YF138" s="118"/>
      <c r="YG138" s="118"/>
      <c r="YH138" s="118"/>
      <c r="YI138" s="118"/>
      <c r="YJ138" s="118"/>
      <c r="YK138" s="118"/>
      <c r="YL138" s="118"/>
      <c r="YM138" s="118"/>
      <c r="YN138" s="118"/>
      <c r="YO138" s="118"/>
      <c r="YP138" s="118"/>
      <c r="YQ138" s="118"/>
      <c r="YR138" s="118"/>
      <c r="YS138" s="118"/>
      <c r="YT138" s="118"/>
      <c r="YU138" s="118"/>
      <c r="YV138" s="118"/>
      <c r="YW138" s="118"/>
      <c r="YX138" s="118"/>
      <c r="YY138" s="118"/>
      <c r="YZ138" s="118"/>
      <c r="ZA138" s="118"/>
      <c r="ZB138" s="118"/>
      <c r="ZC138" s="118"/>
      <c r="ZD138" s="118"/>
      <c r="ZE138" s="118"/>
      <c r="ZF138" s="118"/>
      <c r="ZG138" s="118"/>
      <c r="ZH138" s="118"/>
      <c r="ZI138" s="118"/>
      <c r="ZJ138" s="118"/>
      <c r="ZK138" s="118"/>
      <c r="ZL138" s="118"/>
      <c r="ZM138" s="118"/>
      <c r="ZN138" s="118"/>
      <c r="ZO138" s="118"/>
      <c r="ZP138" s="118"/>
      <c r="ZQ138" s="118"/>
      <c r="ZR138" s="118"/>
      <c r="ZS138" s="118"/>
      <c r="ZT138" s="118"/>
      <c r="ZU138" s="118"/>
      <c r="ZV138" s="118"/>
      <c r="ZW138" s="118"/>
      <c r="ZX138" s="118"/>
      <c r="ZY138" s="118"/>
      <c r="ZZ138" s="118"/>
      <c r="AAA138" s="118"/>
      <c r="AAB138" s="118"/>
      <c r="AAC138" s="118"/>
      <c r="AAD138" s="118"/>
      <c r="AAE138" s="118"/>
      <c r="AAF138" s="118"/>
      <c r="AAG138" s="118"/>
      <c r="AAH138" s="118"/>
      <c r="AAI138" s="118"/>
      <c r="AAJ138" s="118"/>
      <c r="AAK138" s="118"/>
      <c r="AAL138" s="118"/>
      <c r="AAM138" s="118"/>
      <c r="AAN138" s="118"/>
      <c r="AAO138" s="118"/>
      <c r="AAP138" s="118"/>
      <c r="AAQ138" s="118"/>
      <c r="AAR138" s="118"/>
      <c r="AAS138" s="118"/>
      <c r="AAT138" s="118"/>
      <c r="AAU138" s="118"/>
      <c r="AAV138" s="118"/>
      <c r="AAW138" s="118"/>
      <c r="AAX138" s="118"/>
      <c r="AAY138" s="118"/>
      <c r="AAZ138" s="118"/>
      <c r="ABA138" s="118"/>
      <c r="ABB138" s="118"/>
      <c r="ABC138" s="118"/>
      <c r="ABD138" s="118"/>
      <c r="ABE138" s="118"/>
      <c r="ABF138" s="118"/>
      <c r="ABG138" s="118"/>
      <c r="ABH138" s="118"/>
      <c r="ABI138" s="118"/>
      <c r="ABJ138" s="118"/>
      <c r="ABK138" s="118"/>
      <c r="ABL138" s="118"/>
      <c r="ABM138" s="118"/>
      <c r="ABN138" s="118"/>
      <c r="ABO138" s="118"/>
      <c r="ABP138" s="118"/>
      <c r="ABQ138" s="118"/>
      <c r="ABR138" s="118"/>
      <c r="ABS138" s="118"/>
      <c r="ABT138" s="118"/>
      <c r="ABU138" s="118"/>
      <c r="ABV138" s="118"/>
      <c r="ABW138" s="118"/>
      <c r="ABX138" s="118"/>
      <c r="ABY138" s="118"/>
      <c r="ABZ138" s="118"/>
      <c r="ACA138" s="118"/>
      <c r="ACB138" s="118"/>
      <c r="ACC138" s="118"/>
      <c r="ACD138" s="118"/>
      <c r="ACE138" s="118"/>
      <c r="ACF138" s="118"/>
      <c r="ACG138" s="118"/>
      <c r="ACH138" s="118"/>
      <c r="ACI138" s="118"/>
      <c r="ACJ138" s="118"/>
      <c r="ACK138" s="118"/>
      <c r="ACL138" s="118"/>
      <c r="ACM138" s="118"/>
      <c r="ACN138" s="118"/>
      <c r="ACO138" s="118"/>
      <c r="ACP138" s="118"/>
      <c r="ACQ138" s="118"/>
      <c r="ACR138" s="118"/>
      <c r="ACS138" s="118"/>
      <c r="ACT138" s="118"/>
      <c r="ACU138" s="118"/>
      <c r="ACV138" s="118"/>
      <c r="ACW138" s="118"/>
      <c r="ACX138" s="118"/>
      <c r="ACY138" s="118"/>
      <c r="ACZ138" s="118"/>
      <c r="ADA138" s="118"/>
      <c r="ADB138" s="118"/>
      <c r="ADC138" s="118"/>
      <c r="ADD138" s="118"/>
      <c r="ADE138" s="118"/>
      <c r="ADF138" s="118"/>
      <c r="ADG138" s="118"/>
      <c r="ADH138" s="118"/>
      <c r="ADI138" s="118"/>
      <c r="ADJ138" s="118"/>
      <c r="ADK138" s="118"/>
      <c r="ADL138" s="118"/>
      <c r="ADM138" s="118"/>
      <c r="ADN138" s="118"/>
      <c r="ADO138" s="118"/>
      <c r="ADP138" s="118"/>
      <c r="ADQ138" s="118"/>
      <c r="ADR138" s="118"/>
      <c r="ADS138" s="118"/>
      <c r="ADT138" s="118"/>
      <c r="ADU138" s="118"/>
      <c r="ADV138" s="118"/>
      <c r="ADW138" s="118"/>
      <c r="ADX138" s="118"/>
      <c r="ADY138" s="118"/>
      <c r="ADZ138" s="118"/>
      <c r="AEA138" s="118"/>
      <c r="AEB138" s="118"/>
      <c r="AEC138" s="118"/>
      <c r="AED138" s="118"/>
      <c r="AEE138" s="118"/>
      <c r="AEF138" s="118"/>
      <c r="AEG138" s="118"/>
      <c r="AEH138" s="118"/>
      <c r="AEI138" s="118"/>
      <c r="AEJ138" s="118"/>
      <c r="AEK138" s="118"/>
      <c r="AEL138" s="118"/>
      <c r="AEM138" s="118"/>
      <c r="AEN138" s="118"/>
      <c r="AEO138" s="118"/>
      <c r="AEP138" s="118"/>
      <c r="AEQ138" s="118"/>
      <c r="AER138" s="118"/>
      <c r="AES138" s="118"/>
      <c r="AET138" s="118"/>
      <c r="AEU138" s="118"/>
      <c r="AEV138" s="118"/>
      <c r="AEW138" s="118"/>
      <c r="AEX138" s="118"/>
      <c r="AEY138" s="118"/>
      <c r="AEZ138" s="118"/>
      <c r="AFA138" s="118"/>
      <c r="AFB138" s="118"/>
      <c r="AFC138" s="118"/>
      <c r="AFD138" s="118"/>
      <c r="AFE138" s="118"/>
      <c r="AFF138" s="118"/>
      <c r="AFG138" s="118"/>
      <c r="AFH138" s="118"/>
      <c r="AFI138" s="118"/>
      <c r="AFJ138" s="118"/>
      <c r="AFK138" s="118"/>
      <c r="AFL138" s="118"/>
      <c r="AFM138" s="118"/>
      <c r="AFN138" s="118"/>
      <c r="AFO138" s="118"/>
      <c r="AFP138" s="118"/>
      <c r="AFQ138" s="118"/>
      <c r="AFR138" s="118"/>
      <c r="AFS138" s="118"/>
      <c r="AFT138" s="118"/>
      <c r="AFU138" s="118"/>
      <c r="AFV138" s="118"/>
      <c r="AFW138" s="118"/>
      <c r="AFX138" s="118"/>
      <c r="AFY138" s="118"/>
      <c r="AFZ138" s="118"/>
      <c r="AGA138" s="118"/>
      <c r="AGB138" s="118"/>
      <c r="AGC138" s="118"/>
      <c r="AGD138" s="118"/>
      <c r="AGE138" s="118"/>
      <c r="AGF138" s="118"/>
      <c r="AGG138" s="118"/>
      <c r="AGH138" s="118"/>
      <c r="AGI138" s="118"/>
      <c r="AGJ138" s="118"/>
      <c r="AGK138" s="118"/>
      <c r="AGL138" s="118"/>
      <c r="AGM138" s="118"/>
      <c r="AGN138" s="118"/>
      <c r="AGO138" s="118"/>
      <c r="AGP138" s="118"/>
      <c r="AGQ138" s="118"/>
      <c r="AGR138" s="118"/>
      <c r="AGS138" s="118"/>
      <c r="AGT138" s="118"/>
      <c r="AGU138" s="118"/>
      <c r="AGV138" s="118"/>
      <c r="AGW138" s="118"/>
      <c r="AGX138" s="118"/>
      <c r="AGY138" s="118"/>
      <c r="AGZ138" s="118"/>
      <c r="AHA138" s="118"/>
      <c r="AHB138" s="118"/>
      <c r="AHC138" s="118"/>
      <c r="AHD138" s="118"/>
      <c r="AHE138" s="118"/>
      <c r="AHF138" s="118"/>
      <c r="AHG138" s="118"/>
      <c r="AHH138" s="118"/>
      <c r="AHI138" s="118"/>
      <c r="AHJ138" s="118"/>
      <c r="AHK138" s="118"/>
      <c r="AHL138" s="118"/>
      <c r="AHM138" s="118"/>
      <c r="AHN138" s="118"/>
      <c r="AHO138" s="118"/>
      <c r="AHP138" s="118"/>
      <c r="AHQ138" s="118"/>
      <c r="AHR138" s="118"/>
      <c r="AHS138" s="118"/>
      <c r="AHT138" s="118"/>
      <c r="AHU138" s="118"/>
      <c r="AHV138" s="118"/>
      <c r="AHW138" s="118"/>
      <c r="AHX138" s="118"/>
      <c r="AHY138" s="118"/>
      <c r="AHZ138" s="118"/>
      <c r="AIA138" s="118"/>
      <c r="AIB138" s="118"/>
      <c r="AIC138" s="118"/>
      <c r="AID138" s="118"/>
      <c r="AIE138" s="118"/>
      <c r="AIF138" s="118"/>
      <c r="AIG138" s="118"/>
      <c r="AIH138" s="118"/>
      <c r="AII138" s="118"/>
      <c r="AIJ138" s="118"/>
      <c r="AIK138" s="118"/>
      <c r="AIL138" s="118"/>
      <c r="AIM138" s="118"/>
      <c r="AIN138" s="118"/>
      <c r="AIO138" s="118"/>
      <c r="AIP138" s="118"/>
      <c r="AIQ138" s="118"/>
      <c r="AIR138" s="118"/>
      <c r="AIS138" s="118"/>
      <c r="AIT138" s="118"/>
      <c r="AIU138" s="118"/>
      <c r="AIV138" s="118"/>
      <c r="AIW138" s="118"/>
      <c r="AIX138" s="118"/>
      <c r="AIY138" s="118"/>
      <c r="AIZ138" s="118"/>
      <c r="AJA138" s="118"/>
      <c r="AJB138" s="118"/>
      <c r="AJC138" s="118"/>
      <c r="AJD138" s="118"/>
      <c r="AJE138" s="118"/>
      <c r="AJF138" s="118"/>
      <c r="AJG138" s="118"/>
      <c r="AJH138" s="118"/>
      <c r="AJI138" s="118"/>
      <c r="AJJ138" s="118"/>
      <c r="AJK138" s="118"/>
      <c r="AJL138" s="118"/>
      <c r="AJM138" s="118"/>
      <c r="AJN138" s="118"/>
      <c r="AJO138" s="118"/>
      <c r="AJP138" s="118"/>
      <c r="AJQ138" s="118"/>
      <c r="AJR138" s="118"/>
      <c r="AJS138" s="118"/>
      <c r="AJT138" s="118"/>
      <c r="AJU138" s="118"/>
      <c r="AJV138" s="118"/>
      <c r="AJW138" s="118"/>
      <c r="AJX138" s="118"/>
      <c r="AJY138" s="118"/>
      <c r="AJZ138" s="118"/>
      <c r="AKA138" s="118"/>
      <c r="AKB138" s="118"/>
      <c r="AKC138" s="118"/>
      <c r="AKD138" s="118"/>
      <c r="AKE138" s="118"/>
      <c r="AKF138" s="118"/>
      <c r="AKG138" s="118"/>
      <c r="AKH138" s="118"/>
      <c r="AKI138" s="118"/>
      <c r="AKJ138" s="118"/>
      <c r="AKK138" s="118"/>
      <c r="AKL138" s="118"/>
      <c r="AKM138" s="118"/>
      <c r="AKN138" s="118"/>
      <c r="AKO138" s="118"/>
      <c r="AKP138" s="118"/>
      <c r="AKQ138" s="118"/>
      <c r="AKR138" s="118"/>
      <c r="AKS138" s="118"/>
      <c r="AKT138" s="118"/>
      <c r="AKU138" s="118"/>
      <c r="AKV138" s="118"/>
      <c r="AKW138" s="118"/>
      <c r="AKX138" s="118"/>
      <c r="AKY138" s="118"/>
      <c r="AKZ138" s="118"/>
      <c r="ALA138" s="118"/>
      <c r="ALB138" s="118"/>
      <c r="ALC138" s="118"/>
      <c r="ALD138" s="118"/>
      <c r="ALE138" s="118"/>
      <c r="ALF138" s="118"/>
      <c r="ALG138" s="118"/>
      <c r="ALH138" s="118"/>
      <c r="ALI138" s="118"/>
      <c r="ALJ138" s="118"/>
      <c r="ALK138" s="118"/>
      <c r="ALL138" s="118"/>
      <c r="ALM138" s="118"/>
      <c r="ALN138" s="118"/>
      <c r="ALO138" s="118"/>
      <c r="ALP138" s="118"/>
      <c r="ALQ138" s="118"/>
      <c r="ALR138" s="118"/>
      <c r="ALS138" s="118"/>
      <c r="ALT138" s="118"/>
      <c r="ALU138" s="118"/>
      <c r="ALV138" s="118"/>
      <c r="ALW138" s="118"/>
      <c r="ALX138" s="118"/>
      <c r="ALY138" s="118"/>
      <c r="ALZ138" s="118"/>
      <c r="AMA138" s="118"/>
      <c r="AMB138" s="118"/>
      <c r="AMC138" s="118"/>
      <c r="AMD138" s="118"/>
      <c r="AME138" s="118"/>
      <c r="AMF138" s="118"/>
      <c r="AMG138" s="118"/>
      <c r="AMH138" s="118"/>
      <c r="AMI138" s="118"/>
      <c r="AMJ138" s="118"/>
      <c r="AMK138" s="118"/>
      <c r="AML138" s="118"/>
      <c r="AMM138" s="118"/>
      <c r="AMN138" s="118"/>
      <c r="AMO138" s="118"/>
      <c r="AMP138" s="118"/>
      <c r="AMQ138" s="118"/>
      <c r="AMR138" s="118"/>
      <c r="AMS138" s="118"/>
      <c r="AMT138" s="118"/>
      <c r="AMU138" s="118"/>
      <c r="AMV138" s="118"/>
      <c r="AMW138" s="118"/>
      <c r="AMX138" s="118"/>
      <c r="AMY138" s="118"/>
      <c r="AMZ138" s="118"/>
      <c r="ANA138" s="118"/>
      <c r="ANB138" s="118"/>
      <c r="ANC138" s="118"/>
      <c r="AND138" s="118"/>
      <c r="ANE138" s="118"/>
      <c r="ANF138" s="118"/>
      <c r="ANG138" s="118"/>
      <c r="ANH138" s="118"/>
      <c r="ANI138" s="118"/>
      <c r="ANJ138" s="118"/>
      <c r="ANK138" s="118"/>
      <c r="ANL138" s="118"/>
      <c r="ANM138" s="118"/>
      <c r="ANN138" s="118"/>
      <c r="ANO138" s="118"/>
      <c r="ANP138" s="118"/>
      <c r="ANQ138" s="118"/>
      <c r="ANR138" s="118"/>
      <c r="ANS138" s="118"/>
      <c r="ANT138" s="118"/>
      <c r="ANU138" s="118"/>
      <c r="ANV138" s="118"/>
      <c r="ANW138" s="118"/>
      <c r="ANX138" s="118"/>
      <c r="ANY138" s="118"/>
      <c r="ANZ138" s="118"/>
      <c r="AOA138" s="118"/>
      <c r="AOB138" s="118"/>
      <c r="AOC138" s="118"/>
      <c r="AOD138" s="118"/>
      <c r="AOE138" s="118"/>
      <c r="AOF138" s="118"/>
      <c r="AOG138" s="118"/>
      <c r="AOH138" s="118"/>
      <c r="AOI138" s="118"/>
      <c r="AOJ138" s="118"/>
      <c r="AOK138" s="118"/>
      <c r="AOL138" s="118"/>
      <c r="AOM138" s="118"/>
      <c r="AON138" s="118"/>
      <c r="AOO138" s="118"/>
      <c r="AOP138" s="118"/>
      <c r="AOQ138" s="118"/>
      <c r="AOR138" s="118"/>
      <c r="AOS138" s="118"/>
      <c r="AOT138" s="118"/>
      <c r="AOU138" s="118"/>
      <c r="AOV138" s="118"/>
      <c r="AOW138" s="118"/>
      <c r="AOX138" s="118"/>
      <c r="AOY138" s="118"/>
      <c r="AOZ138" s="118"/>
      <c r="APA138" s="118"/>
      <c r="APB138" s="118"/>
      <c r="APC138" s="118"/>
      <c r="APD138" s="118"/>
      <c r="APE138" s="118"/>
      <c r="APF138" s="118"/>
      <c r="APG138" s="118"/>
      <c r="APH138" s="118"/>
      <c r="API138" s="118"/>
      <c r="APJ138" s="118"/>
      <c r="APK138" s="118"/>
      <c r="APL138" s="118"/>
      <c r="APM138" s="118"/>
      <c r="APN138" s="118"/>
      <c r="APO138" s="118"/>
      <c r="APP138" s="118"/>
      <c r="APQ138" s="118"/>
      <c r="APR138" s="118"/>
      <c r="APS138" s="118"/>
      <c r="APT138" s="118"/>
      <c r="APU138" s="118"/>
      <c r="APV138" s="118"/>
      <c r="APW138" s="118"/>
      <c r="APX138" s="118"/>
      <c r="APY138" s="118"/>
      <c r="APZ138" s="118"/>
      <c r="AQA138" s="118"/>
      <c r="AQB138" s="118"/>
      <c r="AQC138" s="118"/>
      <c r="AQD138" s="118"/>
      <c r="AQE138" s="118"/>
      <c r="AQF138" s="118"/>
      <c r="AQG138" s="118"/>
      <c r="AQH138" s="118"/>
      <c r="AQI138" s="118"/>
      <c r="AQJ138" s="118"/>
      <c r="AQK138" s="118"/>
      <c r="AQL138" s="118"/>
      <c r="AQM138" s="118"/>
      <c r="AQN138" s="118"/>
      <c r="AQO138" s="118"/>
      <c r="AQP138" s="118"/>
      <c r="AQQ138" s="118"/>
      <c r="AQR138" s="118"/>
      <c r="AQS138" s="118"/>
      <c r="AQT138" s="118"/>
      <c r="AQU138" s="118"/>
      <c r="AQV138" s="118"/>
      <c r="AQW138" s="118"/>
      <c r="AQX138" s="118"/>
      <c r="AQY138" s="118"/>
      <c r="AQZ138" s="118"/>
      <c r="ARA138" s="118"/>
      <c r="ARB138" s="118"/>
      <c r="ARC138" s="118"/>
      <c r="ARD138" s="118"/>
      <c r="ARE138" s="118"/>
      <c r="ARF138" s="118"/>
      <c r="ARG138" s="118"/>
      <c r="ARH138" s="118"/>
      <c r="ARI138" s="118"/>
      <c r="ARJ138" s="118"/>
      <c r="ARK138" s="118"/>
      <c r="ARL138" s="118"/>
      <c r="ARM138" s="118"/>
      <c r="ARN138" s="118"/>
      <c r="ARO138" s="118"/>
      <c r="ARP138" s="118"/>
      <c r="ARQ138" s="118"/>
      <c r="ARR138" s="118"/>
      <c r="ARS138" s="118"/>
      <c r="ART138" s="118"/>
      <c r="ARU138" s="118"/>
      <c r="ARV138" s="118"/>
      <c r="ARW138" s="118"/>
      <c r="ARX138" s="118"/>
      <c r="ARY138" s="118"/>
      <c r="ARZ138" s="118"/>
      <c r="ASA138" s="118"/>
      <c r="ASB138" s="118"/>
      <c r="ASC138" s="118"/>
      <c r="ASD138" s="118"/>
      <c r="ASE138" s="118"/>
      <c r="ASF138" s="118"/>
      <c r="ASG138" s="118"/>
      <c r="ASH138" s="118"/>
      <c r="ASI138" s="118"/>
      <c r="ASJ138" s="118"/>
      <c r="ASK138" s="118"/>
      <c r="ASL138" s="118"/>
      <c r="ASM138" s="118"/>
      <c r="ASN138" s="118"/>
      <c r="ASO138" s="118"/>
      <c r="ASP138" s="118"/>
      <c r="ASQ138" s="118"/>
      <c r="ASR138" s="118"/>
      <c r="ASS138" s="118"/>
      <c r="AST138" s="118"/>
      <c r="ASU138" s="118"/>
      <c r="ASV138" s="118"/>
      <c r="ASW138" s="118"/>
      <c r="ASX138" s="118"/>
      <c r="ASY138" s="118"/>
      <c r="ASZ138" s="118"/>
      <c r="ATA138" s="118"/>
      <c r="ATB138" s="118"/>
      <c r="ATC138" s="118"/>
      <c r="ATD138" s="118"/>
      <c r="ATE138" s="118"/>
      <c r="ATF138" s="118"/>
      <c r="ATG138" s="118"/>
      <c r="ATH138" s="118"/>
      <c r="ATI138" s="118"/>
      <c r="ATJ138" s="118"/>
      <c r="ATK138" s="118"/>
      <c r="ATL138" s="118"/>
      <c r="ATM138" s="118"/>
      <c r="ATN138" s="118"/>
      <c r="ATO138" s="118"/>
      <c r="ATP138" s="118"/>
      <c r="ATQ138" s="118"/>
      <c r="ATR138" s="118"/>
      <c r="ATS138" s="118"/>
      <c r="ATT138" s="118"/>
      <c r="ATU138" s="118"/>
      <c r="ATV138" s="118"/>
      <c r="ATW138" s="118"/>
      <c r="ATX138" s="118"/>
      <c r="ATY138" s="118"/>
      <c r="ATZ138" s="118"/>
      <c r="AUA138" s="118"/>
      <c r="AUB138" s="118"/>
      <c r="AUC138" s="118"/>
      <c r="AUD138" s="118"/>
      <c r="AUE138" s="118"/>
      <c r="AUF138" s="118"/>
      <c r="AUG138" s="118"/>
      <c r="AUH138" s="118"/>
      <c r="AUI138" s="118"/>
      <c r="AUJ138" s="118"/>
      <c r="AUK138" s="118"/>
      <c r="AUL138" s="118"/>
      <c r="AUM138" s="118"/>
      <c r="AUN138" s="118"/>
      <c r="AUO138" s="118"/>
      <c r="AUP138" s="118"/>
      <c r="AUQ138" s="118"/>
      <c r="AUR138" s="118"/>
      <c r="AUS138" s="118"/>
      <c r="AUT138" s="118"/>
      <c r="AUU138" s="118"/>
      <c r="AUV138" s="118"/>
      <c r="AUW138" s="118"/>
      <c r="AUX138" s="118"/>
      <c r="AUY138" s="118"/>
      <c r="AUZ138" s="118"/>
      <c r="AVA138" s="118"/>
      <c r="AVB138" s="118"/>
      <c r="AVC138" s="118"/>
      <c r="AVD138" s="118"/>
      <c r="AVE138" s="118"/>
      <c r="AVF138" s="118"/>
      <c r="AVG138" s="118"/>
      <c r="AVH138" s="118"/>
      <c r="AVI138" s="118"/>
      <c r="AVJ138" s="118"/>
      <c r="AVK138" s="118"/>
      <c r="AVL138" s="118"/>
      <c r="AVM138" s="118"/>
      <c r="AVN138" s="118"/>
      <c r="AVO138" s="118"/>
      <c r="AVP138" s="118"/>
      <c r="AVQ138" s="118"/>
      <c r="AVR138" s="118"/>
      <c r="AVS138" s="118"/>
      <c r="AVT138" s="118"/>
      <c r="AVU138" s="118"/>
      <c r="AVV138" s="118"/>
      <c r="AVW138" s="118"/>
      <c r="AVX138" s="118"/>
      <c r="AVY138" s="118"/>
      <c r="AVZ138" s="118"/>
      <c r="AWA138" s="118"/>
      <c r="AWB138" s="118"/>
      <c r="AWC138" s="118"/>
      <c r="AWD138" s="118"/>
      <c r="AWE138" s="118"/>
      <c r="AWF138" s="118"/>
      <c r="AWG138" s="118"/>
      <c r="AWH138" s="118"/>
      <c r="AWI138" s="118"/>
      <c r="AWJ138" s="118"/>
      <c r="AWK138" s="118"/>
      <c r="AWL138" s="118"/>
      <c r="AWM138" s="118"/>
      <c r="AWN138" s="118"/>
      <c r="AWO138" s="118"/>
      <c r="AWP138" s="118"/>
      <c r="AWQ138" s="118"/>
      <c r="AWR138" s="118"/>
      <c r="AWS138" s="118"/>
      <c r="AWT138" s="118"/>
      <c r="AWU138" s="118"/>
      <c r="AWV138" s="118"/>
      <c r="AWW138" s="118"/>
      <c r="AWX138" s="118"/>
      <c r="AWY138" s="118"/>
      <c r="AWZ138" s="118"/>
      <c r="AXA138" s="118"/>
      <c r="AXB138" s="118"/>
      <c r="AXC138" s="118"/>
      <c r="AXD138" s="118"/>
      <c r="AXE138" s="118"/>
      <c r="AXF138" s="118"/>
      <c r="AXG138" s="118"/>
      <c r="AXH138" s="118"/>
      <c r="AXI138" s="118"/>
      <c r="AXJ138" s="118"/>
      <c r="AXK138" s="118"/>
      <c r="AXL138" s="118"/>
      <c r="AXM138" s="118"/>
      <c r="AXN138" s="118"/>
      <c r="AXO138" s="118"/>
      <c r="AXP138" s="118"/>
      <c r="AXQ138" s="118"/>
      <c r="AXR138" s="118"/>
      <c r="AXS138" s="118"/>
      <c r="AXT138" s="118"/>
      <c r="AXU138" s="118"/>
      <c r="AXV138" s="118"/>
      <c r="AXW138" s="118"/>
      <c r="AXX138" s="118"/>
      <c r="AXY138" s="118"/>
      <c r="AXZ138" s="118"/>
      <c r="AYA138" s="118"/>
      <c r="AYB138" s="118"/>
      <c r="AYC138" s="118"/>
      <c r="AYD138" s="118"/>
      <c r="AYE138" s="118"/>
      <c r="AYF138" s="118"/>
      <c r="AYG138" s="118"/>
      <c r="AYH138" s="118"/>
      <c r="AYI138" s="118"/>
      <c r="AYJ138" s="118"/>
      <c r="AYK138" s="118"/>
      <c r="AYL138" s="118"/>
      <c r="AYM138" s="118"/>
      <c r="AYN138" s="118"/>
      <c r="AYO138" s="118"/>
      <c r="AYP138" s="118"/>
      <c r="AYQ138" s="118"/>
      <c r="AYR138" s="118"/>
      <c r="AYS138" s="118"/>
      <c r="AYT138" s="118"/>
      <c r="AYU138" s="118"/>
      <c r="AYV138" s="118"/>
      <c r="AYW138" s="118"/>
      <c r="AYX138" s="118"/>
      <c r="AYY138" s="118"/>
      <c r="AYZ138" s="118"/>
      <c r="AZA138" s="118"/>
      <c r="AZB138" s="118"/>
      <c r="AZC138" s="118"/>
      <c r="AZD138" s="118"/>
      <c r="AZE138" s="118"/>
      <c r="AZF138" s="118"/>
      <c r="AZG138" s="118"/>
      <c r="AZH138" s="118"/>
      <c r="AZI138" s="118"/>
      <c r="AZJ138" s="118"/>
      <c r="AZK138" s="118"/>
      <c r="AZL138" s="118"/>
      <c r="AZM138" s="118"/>
      <c r="AZN138" s="118"/>
      <c r="AZO138" s="118"/>
      <c r="AZP138" s="118"/>
      <c r="AZQ138" s="118"/>
      <c r="AZR138" s="118"/>
      <c r="AZS138" s="118"/>
      <c r="AZT138" s="118"/>
      <c r="AZU138" s="118"/>
      <c r="AZV138" s="118"/>
      <c r="AZW138" s="118"/>
      <c r="AZX138" s="118"/>
      <c r="AZY138" s="118"/>
      <c r="AZZ138" s="118"/>
      <c r="BAA138" s="118"/>
      <c r="BAB138" s="118"/>
      <c r="BAC138" s="118"/>
      <c r="BAD138" s="118"/>
      <c r="BAE138" s="118"/>
      <c r="BAF138" s="118"/>
      <c r="BAG138" s="118"/>
      <c r="BAH138" s="118"/>
      <c r="BAI138" s="118"/>
      <c r="BAJ138" s="118"/>
      <c r="BAK138" s="118"/>
      <c r="BAL138" s="118"/>
      <c r="BAM138" s="118"/>
      <c r="BAN138" s="118"/>
      <c r="BAO138" s="118"/>
      <c r="BAP138" s="118"/>
      <c r="BAQ138" s="118"/>
      <c r="BAR138" s="118"/>
      <c r="BAS138" s="118"/>
      <c r="BAT138" s="118"/>
      <c r="BAU138" s="118"/>
      <c r="BAV138" s="118"/>
      <c r="BAW138" s="118"/>
      <c r="BAX138" s="118"/>
      <c r="BAY138" s="118"/>
      <c r="BAZ138" s="118"/>
      <c r="BBA138" s="118"/>
      <c r="BBB138" s="118"/>
      <c r="BBC138" s="118"/>
      <c r="BBD138" s="118"/>
      <c r="BBE138" s="118"/>
      <c r="BBF138" s="118"/>
      <c r="BBG138" s="118"/>
      <c r="BBH138" s="118"/>
      <c r="BBI138" s="118"/>
      <c r="BBJ138" s="118"/>
      <c r="BBK138" s="118"/>
      <c r="BBL138" s="118"/>
      <c r="BBM138" s="118"/>
      <c r="BBN138" s="118"/>
      <c r="BBO138" s="118"/>
      <c r="BBP138" s="118"/>
      <c r="BBQ138" s="118"/>
      <c r="BBR138" s="118"/>
      <c r="BBS138" s="118"/>
      <c r="BBT138" s="118"/>
      <c r="BBU138" s="118"/>
      <c r="BBV138" s="118"/>
      <c r="BBW138" s="118"/>
      <c r="BBX138" s="118"/>
      <c r="BBY138" s="118"/>
      <c r="BBZ138" s="118"/>
      <c r="BCA138" s="118"/>
      <c r="BCB138" s="118"/>
      <c r="BCC138" s="118"/>
      <c r="BCD138" s="118"/>
      <c r="BCE138" s="118"/>
      <c r="BCF138" s="118"/>
      <c r="BCG138" s="118"/>
      <c r="BCH138" s="118"/>
      <c r="BCI138" s="118"/>
      <c r="BCJ138" s="118"/>
      <c r="BCK138" s="118"/>
      <c r="BCL138" s="118"/>
      <c r="BCM138" s="118"/>
      <c r="BCN138" s="118"/>
      <c r="BCO138" s="118"/>
      <c r="BCP138" s="118"/>
      <c r="BCQ138" s="118"/>
      <c r="BCR138" s="118"/>
      <c r="BCS138" s="118"/>
      <c r="BCT138" s="118"/>
      <c r="BCU138" s="118"/>
      <c r="BCV138" s="118"/>
      <c r="BCW138" s="118"/>
      <c r="BCX138" s="118"/>
      <c r="BCY138" s="118"/>
      <c r="BCZ138" s="118"/>
      <c r="BDA138" s="118"/>
      <c r="BDB138" s="118"/>
      <c r="BDC138" s="118"/>
      <c r="BDD138" s="118"/>
      <c r="BDE138" s="118"/>
      <c r="BDF138" s="118"/>
      <c r="BDG138" s="118"/>
      <c r="BDH138" s="118"/>
      <c r="BDI138" s="118"/>
      <c r="BDJ138" s="118"/>
      <c r="BDK138" s="118"/>
      <c r="BDL138" s="118"/>
      <c r="BDM138" s="118"/>
      <c r="BDN138" s="118"/>
      <c r="BDO138" s="118"/>
      <c r="BDP138" s="118"/>
      <c r="BDQ138" s="118"/>
      <c r="BDR138" s="118"/>
      <c r="BDS138" s="118"/>
      <c r="BDT138" s="118"/>
      <c r="BDU138" s="118"/>
    </row>
    <row r="139" spans="1:1477" s="7" customFormat="1" ht="24" customHeight="1" thickTop="1" thickBot="1">
      <c r="B139" s="291" t="s">
        <v>42</v>
      </c>
      <c r="C139" s="292"/>
      <c r="D139" s="293"/>
      <c r="E139" s="8"/>
      <c r="F139" s="9"/>
      <c r="G139" s="10">
        <f t="shared" ref="G139:BR139" si="123">SUM(G135,G137)</f>
        <v>91</v>
      </c>
      <c r="H139" s="10">
        <f t="shared" si="123"/>
        <v>135</v>
      </c>
      <c r="I139" s="10">
        <f t="shared" si="123"/>
        <v>164</v>
      </c>
      <c r="J139" s="10">
        <f t="shared" si="123"/>
        <v>22696</v>
      </c>
      <c r="K139" s="10">
        <f t="shared" si="123"/>
        <v>30061</v>
      </c>
      <c r="L139" s="10">
        <f>SUM(L135,L137)</f>
        <v>30065</v>
      </c>
      <c r="M139" s="158">
        <f>IF(G139=0,0,N139/G139)</f>
        <v>0.92307692307692313</v>
      </c>
      <c r="N139" s="10">
        <f>SUM(N135,N137)</f>
        <v>84</v>
      </c>
      <c r="O139" s="10">
        <f t="shared" si="123"/>
        <v>-4</v>
      </c>
      <c r="P139" s="11">
        <f t="shared" si="123"/>
        <v>500</v>
      </c>
      <c r="Q139" s="11">
        <f t="shared" si="123"/>
        <v>0</v>
      </c>
      <c r="R139" s="10">
        <f t="shared" si="123"/>
        <v>5681</v>
      </c>
      <c r="S139" s="10">
        <f t="shared" si="123"/>
        <v>1684</v>
      </c>
      <c r="T139" s="12">
        <f t="shared" si="123"/>
        <v>339212736</v>
      </c>
      <c r="U139" s="12">
        <f t="shared" si="123"/>
        <v>4569379</v>
      </c>
      <c r="V139" s="12">
        <f t="shared" si="123"/>
        <v>334643359</v>
      </c>
      <c r="W139" s="12">
        <f t="shared" si="123"/>
        <v>349125190</v>
      </c>
      <c r="X139" s="12">
        <f t="shared" si="123"/>
        <v>347094869</v>
      </c>
      <c r="Y139" s="12">
        <f t="shared" si="123"/>
        <v>-364024</v>
      </c>
      <c r="Z139" s="12">
        <f t="shared" si="123"/>
        <v>0</v>
      </c>
      <c r="AA139" s="12">
        <f t="shared" si="123"/>
        <v>-364024</v>
      </c>
      <c r="AB139" s="12">
        <f t="shared" si="123"/>
        <v>346730845</v>
      </c>
      <c r="AC139" s="12">
        <f>SUM(AC135,AC137)</f>
        <v>340298948</v>
      </c>
      <c r="AD139" s="157">
        <f>IF(G139=0,0,AE139/G139)</f>
        <v>0.94505494505494503</v>
      </c>
      <c r="AE139" s="160">
        <f>SUM(AE135,AE137)</f>
        <v>86</v>
      </c>
      <c r="AF139" s="12">
        <f t="shared" si="123"/>
        <v>-6431894</v>
      </c>
      <c r="AG139" s="12">
        <f t="shared" si="123"/>
        <v>9912452</v>
      </c>
      <c r="AH139" s="11">
        <f t="shared" si="123"/>
        <v>3735</v>
      </c>
      <c r="AI139" s="11">
        <f t="shared" si="123"/>
        <v>1522</v>
      </c>
      <c r="AJ139" s="13">
        <f t="shared" si="123"/>
        <v>97</v>
      </c>
      <c r="AK139" s="13">
        <f t="shared" si="123"/>
        <v>623</v>
      </c>
      <c r="AL139" s="12">
        <f t="shared" si="123"/>
        <v>4802283</v>
      </c>
      <c r="AM139" s="12">
        <f t="shared" si="123"/>
        <v>135381</v>
      </c>
      <c r="AN139" s="13">
        <f t="shared" si="123"/>
        <v>187</v>
      </c>
      <c r="AO139" s="13">
        <f t="shared" si="123"/>
        <v>583</v>
      </c>
      <c r="AP139" s="12">
        <f t="shared" si="123"/>
        <v>5501255</v>
      </c>
      <c r="AQ139" s="12">
        <f t="shared" si="123"/>
        <v>533395</v>
      </c>
      <c r="AR139" s="13">
        <f t="shared" si="123"/>
        <v>0</v>
      </c>
      <c r="AS139" s="13">
        <f t="shared" si="123"/>
        <v>0</v>
      </c>
      <c r="AT139" s="12">
        <f t="shared" si="123"/>
        <v>0</v>
      </c>
      <c r="AU139" s="12">
        <f t="shared" si="123"/>
        <v>0</v>
      </c>
      <c r="AV139" s="13">
        <f t="shared" si="123"/>
        <v>0</v>
      </c>
      <c r="AW139" s="13">
        <f t="shared" si="123"/>
        <v>0</v>
      </c>
      <c r="AX139" s="12">
        <f t="shared" si="123"/>
        <v>0</v>
      </c>
      <c r="AY139" s="12">
        <f t="shared" si="123"/>
        <v>0</v>
      </c>
      <c r="AZ139" s="13">
        <f t="shared" si="123"/>
        <v>0</v>
      </c>
      <c r="BA139" s="13">
        <f t="shared" si="123"/>
        <v>0</v>
      </c>
      <c r="BB139" s="12">
        <f t="shared" si="123"/>
        <v>8000</v>
      </c>
      <c r="BC139" s="12">
        <f t="shared" si="123"/>
        <v>0</v>
      </c>
      <c r="BD139" s="13">
        <f t="shared" si="123"/>
        <v>29</v>
      </c>
      <c r="BE139" s="13">
        <f t="shared" si="123"/>
        <v>383</v>
      </c>
      <c r="BF139" s="12">
        <f t="shared" si="123"/>
        <v>2425593</v>
      </c>
      <c r="BG139" s="12">
        <f t="shared" si="123"/>
        <v>175794</v>
      </c>
      <c r="BH139" s="13">
        <f t="shared" si="123"/>
        <v>0</v>
      </c>
      <c r="BI139" s="13">
        <f t="shared" si="123"/>
        <v>5</v>
      </c>
      <c r="BJ139" s="12">
        <f t="shared" si="123"/>
        <v>20067</v>
      </c>
      <c r="BK139" s="12">
        <f t="shared" si="123"/>
        <v>0</v>
      </c>
      <c r="BL139" s="13">
        <f t="shared" si="123"/>
        <v>0</v>
      </c>
      <c r="BM139" s="13">
        <f t="shared" si="123"/>
        <v>0</v>
      </c>
      <c r="BN139" s="12">
        <f t="shared" si="123"/>
        <v>0</v>
      </c>
      <c r="BO139" s="12">
        <f t="shared" si="123"/>
        <v>0</v>
      </c>
      <c r="BP139" s="13">
        <f t="shared" si="123"/>
        <v>35</v>
      </c>
      <c r="BQ139" s="13">
        <f t="shared" si="123"/>
        <v>34</v>
      </c>
      <c r="BR139" s="12">
        <f t="shared" si="123"/>
        <v>64997</v>
      </c>
      <c r="BS139" s="12">
        <f t="shared" ref="BS139:CM139" si="124">SUM(BS135,BS137)</f>
        <v>0</v>
      </c>
      <c r="BT139" s="13">
        <f t="shared" si="124"/>
        <v>0</v>
      </c>
      <c r="BU139" s="13">
        <f t="shared" si="124"/>
        <v>0</v>
      </c>
      <c r="BV139" s="12">
        <f t="shared" si="124"/>
        <v>67841</v>
      </c>
      <c r="BW139" s="12">
        <f t="shared" si="124"/>
        <v>0</v>
      </c>
      <c r="BX139" s="13">
        <f t="shared" si="124"/>
        <v>0</v>
      </c>
      <c r="BY139" s="13">
        <f t="shared" si="124"/>
        <v>1</v>
      </c>
      <c r="BZ139" s="12">
        <f t="shared" si="124"/>
        <v>36978</v>
      </c>
      <c r="CA139" s="12">
        <f t="shared" si="124"/>
        <v>8860</v>
      </c>
      <c r="CB139" s="13">
        <f t="shared" si="124"/>
        <v>38</v>
      </c>
      <c r="CC139" s="13">
        <f t="shared" si="124"/>
        <v>0</v>
      </c>
      <c r="CD139" s="12">
        <f t="shared" si="124"/>
        <v>0</v>
      </c>
      <c r="CE139" s="12">
        <f t="shared" si="124"/>
        <v>0</v>
      </c>
      <c r="CF139" s="13">
        <f t="shared" si="124"/>
        <v>0</v>
      </c>
      <c r="CG139" s="13">
        <f t="shared" si="124"/>
        <v>55</v>
      </c>
      <c r="CH139" s="12">
        <f t="shared" si="124"/>
        <v>-1673766</v>
      </c>
      <c r="CI139" s="12">
        <f t="shared" si="124"/>
        <v>0</v>
      </c>
      <c r="CJ139" s="13">
        <f t="shared" si="124"/>
        <v>386</v>
      </c>
      <c r="CK139" s="13">
        <f t="shared" si="124"/>
        <v>1684</v>
      </c>
      <c r="CL139" s="12">
        <f t="shared" si="124"/>
        <v>11253247</v>
      </c>
      <c r="CM139" s="12">
        <f t="shared" si="124"/>
        <v>853429</v>
      </c>
      <c r="CN139" s="14"/>
      <c r="CO139" s="14"/>
      <c r="CP139" s="14"/>
      <c r="CQ139" s="14"/>
      <c r="CR139" s="14"/>
      <c r="CS139" s="14"/>
      <c r="CT139" s="15"/>
      <c r="CU139" s="9"/>
      <c r="CV139" s="9"/>
      <c r="CW139" s="10"/>
      <c r="CX139" s="15"/>
      <c r="CY139" s="9"/>
      <c r="CZ139" s="9"/>
      <c r="DA139" s="9"/>
      <c r="DB139" s="12"/>
      <c r="DC139" s="14"/>
      <c r="DD139" s="16"/>
      <c r="DE139" s="118"/>
      <c r="DF139" s="118"/>
      <c r="DG139" s="118"/>
      <c r="DH139" s="118"/>
      <c r="DI139" s="118"/>
      <c r="DJ139" s="118"/>
      <c r="DK139" s="118"/>
      <c r="DL139" s="118"/>
      <c r="DM139" s="118"/>
      <c r="DN139" s="118"/>
      <c r="DO139" s="118"/>
      <c r="DP139" s="118"/>
      <c r="DQ139" s="118"/>
      <c r="DR139" s="118"/>
      <c r="DS139" s="118"/>
      <c r="DT139" s="118"/>
      <c r="DU139" s="118"/>
      <c r="DV139" s="118"/>
      <c r="DW139" s="118"/>
      <c r="DX139" s="118"/>
      <c r="DY139" s="118"/>
      <c r="DZ139" s="118"/>
      <c r="EA139" s="118"/>
      <c r="EB139" s="118"/>
      <c r="EC139" s="118"/>
      <c r="ED139" s="118"/>
      <c r="EE139" s="118"/>
      <c r="EF139" s="118"/>
      <c r="EG139" s="118"/>
      <c r="EH139" s="118"/>
      <c r="EI139" s="118"/>
      <c r="EJ139" s="118"/>
      <c r="EK139" s="118"/>
      <c r="EL139" s="118"/>
      <c r="EM139" s="118"/>
      <c r="EN139" s="118"/>
      <c r="EO139" s="118"/>
      <c r="EP139" s="118"/>
      <c r="EQ139" s="118"/>
      <c r="ER139" s="118"/>
      <c r="ES139" s="118"/>
      <c r="ET139" s="118"/>
      <c r="EU139" s="118"/>
      <c r="EV139" s="118"/>
      <c r="EW139" s="118"/>
      <c r="EX139" s="118"/>
      <c r="EY139" s="118"/>
      <c r="EZ139" s="118"/>
      <c r="FA139" s="118"/>
      <c r="FB139" s="118"/>
      <c r="FC139" s="118"/>
      <c r="FD139" s="118"/>
      <c r="FE139" s="118"/>
      <c r="FF139" s="118"/>
      <c r="FG139" s="118"/>
      <c r="FH139" s="118"/>
      <c r="FI139" s="118"/>
      <c r="FJ139" s="118"/>
      <c r="FK139" s="118"/>
      <c r="FL139" s="118"/>
      <c r="FM139" s="118"/>
      <c r="FN139" s="118"/>
      <c r="FO139" s="118"/>
      <c r="FP139" s="118"/>
      <c r="FQ139" s="118"/>
      <c r="FR139" s="118"/>
      <c r="FS139" s="118"/>
      <c r="FT139" s="118"/>
      <c r="FU139" s="118"/>
      <c r="FV139" s="118"/>
      <c r="FW139" s="118"/>
      <c r="FX139" s="118"/>
      <c r="FY139" s="118"/>
      <c r="FZ139" s="118"/>
      <c r="GA139" s="118"/>
      <c r="GB139" s="118"/>
      <c r="GC139" s="118"/>
      <c r="GD139" s="118"/>
      <c r="GE139" s="118"/>
      <c r="GF139" s="118"/>
      <c r="GG139" s="118"/>
      <c r="GH139" s="118"/>
      <c r="GI139" s="118"/>
      <c r="GJ139" s="118"/>
      <c r="GK139" s="118"/>
      <c r="GL139" s="118"/>
      <c r="GM139" s="118"/>
      <c r="GN139" s="118"/>
      <c r="GO139" s="118"/>
      <c r="GP139" s="118"/>
      <c r="GQ139" s="118"/>
      <c r="GR139" s="118"/>
      <c r="GS139" s="118"/>
      <c r="GT139" s="118"/>
      <c r="GU139" s="118"/>
      <c r="GV139" s="118"/>
      <c r="GW139" s="118"/>
      <c r="GX139" s="118"/>
      <c r="GY139" s="118"/>
      <c r="GZ139" s="118"/>
      <c r="HA139" s="118"/>
      <c r="HB139" s="118"/>
      <c r="HC139" s="118"/>
      <c r="HD139" s="118"/>
      <c r="HE139" s="118"/>
      <c r="HF139" s="118"/>
      <c r="HG139" s="118"/>
      <c r="HH139" s="118"/>
      <c r="HI139" s="118"/>
      <c r="HJ139" s="118"/>
      <c r="HK139" s="118"/>
      <c r="HL139" s="118"/>
      <c r="HM139" s="118"/>
      <c r="HN139" s="118"/>
      <c r="HO139" s="118"/>
      <c r="HP139" s="118"/>
      <c r="HQ139" s="118"/>
      <c r="HR139" s="118"/>
      <c r="HS139" s="118"/>
      <c r="HT139" s="118"/>
      <c r="HU139" s="118"/>
      <c r="HV139" s="118"/>
      <c r="HW139" s="118"/>
      <c r="HX139" s="118"/>
      <c r="HY139" s="118"/>
      <c r="HZ139" s="118"/>
      <c r="IA139" s="118"/>
      <c r="IB139" s="118"/>
      <c r="IC139" s="118"/>
      <c r="ID139" s="118"/>
      <c r="IE139" s="118"/>
      <c r="IF139" s="118"/>
      <c r="IG139" s="118"/>
      <c r="IH139" s="118"/>
      <c r="II139" s="118"/>
      <c r="IJ139" s="118"/>
      <c r="IK139" s="118"/>
      <c r="IL139" s="118"/>
      <c r="IM139" s="118"/>
      <c r="IN139" s="118"/>
      <c r="IO139" s="118"/>
      <c r="IP139" s="118"/>
      <c r="IQ139" s="118"/>
      <c r="IR139" s="118"/>
      <c r="IS139" s="118"/>
      <c r="IT139" s="118"/>
      <c r="IU139" s="118"/>
      <c r="IV139" s="118"/>
      <c r="IW139" s="118"/>
      <c r="IX139" s="118"/>
      <c r="IY139" s="118"/>
      <c r="IZ139" s="118"/>
      <c r="JA139" s="118"/>
      <c r="JB139" s="118"/>
      <c r="JC139" s="118"/>
      <c r="JD139" s="118"/>
      <c r="JE139" s="118"/>
      <c r="JF139" s="118"/>
      <c r="JG139" s="118"/>
      <c r="JH139" s="118"/>
      <c r="JI139" s="118"/>
      <c r="JJ139" s="118"/>
      <c r="JK139" s="118"/>
      <c r="JL139" s="118"/>
      <c r="JM139" s="118"/>
      <c r="JN139" s="118"/>
      <c r="JO139" s="118"/>
      <c r="JP139" s="118"/>
      <c r="JQ139" s="118"/>
      <c r="JR139" s="118"/>
      <c r="JS139" s="118"/>
      <c r="JT139" s="118"/>
      <c r="JU139" s="118"/>
      <c r="JV139" s="118"/>
      <c r="JW139" s="118"/>
      <c r="JX139" s="118"/>
      <c r="JY139" s="118"/>
      <c r="JZ139" s="118"/>
      <c r="KA139" s="118"/>
      <c r="KB139" s="118"/>
      <c r="KC139" s="118"/>
      <c r="KD139" s="118"/>
      <c r="KE139" s="118"/>
      <c r="KF139" s="118"/>
      <c r="KG139" s="118"/>
      <c r="KH139" s="118"/>
      <c r="KI139" s="118"/>
      <c r="KJ139" s="118"/>
      <c r="KK139" s="118"/>
      <c r="KL139" s="118"/>
      <c r="KM139" s="118"/>
      <c r="KN139" s="118"/>
      <c r="KO139" s="118"/>
      <c r="KP139" s="118"/>
      <c r="KQ139" s="118"/>
      <c r="KR139" s="118"/>
      <c r="KS139" s="118"/>
      <c r="KT139" s="118"/>
      <c r="KU139" s="118"/>
      <c r="KV139" s="118"/>
      <c r="KW139" s="118"/>
      <c r="KX139" s="118"/>
      <c r="KY139" s="118"/>
      <c r="KZ139" s="118"/>
      <c r="LA139" s="118"/>
      <c r="LB139" s="118"/>
      <c r="LC139" s="118"/>
      <c r="LD139" s="118"/>
      <c r="LE139" s="118"/>
      <c r="LF139" s="118"/>
      <c r="LG139" s="118"/>
      <c r="LH139" s="118"/>
      <c r="LI139" s="118"/>
      <c r="LJ139" s="118"/>
      <c r="LK139" s="118"/>
      <c r="LL139" s="118"/>
      <c r="LM139" s="118"/>
      <c r="LN139" s="118"/>
      <c r="LO139" s="118"/>
      <c r="LP139" s="118"/>
      <c r="LQ139" s="118"/>
      <c r="LR139" s="118"/>
      <c r="LS139" s="118"/>
      <c r="LT139" s="118"/>
      <c r="LU139" s="118"/>
      <c r="LV139" s="118"/>
      <c r="LW139" s="118"/>
      <c r="LX139" s="118"/>
      <c r="LY139" s="118"/>
      <c r="LZ139" s="118"/>
      <c r="MA139" s="118"/>
      <c r="MB139" s="118"/>
      <c r="MC139" s="118"/>
      <c r="MD139" s="118"/>
      <c r="ME139" s="118"/>
      <c r="MF139" s="118"/>
      <c r="MG139" s="118"/>
      <c r="MH139" s="118"/>
      <c r="MI139" s="118"/>
      <c r="MJ139" s="118"/>
      <c r="MK139" s="118"/>
      <c r="ML139" s="118"/>
      <c r="MM139" s="118"/>
      <c r="MN139" s="118"/>
      <c r="MO139" s="118"/>
      <c r="MP139" s="118"/>
      <c r="MQ139" s="118"/>
      <c r="MR139" s="118"/>
      <c r="MS139" s="118"/>
      <c r="MT139" s="118"/>
      <c r="MU139" s="118"/>
      <c r="MV139" s="118"/>
      <c r="MW139" s="118"/>
      <c r="MX139" s="118"/>
      <c r="MY139" s="118"/>
      <c r="MZ139" s="118"/>
      <c r="NA139" s="118"/>
      <c r="NB139" s="118"/>
      <c r="NC139" s="118"/>
      <c r="ND139" s="118"/>
      <c r="NE139" s="118"/>
      <c r="NF139" s="118"/>
      <c r="NG139" s="118"/>
      <c r="NH139" s="118"/>
      <c r="NI139" s="118"/>
      <c r="NJ139" s="118"/>
      <c r="NK139" s="118"/>
      <c r="NL139" s="118"/>
      <c r="NM139" s="118"/>
      <c r="NN139" s="118"/>
      <c r="NO139" s="118"/>
      <c r="NP139" s="118"/>
      <c r="NQ139" s="118"/>
      <c r="NR139" s="118"/>
      <c r="NS139" s="118"/>
      <c r="NT139" s="118"/>
      <c r="NU139" s="118"/>
      <c r="NV139" s="118"/>
      <c r="NW139" s="118"/>
      <c r="NX139" s="118"/>
      <c r="NY139" s="118"/>
      <c r="NZ139" s="118"/>
      <c r="OA139" s="118"/>
      <c r="OB139" s="118"/>
      <c r="OC139" s="118"/>
      <c r="OD139" s="118"/>
      <c r="OE139" s="118"/>
      <c r="OF139" s="118"/>
      <c r="OG139" s="118"/>
      <c r="OH139" s="118"/>
      <c r="OI139" s="118"/>
      <c r="OJ139" s="118"/>
      <c r="OK139" s="118"/>
      <c r="OL139" s="118"/>
      <c r="OM139" s="118"/>
      <c r="ON139" s="118"/>
      <c r="OO139" s="118"/>
      <c r="OP139" s="118"/>
      <c r="OQ139" s="118"/>
      <c r="OR139" s="118"/>
      <c r="OS139" s="118"/>
      <c r="OT139" s="118"/>
      <c r="OU139" s="118"/>
      <c r="OV139" s="118"/>
      <c r="OW139" s="118"/>
      <c r="OX139" s="118"/>
      <c r="OY139" s="118"/>
      <c r="OZ139" s="118"/>
      <c r="PA139" s="118"/>
      <c r="PB139" s="118"/>
      <c r="PC139" s="118"/>
      <c r="PD139" s="118"/>
      <c r="PE139" s="118"/>
      <c r="PF139" s="118"/>
      <c r="PG139" s="118"/>
      <c r="PH139" s="118"/>
      <c r="PI139" s="118"/>
      <c r="PJ139" s="118"/>
      <c r="PK139" s="118"/>
      <c r="PL139" s="118"/>
      <c r="PM139" s="118"/>
      <c r="PN139" s="118"/>
      <c r="PO139" s="118"/>
      <c r="PP139" s="118"/>
      <c r="PQ139" s="118"/>
      <c r="PR139" s="118"/>
      <c r="PS139" s="118"/>
      <c r="PT139" s="118"/>
      <c r="PU139" s="118"/>
      <c r="PV139" s="118"/>
      <c r="PW139" s="118"/>
      <c r="PX139" s="118"/>
      <c r="PY139" s="118"/>
      <c r="PZ139" s="118"/>
      <c r="QA139" s="118"/>
      <c r="QB139" s="118"/>
      <c r="QC139" s="118"/>
      <c r="QD139" s="118"/>
      <c r="QE139" s="118"/>
      <c r="QF139" s="118"/>
      <c r="QG139" s="118"/>
      <c r="QH139" s="118"/>
      <c r="QI139" s="118"/>
      <c r="QJ139" s="118"/>
      <c r="QK139" s="118"/>
      <c r="QL139" s="118"/>
      <c r="QM139" s="118"/>
      <c r="QN139" s="118"/>
      <c r="QO139" s="118"/>
      <c r="QP139" s="118"/>
      <c r="QQ139" s="118"/>
      <c r="QR139" s="118"/>
      <c r="QS139" s="118"/>
      <c r="QT139" s="118"/>
      <c r="QU139" s="118"/>
      <c r="QV139" s="118"/>
      <c r="QW139" s="118"/>
      <c r="QX139" s="118"/>
      <c r="QY139" s="118"/>
      <c r="QZ139" s="118"/>
      <c r="RA139" s="118"/>
      <c r="RB139" s="118"/>
      <c r="RC139" s="118"/>
      <c r="RD139" s="118"/>
      <c r="RE139" s="118"/>
      <c r="RF139" s="118"/>
      <c r="RG139" s="118"/>
      <c r="RH139" s="118"/>
      <c r="RI139" s="118"/>
      <c r="RJ139" s="118"/>
      <c r="RK139" s="118"/>
      <c r="RL139" s="118"/>
      <c r="RM139" s="118"/>
      <c r="RN139" s="118"/>
      <c r="RO139" s="118"/>
      <c r="RP139" s="118"/>
      <c r="RQ139" s="118"/>
      <c r="RR139" s="118"/>
      <c r="RS139" s="118"/>
      <c r="RT139" s="118"/>
      <c r="RU139" s="118"/>
      <c r="RV139" s="118"/>
      <c r="RW139" s="118"/>
      <c r="RX139" s="118"/>
      <c r="RY139" s="118"/>
      <c r="RZ139" s="118"/>
      <c r="SA139" s="118"/>
      <c r="SB139" s="118"/>
      <c r="SC139" s="118"/>
      <c r="SD139" s="118"/>
      <c r="SE139" s="118"/>
      <c r="SF139" s="118"/>
      <c r="SG139" s="118"/>
      <c r="SH139" s="118"/>
      <c r="SI139" s="118"/>
      <c r="SJ139" s="118"/>
      <c r="SK139" s="118"/>
      <c r="SL139" s="118"/>
      <c r="SM139" s="118"/>
      <c r="SN139" s="118"/>
      <c r="SO139" s="118"/>
      <c r="SP139" s="118"/>
      <c r="SQ139" s="118"/>
      <c r="SR139" s="118"/>
      <c r="SS139" s="118"/>
      <c r="ST139" s="118"/>
      <c r="SU139" s="118"/>
      <c r="SV139" s="118"/>
      <c r="SW139" s="118"/>
      <c r="SX139" s="118"/>
      <c r="SY139" s="118"/>
      <c r="SZ139" s="118"/>
      <c r="TA139" s="118"/>
      <c r="TB139" s="118"/>
      <c r="TC139" s="118"/>
      <c r="TD139" s="118"/>
      <c r="TE139" s="118"/>
      <c r="TF139" s="118"/>
      <c r="TG139" s="118"/>
      <c r="TH139" s="118"/>
      <c r="TI139" s="118"/>
      <c r="TJ139" s="118"/>
      <c r="TK139" s="118"/>
      <c r="TL139" s="118"/>
      <c r="TM139" s="118"/>
      <c r="TN139" s="118"/>
      <c r="TO139" s="118"/>
      <c r="TP139" s="118"/>
      <c r="TQ139" s="118"/>
      <c r="TR139" s="118"/>
      <c r="TS139" s="118"/>
      <c r="TT139" s="118"/>
      <c r="TU139" s="118"/>
      <c r="TV139" s="118"/>
      <c r="TW139" s="118"/>
      <c r="TX139" s="118"/>
      <c r="TY139" s="118"/>
      <c r="TZ139" s="118"/>
      <c r="UA139" s="118"/>
      <c r="UB139" s="118"/>
      <c r="UC139" s="118"/>
      <c r="UD139" s="118"/>
      <c r="UE139" s="118"/>
      <c r="UF139" s="118"/>
      <c r="UG139" s="118"/>
      <c r="UH139" s="118"/>
      <c r="UI139" s="118"/>
      <c r="UJ139" s="118"/>
      <c r="UK139" s="118"/>
      <c r="UL139" s="118"/>
      <c r="UM139" s="118"/>
      <c r="UN139" s="118"/>
      <c r="UO139" s="118"/>
      <c r="UP139" s="118"/>
      <c r="UQ139" s="118"/>
      <c r="UR139" s="118"/>
      <c r="US139" s="118"/>
      <c r="UT139" s="118"/>
      <c r="UU139" s="118"/>
      <c r="UV139" s="118"/>
      <c r="UW139" s="118"/>
      <c r="UX139" s="118"/>
      <c r="UY139" s="118"/>
      <c r="UZ139" s="118"/>
      <c r="VA139" s="118"/>
      <c r="VB139" s="118"/>
      <c r="VC139" s="118"/>
      <c r="VD139" s="118"/>
      <c r="VE139" s="118"/>
      <c r="VF139" s="118"/>
      <c r="VG139" s="118"/>
      <c r="VH139" s="118"/>
      <c r="VI139" s="118"/>
      <c r="VJ139" s="118"/>
      <c r="VK139" s="118"/>
      <c r="VL139" s="118"/>
      <c r="VM139" s="118"/>
      <c r="VN139" s="118"/>
      <c r="VO139" s="118"/>
      <c r="VP139" s="118"/>
      <c r="VQ139" s="118"/>
      <c r="VR139" s="118"/>
      <c r="VS139" s="118"/>
      <c r="VT139" s="118"/>
      <c r="VU139" s="118"/>
      <c r="VV139" s="118"/>
      <c r="VW139" s="118"/>
      <c r="VX139" s="118"/>
      <c r="VY139" s="118"/>
      <c r="VZ139" s="118"/>
      <c r="WA139" s="118"/>
      <c r="WB139" s="118"/>
      <c r="WC139" s="118"/>
      <c r="WD139" s="118"/>
      <c r="WE139" s="118"/>
      <c r="WF139" s="118"/>
      <c r="WG139" s="118"/>
      <c r="WH139" s="118"/>
      <c r="WI139" s="118"/>
      <c r="WJ139" s="118"/>
      <c r="WK139" s="118"/>
      <c r="WL139" s="118"/>
      <c r="WM139" s="118"/>
      <c r="WN139" s="118"/>
      <c r="WO139" s="118"/>
      <c r="WP139" s="118"/>
      <c r="WQ139" s="118"/>
      <c r="WR139" s="118"/>
      <c r="WS139" s="118"/>
      <c r="WT139" s="118"/>
      <c r="WU139" s="118"/>
      <c r="WV139" s="118"/>
      <c r="WW139" s="118"/>
      <c r="WX139" s="118"/>
      <c r="WY139" s="118"/>
      <c r="WZ139" s="118"/>
      <c r="XA139" s="118"/>
      <c r="XB139" s="118"/>
      <c r="XC139" s="118"/>
      <c r="XD139" s="118"/>
      <c r="XE139" s="118"/>
      <c r="XF139" s="118"/>
      <c r="XG139" s="118"/>
      <c r="XH139" s="118"/>
      <c r="XI139" s="118"/>
      <c r="XJ139" s="118"/>
      <c r="XK139" s="118"/>
      <c r="XL139" s="118"/>
      <c r="XM139" s="118"/>
      <c r="XN139" s="118"/>
      <c r="XO139" s="118"/>
      <c r="XP139" s="118"/>
      <c r="XQ139" s="118"/>
      <c r="XR139" s="118"/>
      <c r="XS139" s="118"/>
      <c r="XT139" s="118"/>
      <c r="XU139" s="118"/>
      <c r="XV139" s="118"/>
      <c r="XW139" s="118"/>
      <c r="XX139" s="118"/>
      <c r="XY139" s="118"/>
      <c r="XZ139" s="118"/>
      <c r="YA139" s="118"/>
      <c r="YB139" s="118"/>
      <c r="YC139" s="118"/>
      <c r="YD139" s="118"/>
      <c r="YE139" s="118"/>
      <c r="YF139" s="118"/>
      <c r="YG139" s="118"/>
      <c r="YH139" s="118"/>
      <c r="YI139" s="118"/>
      <c r="YJ139" s="118"/>
      <c r="YK139" s="118"/>
      <c r="YL139" s="118"/>
      <c r="YM139" s="118"/>
      <c r="YN139" s="118"/>
      <c r="YO139" s="118"/>
      <c r="YP139" s="118"/>
      <c r="YQ139" s="118"/>
      <c r="YR139" s="118"/>
      <c r="YS139" s="118"/>
      <c r="YT139" s="118"/>
      <c r="YU139" s="118"/>
      <c r="YV139" s="118"/>
      <c r="YW139" s="118"/>
      <c r="YX139" s="118"/>
      <c r="YY139" s="118"/>
      <c r="YZ139" s="118"/>
      <c r="ZA139" s="118"/>
      <c r="ZB139" s="118"/>
      <c r="ZC139" s="118"/>
      <c r="ZD139" s="118"/>
      <c r="ZE139" s="118"/>
      <c r="ZF139" s="118"/>
      <c r="ZG139" s="118"/>
      <c r="ZH139" s="118"/>
      <c r="ZI139" s="118"/>
      <c r="ZJ139" s="118"/>
      <c r="ZK139" s="118"/>
      <c r="ZL139" s="118"/>
      <c r="ZM139" s="118"/>
      <c r="ZN139" s="118"/>
      <c r="ZO139" s="118"/>
      <c r="ZP139" s="118"/>
      <c r="ZQ139" s="118"/>
      <c r="ZR139" s="118"/>
      <c r="ZS139" s="118"/>
      <c r="ZT139" s="118"/>
      <c r="ZU139" s="118"/>
      <c r="ZV139" s="118"/>
      <c r="ZW139" s="118"/>
      <c r="ZX139" s="118"/>
      <c r="ZY139" s="118"/>
      <c r="ZZ139" s="118"/>
      <c r="AAA139" s="118"/>
      <c r="AAB139" s="118"/>
      <c r="AAC139" s="118"/>
      <c r="AAD139" s="118"/>
      <c r="AAE139" s="118"/>
      <c r="AAF139" s="118"/>
      <c r="AAG139" s="118"/>
      <c r="AAH139" s="118"/>
      <c r="AAI139" s="118"/>
      <c r="AAJ139" s="118"/>
      <c r="AAK139" s="118"/>
      <c r="AAL139" s="118"/>
      <c r="AAM139" s="118"/>
      <c r="AAN139" s="118"/>
      <c r="AAO139" s="118"/>
      <c r="AAP139" s="118"/>
      <c r="AAQ139" s="118"/>
      <c r="AAR139" s="118"/>
      <c r="AAS139" s="118"/>
      <c r="AAT139" s="118"/>
      <c r="AAU139" s="118"/>
      <c r="AAV139" s="118"/>
      <c r="AAW139" s="118"/>
      <c r="AAX139" s="118"/>
      <c r="AAY139" s="118"/>
      <c r="AAZ139" s="118"/>
      <c r="ABA139" s="118"/>
      <c r="ABB139" s="118"/>
      <c r="ABC139" s="118"/>
      <c r="ABD139" s="118"/>
      <c r="ABE139" s="118"/>
      <c r="ABF139" s="118"/>
      <c r="ABG139" s="118"/>
      <c r="ABH139" s="118"/>
      <c r="ABI139" s="118"/>
      <c r="ABJ139" s="118"/>
      <c r="ABK139" s="118"/>
      <c r="ABL139" s="118"/>
      <c r="ABM139" s="118"/>
      <c r="ABN139" s="118"/>
      <c r="ABO139" s="118"/>
      <c r="ABP139" s="118"/>
      <c r="ABQ139" s="118"/>
      <c r="ABR139" s="118"/>
      <c r="ABS139" s="118"/>
      <c r="ABT139" s="118"/>
      <c r="ABU139" s="118"/>
      <c r="ABV139" s="118"/>
      <c r="ABW139" s="118"/>
      <c r="ABX139" s="118"/>
      <c r="ABY139" s="118"/>
      <c r="ABZ139" s="118"/>
      <c r="ACA139" s="118"/>
      <c r="ACB139" s="118"/>
      <c r="ACC139" s="118"/>
      <c r="ACD139" s="118"/>
      <c r="ACE139" s="118"/>
      <c r="ACF139" s="118"/>
      <c r="ACG139" s="118"/>
      <c r="ACH139" s="118"/>
      <c r="ACI139" s="118"/>
      <c r="ACJ139" s="118"/>
      <c r="ACK139" s="118"/>
      <c r="ACL139" s="118"/>
      <c r="ACM139" s="118"/>
      <c r="ACN139" s="118"/>
      <c r="ACO139" s="118"/>
      <c r="ACP139" s="118"/>
      <c r="ACQ139" s="118"/>
      <c r="ACR139" s="118"/>
      <c r="ACS139" s="118"/>
      <c r="ACT139" s="118"/>
      <c r="ACU139" s="118"/>
      <c r="ACV139" s="118"/>
      <c r="ACW139" s="118"/>
      <c r="ACX139" s="118"/>
      <c r="ACY139" s="118"/>
      <c r="ACZ139" s="118"/>
      <c r="ADA139" s="118"/>
      <c r="ADB139" s="118"/>
      <c r="ADC139" s="118"/>
      <c r="ADD139" s="118"/>
      <c r="ADE139" s="118"/>
      <c r="ADF139" s="118"/>
      <c r="ADG139" s="118"/>
      <c r="ADH139" s="118"/>
      <c r="ADI139" s="118"/>
      <c r="ADJ139" s="118"/>
      <c r="ADK139" s="118"/>
      <c r="ADL139" s="118"/>
      <c r="ADM139" s="118"/>
      <c r="ADN139" s="118"/>
      <c r="ADO139" s="118"/>
      <c r="ADP139" s="118"/>
      <c r="ADQ139" s="118"/>
      <c r="ADR139" s="118"/>
      <c r="ADS139" s="118"/>
      <c r="ADT139" s="118"/>
      <c r="ADU139" s="118"/>
      <c r="ADV139" s="118"/>
      <c r="ADW139" s="118"/>
      <c r="ADX139" s="118"/>
      <c r="ADY139" s="118"/>
      <c r="ADZ139" s="118"/>
      <c r="AEA139" s="118"/>
      <c r="AEB139" s="118"/>
      <c r="AEC139" s="118"/>
      <c r="AED139" s="118"/>
      <c r="AEE139" s="118"/>
      <c r="AEF139" s="118"/>
      <c r="AEG139" s="118"/>
      <c r="AEH139" s="118"/>
      <c r="AEI139" s="118"/>
      <c r="AEJ139" s="118"/>
      <c r="AEK139" s="118"/>
      <c r="AEL139" s="118"/>
      <c r="AEM139" s="118"/>
      <c r="AEN139" s="118"/>
      <c r="AEO139" s="118"/>
      <c r="AEP139" s="118"/>
      <c r="AEQ139" s="118"/>
      <c r="AER139" s="118"/>
      <c r="AES139" s="118"/>
      <c r="AET139" s="118"/>
      <c r="AEU139" s="118"/>
      <c r="AEV139" s="118"/>
      <c r="AEW139" s="118"/>
      <c r="AEX139" s="118"/>
      <c r="AEY139" s="118"/>
      <c r="AEZ139" s="118"/>
      <c r="AFA139" s="118"/>
      <c r="AFB139" s="118"/>
      <c r="AFC139" s="118"/>
      <c r="AFD139" s="118"/>
      <c r="AFE139" s="118"/>
      <c r="AFF139" s="118"/>
      <c r="AFG139" s="118"/>
      <c r="AFH139" s="118"/>
      <c r="AFI139" s="118"/>
      <c r="AFJ139" s="118"/>
      <c r="AFK139" s="118"/>
      <c r="AFL139" s="118"/>
      <c r="AFM139" s="118"/>
      <c r="AFN139" s="118"/>
      <c r="AFO139" s="118"/>
      <c r="AFP139" s="118"/>
      <c r="AFQ139" s="118"/>
      <c r="AFR139" s="118"/>
      <c r="AFS139" s="118"/>
      <c r="AFT139" s="118"/>
      <c r="AFU139" s="118"/>
      <c r="AFV139" s="118"/>
      <c r="AFW139" s="118"/>
      <c r="AFX139" s="118"/>
      <c r="AFY139" s="118"/>
      <c r="AFZ139" s="118"/>
      <c r="AGA139" s="118"/>
      <c r="AGB139" s="118"/>
      <c r="AGC139" s="118"/>
      <c r="AGD139" s="118"/>
      <c r="AGE139" s="118"/>
      <c r="AGF139" s="118"/>
      <c r="AGG139" s="118"/>
      <c r="AGH139" s="118"/>
      <c r="AGI139" s="118"/>
      <c r="AGJ139" s="118"/>
      <c r="AGK139" s="118"/>
      <c r="AGL139" s="118"/>
      <c r="AGM139" s="118"/>
      <c r="AGN139" s="118"/>
      <c r="AGO139" s="118"/>
      <c r="AGP139" s="118"/>
      <c r="AGQ139" s="118"/>
      <c r="AGR139" s="118"/>
      <c r="AGS139" s="118"/>
      <c r="AGT139" s="118"/>
      <c r="AGU139" s="118"/>
      <c r="AGV139" s="118"/>
      <c r="AGW139" s="118"/>
      <c r="AGX139" s="118"/>
      <c r="AGY139" s="118"/>
      <c r="AGZ139" s="118"/>
      <c r="AHA139" s="118"/>
      <c r="AHB139" s="118"/>
      <c r="AHC139" s="118"/>
      <c r="AHD139" s="118"/>
      <c r="AHE139" s="118"/>
      <c r="AHF139" s="118"/>
      <c r="AHG139" s="118"/>
      <c r="AHH139" s="118"/>
      <c r="AHI139" s="118"/>
      <c r="AHJ139" s="118"/>
      <c r="AHK139" s="118"/>
      <c r="AHL139" s="118"/>
      <c r="AHM139" s="118"/>
      <c r="AHN139" s="118"/>
      <c r="AHO139" s="118"/>
      <c r="AHP139" s="118"/>
      <c r="AHQ139" s="118"/>
      <c r="AHR139" s="118"/>
      <c r="AHS139" s="118"/>
      <c r="AHT139" s="118"/>
      <c r="AHU139" s="118"/>
      <c r="AHV139" s="118"/>
      <c r="AHW139" s="118"/>
      <c r="AHX139" s="118"/>
      <c r="AHY139" s="118"/>
      <c r="AHZ139" s="118"/>
      <c r="AIA139" s="118"/>
      <c r="AIB139" s="118"/>
      <c r="AIC139" s="118"/>
      <c r="AID139" s="118"/>
      <c r="AIE139" s="118"/>
      <c r="AIF139" s="118"/>
      <c r="AIG139" s="118"/>
      <c r="AIH139" s="118"/>
      <c r="AII139" s="118"/>
      <c r="AIJ139" s="118"/>
      <c r="AIK139" s="118"/>
      <c r="AIL139" s="118"/>
      <c r="AIM139" s="118"/>
      <c r="AIN139" s="118"/>
      <c r="AIO139" s="118"/>
      <c r="AIP139" s="118"/>
      <c r="AIQ139" s="118"/>
      <c r="AIR139" s="118"/>
      <c r="AIS139" s="118"/>
      <c r="AIT139" s="118"/>
      <c r="AIU139" s="118"/>
      <c r="AIV139" s="118"/>
      <c r="AIW139" s="118"/>
      <c r="AIX139" s="118"/>
      <c r="AIY139" s="118"/>
      <c r="AIZ139" s="118"/>
      <c r="AJA139" s="118"/>
      <c r="AJB139" s="118"/>
      <c r="AJC139" s="118"/>
      <c r="AJD139" s="118"/>
      <c r="AJE139" s="118"/>
      <c r="AJF139" s="118"/>
      <c r="AJG139" s="118"/>
      <c r="AJH139" s="118"/>
      <c r="AJI139" s="118"/>
      <c r="AJJ139" s="118"/>
      <c r="AJK139" s="118"/>
      <c r="AJL139" s="118"/>
      <c r="AJM139" s="118"/>
      <c r="AJN139" s="118"/>
      <c r="AJO139" s="118"/>
      <c r="AJP139" s="118"/>
      <c r="AJQ139" s="118"/>
      <c r="AJR139" s="118"/>
      <c r="AJS139" s="118"/>
      <c r="AJT139" s="118"/>
      <c r="AJU139" s="118"/>
      <c r="AJV139" s="118"/>
      <c r="AJW139" s="118"/>
      <c r="AJX139" s="118"/>
      <c r="AJY139" s="118"/>
      <c r="AJZ139" s="118"/>
      <c r="AKA139" s="118"/>
      <c r="AKB139" s="118"/>
      <c r="AKC139" s="118"/>
      <c r="AKD139" s="118"/>
      <c r="AKE139" s="118"/>
      <c r="AKF139" s="118"/>
      <c r="AKG139" s="118"/>
      <c r="AKH139" s="118"/>
      <c r="AKI139" s="118"/>
      <c r="AKJ139" s="118"/>
      <c r="AKK139" s="118"/>
      <c r="AKL139" s="118"/>
      <c r="AKM139" s="118"/>
      <c r="AKN139" s="118"/>
      <c r="AKO139" s="118"/>
      <c r="AKP139" s="118"/>
      <c r="AKQ139" s="118"/>
      <c r="AKR139" s="118"/>
      <c r="AKS139" s="118"/>
      <c r="AKT139" s="118"/>
      <c r="AKU139" s="118"/>
      <c r="AKV139" s="118"/>
      <c r="AKW139" s="118"/>
      <c r="AKX139" s="118"/>
      <c r="AKY139" s="118"/>
      <c r="AKZ139" s="118"/>
      <c r="ALA139" s="118"/>
      <c r="ALB139" s="118"/>
      <c r="ALC139" s="118"/>
      <c r="ALD139" s="118"/>
      <c r="ALE139" s="118"/>
      <c r="ALF139" s="118"/>
      <c r="ALG139" s="118"/>
      <c r="ALH139" s="118"/>
      <c r="ALI139" s="118"/>
      <c r="ALJ139" s="118"/>
      <c r="ALK139" s="118"/>
      <c r="ALL139" s="118"/>
      <c r="ALM139" s="118"/>
      <c r="ALN139" s="118"/>
      <c r="ALO139" s="118"/>
      <c r="ALP139" s="118"/>
      <c r="ALQ139" s="118"/>
      <c r="ALR139" s="118"/>
      <c r="ALS139" s="118"/>
      <c r="ALT139" s="118"/>
      <c r="ALU139" s="118"/>
      <c r="ALV139" s="118"/>
      <c r="ALW139" s="118"/>
      <c r="ALX139" s="118"/>
      <c r="ALY139" s="118"/>
      <c r="ALZ139" s="118"/>
      <c r="AMA139" s="118"/>
      <c r="AMB139" s="118"/>
      <c r="AMC139" s="118"/>
      <c r="AMD139" s="118"/>
      <c r="AME139" s="118"/>
      <c r="AMF139" s="118"/>
      <c r="AMG139" s="118"/>
      <c r="AMH139" s="118"/>
      <c r="AMI139" s="118"/>
      <c r="AMJ139" s="118"/>
      <c r="AMK139" s="118"/>
      <c r="AML139" s="118"/>
      <c r="AMM139" s="118"/>
      <c r="AMN139" s="118"/>
      <c r="AMO139" s="118"/>
      <c r="AMP139" s="118"/>
      <c r="AMQ139" s="118"/>
      <c r="AMR139" s="118"/>
      <c r="AMS139" s="118"/>
      <c r="AMT139" s="118"/>
      <c r="AMU139" s="118"/>
      <c r="AMV139" s="118"/>
      <c r="AMW139" s="118"/>
      <c r="AMX139" s="118"/>
      <c r="AMY139" s="118"/>
      <c r="AMZ139" s="118"/>
      <c r="ANA139" s="118"/>
      <c r="ANB139" s="118"/>
      <c r="ANC139" s="118"/>
      <c r="AND139" s="118"/>
      <c r="ANE139" s="118"/>
      <c r="ANF139" s="118"/>
      <c r="ANG139" s="118"/>
      <c r="ANH139" s="118"/>
      <c r="ANI139" s="118"/>
      <c r="ANJ139" s="118"/>
      <c r="ANK139" s="118"/>
      <c r="ANL139" s="118"/>
      <c r="ANM139" s="118"/>
      <c r="ANN139" s="118"/>
      <c r="ANO139" s="118"/>
      <c r="ANP139" s="118"/>
      <c r="ANQ139" s="118"/>
      <c r="ANR139" s="118"/>
      <c r="ANS139" s="118"/>
      <c r="ANT139" s="118"/>
      <c r="ANU139" s="118"/>
      <c r="ANV139" s="118"/>
      <c r="ANW139" s="118"/>
      <c r="ANX139" s="118"/>
      <c r="ANY139" s="118"/>
      <c r="ANZ139" s="118"/>
      <c r="AOA139" s="118"/>
      <c r="AOB139" s="118"/>
      <c r="AOC139" s="118"/>
      <c r="AOD139" s="118"/>
      <c r="AOE139" s="118"/>
      <c r="AOF139" s="118"/>
      <c r="AOG139" s="118"/>
      <c r="AOH139" s="118"/>
      <c r="AOI139" s="118"/>
      <c r="AOJ139" s="118"/>
      <c r="AOK139" s="118"/>
      <c r="AOL139" s="118"/>
      <c r="AOM139" s="118"/>
      <c r="AON139" s="118"/>
      <c r="AOO139" s="118"/>
      <c r="AOP139" s="118"/>
      <c r="AOQ139" s="118"/>
      <c r="AOR139" s="118"/>
      <c r="AOS139" s="118"/>
      <c r="AOT139" s="118"/>
      <c r="AOU139" s="118"/>
      <c r="AOV139" s="118"/>
      <c r="AOW139" s="118"/>
      <c r="AOX139" s="118"/>
      <c r="AOY139" s="118"/>
      <c r="AOZ139" s="118"/>
      <c r="APA139" s="118"/>
      <c r="APB139" s="118"/>
      <c r="APC139" s="118"/>
      <c r="APD139" s="118"/>
      <c r="APE139" s="118"/>
      <c r="APF139" s="118"/>
      <c r="APG139" s="118"/>
      <c r="APH139" s="118"/>
      <c r="API139" s="118"/>
      <c r="APJ139" s="118"/>
      <c r="APK139" s="118"/>
      <c r="APL139" s="118"/>
      <c r="APM139" s="118"/>
      <c r="APN139" s="118"/>
      <c r="APO139" s="118"/>
      <c r="APP139" s="118"/>
      <c r="APQ139" s="118"/>
      <c r="APR139" s="118"/>
      <c r="APS139" s="118"/>
      <c r="APT139" s="118"/>
      <c r="APU139" s="118"/>
      <c r="APV139" s="118"/>
      <c r="APW139" s="118"/>
      <c r="APX139" s="118"/>
      <c r="APY139" s="118"/>
      <c r="APZ139" s="118"/>
      <c r="AQA139" s="118"/>
      <c r="AQB139" s="118"/>
      <c r="AQC139" s="118"/>
      <c r="AQD139" s="118"/>
      <c r="AQE139" s="118"/>
      <c r="AQF139" s="118"/>
      <c r="AQG139" s="118"/>
      <c r="AQH139" s="118"/>
      <c r="AQI139" s="118"/>
      <c r="AQJ139" s="118"/>
      <c r="AQK139" s="118"/>
      <c r="AQL139" s="118"/>
      <c r="AQM139" s="118"/>
      <c r="AQN139" s="118"/>
      <c r="AQO139" s="118"/>
      <c r="AQP139" s="118"/>
      <c r="AQQ139" s="118"/>
      <c r="AQR139" s="118"/>
      <c r="AQS139" s="118"/>
      <c r="AQT139" s="118"/>
      <c r="AQU139" s="118"/>
      <c r="AQV139" s="118"/>
      <c r="AQW139" s="118"/>
      <c r="AQX139" s="118"/>
      <c r="AQY139" s="118"/>
      <c r="AQZ139" s="118"/>
      <c r="ARA139" s="118"/>
      <c r="ARB139" s="118"/>
      <c r="ARC139" s="118"/>
      <c r="ARD139" s="118"/>
      <c r="ARE139" s="118"/>
      <c r="ARF139" s="118"/>
      <c r="ARG139" s="118"/>
      <c r="ARH139" s="118"/>
      <c r="ARI139" s="118"/>
      <c r="ARJ139" s="118"/>
      <c r="ARK139" s="118"/>
      <c r="ARL139" s="118"/>
      <c r="ARM139" s="118"/>
      <c r="ARN139" s="118"/>
      <c r="ARO139" s="118"/>
      <c r="ARP139" s="118"/>
      <c r="ARQ139" s="118"/>
      <c r="ARR139" s="118"/>
      <c r="ARS139" s="118"/>
      <c r="ART139" s="118"/>
      <c r="ARU139" s="118"/>
      <c r="ARV139" s="118"/>
      <c r="ARW139" s="118"/>
      <c r="ARX139" s="118"/>
      <c r="ARY139" s="118"/>
      <c r="ARZ139" s="118"/>
      <c r="ASA139" s="118"/>
      <c r="ASB139" s="118"/>
      <c r="ASC139" s="118"/>
      <c r="ASD139" s="118"/>
      <c r="ASE139" s="118"/>
      <c r="ASF139" s="118"/>
      <c r="ASG139" s="118"/>
      <c r="ASH139" s="118"/>
      <c r="ASI139" s="118"/>
      <c r="ASJ139" s="118"/>
      <c r="ASK139" s="118"/>
      <c r="ASL139" s="118"/>
      <c r="ASM139" s="118"/>
      <c r="ASN139" s="118"/>
      <c r="ASO139" s="118"/>
      <c r="ASP139" s="118"/>
      <c r="ASQ139" s="118"/>
      <c r="ASR139" s="118"/>
      <c r="ASS139" s="118"/>
      <c r="AST139" s="118"/>
      <c r="ASU139" s="118"/>
      <c r="ASV139" s="118"/>
      <c r="ASW139" s="118"/>
      <c r="ASX139" s="118"/>
      <c r="ASY139" s="118"/>
      <c r="ASZ139" s="118"/>
      <c r="ATA139" s="118"/>
      <c r="ATB139" s="118"/>
      <c r="ATC139" s="118"/>
      <c r="ATD139" s="118"/>
      <c r="ATE139" s="118"/>
      <c r="ATF139" s="118"/>
      <c r="ATG139" s="118"/>
      <c r="ATH139" s="118"/>
      <c r="ATI139" s="118"/>
      <c r="ATJ139" s="118"/>
      <c r="ATK139" s="118"/>
      <c r="ATL139" s="118"/>
      <c r="ATM139" s="118"/>
      <c r="ATN139" s="118"/>
      <c r="ATO139" s="118"/>
      <c r="ATP139" s="118"/>
      <c r="ATQ139" s="118"/>
      <c r="ATR139" s="118"/>
      <c r="ATS139" s="118"/>
      <c r="ATT139" s="118"/>
      <c r="ATU139" s="118"/>
      <c r="ATV139" s="118"/>
      <c r="ATW139" s="118"/>
      <c r="ATX139" s="118"/>
      <c r="ATY139" s="118"/>
      <c r="ATZ139" s="118"/>
      <c r="AUA139" s="118"/>
      <c r="AUB139" s="118"/>
      <c r="AUC139" s="118"/>
      <c r="AUD139" s="118"/>
      <c r="AUE139" s="118"/>
      <c r="AUF139" s="118"/>
      <c r="AUG139" s="118"/>
      <c r="AUH139" s="118"/>
      <c r="AUI139" s="118"/>
      <c r="AUJ139" s="118"/>
      <c r="AUK139" s="118"/>
      <c r="AUL139" s="118"/>
      <c r="AUM139" s="118"/>
      <c r="AUN139" s="118"/>
      <c r="AUO139" s="118"/>
      <c r="AUP139" s="118"/>
      <c r="AUQ139" s="118"/>
      <c r="AUR139" s="118"/>
      <c r="AUS139" s="118"/>
      <c r="AUT139" s="118"/>
      <c r="AUU139" s="118"/>
      <c r="AUV139" s="118"/>
      <c r="AUW139" s="118"/>
      <c r="AUX139" s="118"/>
      <c r="AUY139" s="118"/>
      <c r="AUZ139" s="118"/>
      <c r="AVA139" s="118"/>
      <c r="AVB139" s="118"/>
      <c r="AVC139" s="118"/>
      <c r="AVD139" s="118"/>
      <c r="AVE139" s="118"/>
      <c r="AVF139" s="118"/>
      <c r="AVG139" s="118"/>
      <c r="AVH139" s="118"/>
      <c r="AVI139" s="118"/>
      <c r="AVJ139" s="118"/>
      <c r="AVK139" s="118"/>
      <c r="AVL139" s="118"/>
      <c r="AVM139" s="118"/>
      <c r="AVN139" s="118"/>
      <c r="AVO139" s="118"/>
      <c r="AVP139" s="118"/>
      <c r="AVQ139" s="118"/>
      <c r="AVR139" s="118"/>
      <c r="AVS139" s="118"/>
      <c r="AVT139" s="118"/>
      <c r="AVU139" s="118"/>
      <c r="AVV139" s="118"/>
      <c r="AVW139" s="118"/>
      <c r="AVX139" s="118"/>
      <c r="AVY139" s="118"/>
      <c r="AVZ139" s="118"/>
      <c r="AWA139" s="118"/>
      <c r="AWB139" s="118"/>
      <c r="AWC139" s="118"/>
      <c r="AWD139" s="118"/>
      <c r="AWE139" s="118"/>
      <c r="AWF139" s="118"/>
      <c r="AWG139" s="118"/>
      <c r="AWH139" s="118"/>
      <c r="AWI139" s="118"/>
      <c r="AWJ139" s="118"/>
      <c r="AWK139" s="118"/>
      <c r="AWL139" s="118"/>
      <c r="AWM139" s="118"/>
      <c r="AWN139" s="118"/>
      <c r="AWO139" s="118"/>
      <c r="AWP139" s="118"/>
      <c r="AWQ139" s="118"/>
      <c r="AWR139" s="118"/>
      <c r="AWS139" s="118"/>
      <c r="AWT139" s="118"/>
      <c r="AWU139" s="118"/>
      <c r="AWV139" s="118"/>
      <c r="AWW139" s="118"/>
      <c r="AWX139" s="118"/>
      <c r="AWY139" s="118"/>
      <c r="AWZ139" s="118"/>
      <c r="AXA139" s="118"/>
      <c r="AXB139" s="118"/>
      <c r="AXC139" s="118"/>
      <c r="AXD139" s="118"/>
      <c r="AXE139" s="118"/>
      <c r="AXF139" s="118"/>
      <c r="AXG139" s="118"/>
      <c r="AXH139" s="118"/>
      <c r="AXI139" s="118"/>
      <c r="AXJ139" s="118"/>
      <c r="AXK139" s="118"/>
      <c r="AXL139" s="118"/>
      <c r="AXM139" s="118"/>
      <c r="AXN139" s="118"/>
      <c r="AXO139" s="118"/>
      <c r="AXP139" s="118"/>
      <c r="AXQ139" s="118"/>
      <c r="AXR139" s="118"/>
      <c r="AXS139" s="118"/>
      <c r="AXT139" s="118"/>
      <c r="AXU139" s="118"/>
      <c r="AXV139" s="118"/>
      <c r="AXW139" s="118"/>
      <c r="AXX139" s="118"/>
      <c r="AXY139" s="118"/>
      <c r="AXZ139" s="118"/>
      <c r="AYA139" s="118"/>
      <c r="AYB139" s="118"/>
      <c r="AYC139" s="118"/>
      <c r="AYD139" s="118"/>
      <c r="AYE139" s="118"/>
      <c r="AYF139" s="118"/>
      <c r="AYG139" s="118"/>
      <c r="AYH139" s="118"/>
      <c r="AYI139" s="118"/>
      <c r="AYJ139" s="118"/>
      <c r="AYK139" s="118"/>
      <c r="AYL139" s="118"/>
      <c r="AYM139" s="118"/>
      <c r="AYN139" s="118"/>
      <c r="AYO139" s="118"/>
      <c r="AYP139" s="118"/>
      <c r="AYQ139" s="118"/>
      <c r="AYR139" s="118"/>
      <c r="AYS139" s="118"/>
      <c r="AYT139" s="118"/>
      <c r="AYU139" s="118"/>
      <c r="AYV139" s="118"/>
      <c r="AYW139" s="118"/>
      <c r="AYX139" s="118"/>
      <c r="AYY139" s="118"/>
      <c r="AYZ139" s="118"/>
      <c r="AZA139" s="118"/>
      <c r="AZB139" s="118"/>
      <c r="AZC139" s="118"/>
      <c r="AZD139" s="118"/>
      <c r="AZE139" s="118"/>
      <c r="AZF139" s="118"/>
      <c r="AZG139" s="118"/>
      <c r="AZH139" s="118"/>
      <c r="AZI139" s="118"/>
      <c r="AZJ139" s="118"/>
      <c r="AZK139" s="118"/>
      <c r="AZL139" s="118"/>
      <c r="AZM139" s="118"/>
      <c r="AZN139" s="118"/>
      <c r="AZO139" s="118"/>
      <c r="AZP139" s="118"/>
      <c r="AZQ139" s="118"/>
      <c r="AZR139" s="118"/>
      <c r="AZS139" s="118"/>
      <c r="AZT139" s="118"/>
      <c r="AZU139" s="118"/>
      <c r="AZV139" s="118"/>
      <c r="AZW139" s="118"/>
      <c r="AZX139" s="118"/>
      <c r="AZY139" s="118"/>
      <c r="AZZ139" s="118"/>
      <c r="BAA139" s="118"/>
      <c r="BAB139" s="118"/>
      <c r="BAC139" s="118"/>
      <c r="BAD139" s="118"/>
      <c r="BAE139" s="118"/>
      <c r="BAF139" s="118"/>
      <c r="BAG139" s="118"/>
      <c r="BAH139" s="118"/>
      <c r="BAI139" s="118"/>
      <c r="BAJ139" s="118"/>
      <c r="BAK139" s="118"/>
      <c r="BAL139" s="118"/>
      <c r="BAM139" s="118"/>
      <c r="BAN139" s="118"/>
      <c r="BAO139" s="118"/>
      <c r="BAP139" s="118"/>
      <c r="BAQ139" s="118"/>
      <c r="BAR139" s="118"/>
      <c r="BAS139" s="118"/>
      <c r="BAT139" s="118"/>
      <c r="BAU139" s="118"/>
      <c r="BAV139" s="118"/>
      <c r="BAW139" s="118"/>
      <c r="BAX139" s="118"/>
      <c r="BAY139" s="118"/>
      <c r="BAZ139" s="118"/>
      <c r="BBA139" s="118"/>
      <c r="BBB139" s="118"/>
      <c r="BBC139" s="118"/>
      <c r="BBD139" s="118"/>
      <c r="BBE139" s="118"/>
      <c r="BBF139" s="118"/>
      <c r="BBG139" s="118"/>
      <c r="BBH139" s="118"/>
      <c r="BBI139" s="118"/>
      <c r="BBJ139" s="118"/>
      <c r="BBK139" s="118"/>
      <c r="BBL139" s="118"/>
      <c r="BBM139" s="118"/>
      <c r="BBN139" s="118"/>
      <c r="BBO139" s="118"/>
      <c r="BBP139" s="118"/>
      <c r="BBQ139" s="118"/>
      <c r="BBR139" s="118"/>
      <c r="BBS139" s="118"/>
      <c r="BBT139" s="118"/>
      <c r="BBU139" s="118"/>
      <c r="BBV139" s="118"/>
      <c r="BBW139" s="118"/>
      <c r="BBX139" s="118"/>
      <c r="BBY139" s="118"/>
      <c r="BBZ139" s="118"/>
      <c r="BCA139" s="118"/>
      <c r="BCB139" s="118"/>
      <c r="BCC139" s="118"/>
      <c r="BCD139" s="118"/>
      <c r="BCE139" s="118"/>
      <c r="BCF139" s="118"/>
      <c r="BCG139" s="118"/>
      <c r="BCH139" s="118"/>
      <c r="BCI139" s="118"/>
      <c r="BCJ139" s="118"/>
      <c r="BCK139" s="118"/>
      <c r="BCL139" s="118"/>
      <c r="BCM139" s="118"/>
      <c r="BCN139" s="118"/>
      <c r="BCO139" s="118"/>
      <c r="BCP139" s="118"/>
      <c r="BCQ139" s="118"/>
      <c r="BCR139" s="118"/>
      <c r="BCS139" s="118"/>
      <c r="BCT139" s="118"/>
      <c r="BCU139" s="118"/>
      <c r="BCV139" s="118"/>
      <c r="BCW139" s="118"/>
      <c r="BCX139" s="118"/>
      <c r="BCY139" s="118"/>
      <c r="BCZ139" s="118"/>
      <c r="BDA139" s="118"/>
      <c r="BDB139" s="118"/>
      <c r="BDC139" s="118"/>
      <c r="BDD139" s="118"/>
      <c r="BDE139" s="118"/>
      <c r="BDF139" s="118"/>
      <c r="BDG139" s="118"/>
      <c r="BDH139" s="118"/>
      <c r="BDI139" s="118"/>
      <c r="BDJ139" s="118"/>
      <c r="BDK139" s="118"/>
      <c r="BDL139" s="118"/>
      <c r="BDM139" s="118"/>
      <c r="BDN139" s="118"/>
      <c r="BDO139" s="118"/>
      <c r="BDP139" s="118"/>
      <c r="BDQ139" s="118"/>
      <c r="BDR139" s="118"/>
      <c r="BDS139" s="118"/>
      <c r="BDT139" s="118"/>
      <c r="BDU139" s="118"/>
    </row>
    <row r="140" spans="1:1477" s="7" customFormat="1" ht="6.75" customHeight="1" thickTop="1">
      <c r="B140" s="19"/>
      <c r="C140" s="20"/>
      <c r="D140" s="21"/>
      <c r="E140" s="22"/>
      <c r="F140" s="23"/>
      <c r="G140" s="23"/>
      <c r="H140" s="24"/>
      <c r="I140" s="24"/>
      <c r="J140" s="24"/>
      <c r="K140" s="24"/>
      <c r="L140" s="24"/>
      <c r="M140" s="24"/>
      <c r="N140" s="24"/>
      <c r="O140" s="24"/>
      <c r="P140" s="25"/>
      <c r="Q140" s="25"/>
      <c r="R140" s="24"/>
      <c r="S140" s="24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163"/>
      <c r="AE140" s="24"/>
      <c r="AF140" s="26"/>
      <c r="AG140" s="26"/>
      <c r="AH140" s="25"/>
      <c r="AI140" s="25"/>
      <c r="AJ140" s="27"/>
      <c r="AK140" s="27"/>
      <c r="AL140" s="26"/>
      <c r="AM140" s="26"/>
      <c r="AN140" s="27"/>
      <c r="AO140" s="27"/>
      <c r="AP140" s="26"/>
      <c r="AQ140" s="26"/>
      <c r="AR140" s="27"/>
      <c r="AS140" s="27"/>
      <c r="AT140" s="26"/>
      <c r="AU140" s="26"/>
      <c r="AV140" s="27"/>
      <c r="AW140" s="27"/>
      <c r="AX140" s="26"/>
      <c r="AY140" s="26"/>
      <c r="AZ140" s="27"/>
      <c r="BA140" s="27"/>
      <c r="BB140" s="26"/>
      <c r="BC140" s="26"/>
      <c r="BD140" s="27"/>
      <c r="BE140" s="27"/>
      <c r="BF140" s="26"/>
      <c r="BG140" s="26"/>
      <c r="BH140" s="27"/>
      <c r="BI140" s="27"/>
      <c r="BJ140" s="26"/>
      <c r="BK140" s="26"/>
      <c r="BL140" s="27"/>
      <c r="BM140" s="27"/>
      <c r="BN140" s="26"/>
      <c r="BO140" s="26"/>
      <c r="BP140" s="27"/>
      <c r="BQ140" s="27"/>
      <c r="BR140" s="26"/>
      <c r="BS140" s="26"/>
      <c r="BT140" s="27"/>
      <c r="BU140" s="27"/>
      <c r="BV140" s="26"/>
      <c r="BW140" s="26"/>
      <c r="BX140" s="27"/>
      <c r="BY140" s="27"/>
      <c r="BZ140" s="26"/>
      <c r="CA140" s="26"/>
      <c r="CB140" s="27"/>
      <c r="CC140" s="27"/>
      <c r="CD140" s="26"/>
      <c r="CE140" s="26"/>
      <c r="CF140" s="27"/>
      <c r="CG140" s="27"/>
      <c r="CH140" s="26"/>
      <c r="CI140" s="26"/>
      <c r="CJ140" s="27"/>
      <c r="CK140" s="27"/>
      <c r="CL140" s="26"/>
      <c r="CM140" s="26"/>
      <c r="CN140" s="28"/>
      <c r="CO140" s="28"/>
      <c r="CP140" s="28"/>
      <c r="CQ140" s="28"/>
      <c r="CR140" s="28"/>
      <c r="CS140" s="28"/>
      <c r="CT140" s="29"/>
      <c r="CU140" s="23"/>
      <c r="CV140" s="23"/>
      <c r="CW140" s="24"/>
      <c r="CX140" s="29"/>
      <c r="CY140" s="23"/>
      <c r="CZ140" s="23"/>
      <c r="DA140" s="23"/>
      <c r="DB140" s="26"/>
      <c r="DC140" s="28"/>
      <c r="DD140" s="231"/>
      <c r="DE140" s="118"/>
      <c r="DF140" s="118"/>
      <c r="DG140" s="118"/>
      <c r="DH140" s="118"/>
      <c r="DI140" s="118"/>
      <c r="DJ140" s="118"/>
      <c r="DK140" s="118"/>
      <c r="DL140" s="118"/>
      <c r="DM140" s="118"/>
      <c r="DN140" s="118"/>
      <c r="DO140" s="118"/>
      <c r="DP140" s="118"/>
      <c r="DQ140" s="118"/>
      <c r="DR140" s="118"/>
      <c r="DS140" s="118"/>
      <c r="DT140" s="118"/>
      <c r="DU140" s="118"/>
      <c r="DV140" s="118"/>
      <c r="DW140" s="118"/>
      <c r="DX140" s="118"/>
      <c r="DY140" s="118"/>
      <c r="DZ140" s="118"/>
      <c r="EA140" s="118"/>
      <c r="EB140" s="118"/>
      <c r="EC140" s="118"/>
      <c r="ED140" s="118"/>
      <c r="EE140" s="118"/>
      <c r="EF140" s="118"/>
      <c r="EG140" s="118"/>
      <c r="EH140" s="118"/>
      <c r="EI140" s="118"/>
      <c r="EJ140" s="118"/>
      <c r="EK140" s="118"/>
      <c r="EL140" s="118"/>
      <c r="EM140" s="118"/>
      <c r="EN140" s="118"/>
      <c r="EO140" s="118"/>
      <c r="EP140" s="118"/>
      <c r="EQ140" s="118"/>
      <c r="ER140" s="118"/>
      <c r="ES140" s="118"/>
      <c r="ET140" s="118"/>
      <c r="EU140" s="118"/>
      <c r="EV140" s="118"/>
      <c r="EW140" s="118"/>
      <c r="EX140" s="118"/>
      <c r="EY140" s="118"/>
      <c r="EZ140" s="118"/>
      <c r="FA140" s="118"/>
      <c r="FB140" s="118"/>
      <c r="FC140" s="118"/>
      <c r="FD140" s="118"/>
      <c r="FE140" s="118"/>
      <c r="FF140" s="118"/>
      <c r="FG140" s="118"/>
      <c r="FH140" s="118"/>
      <c r="FI140" s="118"/>
      <c r="FJ140" s="118"/>
      <c r="FK140" s="118"/>
      <c r="FL140" s="118"/>
      <c r="FM140" s="118"/>
      <c r="FN140" s="118"/>
      <c r="FO140" s="118"/>
      <c r="FP140" s="118"/>
      <c r="FQ140" s="118"/>
      <c r="FR140" s="118"/>
      <c r="FS140" s="118"/>
      <c r="FT140" s="118"/>
      <c r="FU140" s="118"/>
      <c r="FV140" s="118"/>
      <c r="FW140" s="118"/>
      <c r="FX140" s="118"/>
      <c r="FY140" s="118"/>
      <c r="FZ140" s="118"/>
      <c r="GA140" s="118"/>
      <c r="GB140" s="118"/>
      <c r="GC140" s="118"/>
      <c r="GD140" s="118"/>
      <c r="GE140" s="118"/>
      <c r="GF140" s="118"/>
      <c r="GG140" s="118"/>
      <c r="GH140" s="118"/>
      <c r="GI140" s="118"/>
      <c r="GJ140" s="118"/>
      <c r="GK140" s="118"/>
      <c r="GL140" s="118"/>
      <c r="GM140" s="118"/>
      <c r="GN140" s="118"/>
      <c r="GO140" s="118"/>
      <c r="GP140" s="118"/>
      <c r="GQ140" s="118"/>
      <c r="GR140" s="118"/>
      <c r="GS140" s="118"/>
      <c r="GT140" s="118"/>
      <c r="GU140" s="118"/>
      <c r="GV140" s="118"/>
      <c r="GW140" s="118"/>
      <c r="GX140" s="118"/>
      <c r="GY140" s="118"/>
      <c r="GZ140" s="118"/>
      <c r="HA140" s="118"/>
      <c r="HB140" s="118"/>
      <c r="HC140" s="118"/>
      <c r="HD140" s="118"/>
      <c r="HE140" s="118"/>
      <c r="HF140" s="118"/>
      <c r="HG140" s="118"/>
      <c r="HH140" s="118"/>
      <c r="HI140" s="118"/>
      <c r="HJ140" s="118"/>
      <c r="HK140" s="118"/>
      <c r="HL140" s="118"/>
      <c r="HM140" s="118"/>
      <c r="HN140" s="118"/>
      <c r="HO140" s="118"/>
      <c r="HP140" s="118"/>
      <c r="HQ140" s="118"/>
      <c r="HR140" s="118"/>
      <c r="HS140" s="118"/>
      <c r="HT140" s="118"/>
      <c r="HU140" s="118"/>
      <c r="HV140" s="118"/>
      <c r="HW140" s="118"/>
      <c r="HX140" s="118"/>
      <c r="HY140" s="118"/>
      <c r="HZ140" s="118"/>
      <c r="IA140" s="118"/>
      <c r="IB140" s="118"/>
      <c r="IC140" s="118"/>
      <c r="ID140" s="118"/>
      <c r="IE140" s="118"/>
      <c r="IF140" s="118"/>
      <c r="IG140" s="118"/>
      <c r="IH140" s="118"/>
      <c r="II140" s="118"/>
      <c r="IJ140" s="118"/>
      <c r="IK140" s="118"/>
      <c r="IL140" s="118"/>
      <c r="IM140" s="118"/>
      <c r="IN140" s="118"/>
      <c r="IO140" s="118"/>
      <c r="IP140" s="118"/>
      <c r="IQ140" s="118"/>
      <c r="IR140" s="118"/>
      <c r="IS140" s="118"/>
      <c r="IT140" s="118"/>
      <c r="IU140" s="118"/>
      <c r="IV140" s="118"/>
      <c r="IW140" s="118"/>
      <c r="IX140" s="118"/>
      <c r="IY140" s="118"/>
      <c r="IZ140" s="118"/>
      <c r="JA140" s="118"/>
      <c r="JB140" s="118"/>
      <c r="JC140" s="118"/>
      <c r="JD140" s="118"/>
      <c r="JE140" s="118"/>
      <c r="JF140" s="118"/>
      <c r="JG140" s="118"/>
      <c r="JH140" s="118"/>
      <c r="JI140" s="118"/>
      <c r="JJ140" s="118"/>
      <c r="JK140" s="118"/>
      <c r="JL140" s="118"/>
      <c r="JM140" s="118"/>
      <c r="JN140" s="118"/>
      <c r="JO140" s="118"/>
      <c r="JP140" s="118"/>
      <c r="JQ140" s="118"/>
      <c r="JR140" s="118"/>
      <c r="JS140" s="118"/>
      <c r="JT140" s="118"/>
      <c r="JU140" s="118"/>
      <c r="JV140" s="118"/>
      <c r="JW140" s="118"/>
      <c r="JX140" s="118"/>
      <c r="JY140" s="118"/>
      <c r="JZ140" s="118"/>
      <c r="KA140" s="118"/>
      <c r="KB140" s="118"/>
      <c r="KC140" s="118"/>
      <c r="KD140" s="118"/>
      <c r="KE140" s="118"/>
      <c r="KF140" s="118"/>
      <c r="KG140" s="118"/>
      <c r="KH140" s="118"/>
      <c r="KI140" s="118"/>
      <c r="KJ140" s="118"/>
      <c r="KK140" s="118"/>
      <c r="KL140" s="118"/>
      <c r="KM140" s="118"/>
      <c r="KN140" s="118"/>
      <c r="KO140" s="118"/>
      <c r="KP140" s="118"/>
      <c r="KQ140" s="118"/>
      <c r="KR140" s="118"/>
      <c r="KS140" s="118"/>
      <c r="KT140" s="118"/>
      <c r="KU140" s="118"/>
      <c r="KV140" s="118"/>
      <c r="KW140" s="118"/>
      <c r="KX140" s="118"/>
      <c r="KY140" s="118"/>
      <c r="KZ140" s="118"/>
      <c r="LA140" s="118"/>
      <c r="LB140" s="118"/>
      <c r="LC140" s="118"/>
      <c r="LD140" s="118"/>
      <c r="LE140" s="118"/>
      <c r="LF140" s="118"/>
      <c r="LG140" s="118"/>
      <c r="LH140" s="118"/>
      <c r="LI140" s="118"/>
      <c r="LJ140" s="118"/>
      <c r="LK140" s="118"/>
      <c r="LL140" s="118"/>
      <c r="LM140" s="118"/>
      <c r="LN140" s="118"/>
      <c r="LO140" s="118"/>
      <c r="LP140" s="118"/>
      <c r="LQ140" s="118"/>
      <c r="LR140" s="118"/>
      <c r="LS140" s="118"/>
      <c r="LT140" s="118"/>
      <c r="LU140" s="118"/>
      <c r="LV140" s="118"/>
      <c r="LW140" s="118"/>
      <c r="LX140" s="118"/>
      <c r="LY140" s="118"/>
      <c r="LZ140" s="118"/>
      <c r="MA140" s="118"/>
      <c r="MB140" s="118"/>
      <c r="MC140" s="118"/>
      <c r="MD140" s="118"/>
      <c r="ME140" s="118"/>
      <c r="MF140" s="118"/>
      <c r="MG140" s="118"/>
      <c r="MH140" s="118"/>
      <c r="MI140" s="118"/>
      <c r="MJ140" s="118"/>
      <c r="MK140" s="118"/>
      <c r="ML140" s="118"/>
      <c r="MM140" s="118"/>
      <c r="MN140" s="118"/>
      <c r="MO140" s="118"/>
      <c r="MP140" s="118"/>
      <c r="MQ140" s="118"/>
      <c r="MR140" s="118"/>
      <c r="MS140" s="118"/>
      <c r="MT140" s="118"/>
      <c r="MU140" s="118"/>
      <c r="MV140" s="118"/>
      <c r="MW140" s="118"/>
      <c r="MX140" s="118"/>
      <c r="MY140" s="118"/>
      <c r="MZ140" s="118"/>
      <c r="NA140" s="118"/>
      <c r="NB140" s="118"/>
      <c r="NC140" s="118"/>
      <c r="ND140" s="118"/>
      <c r="NE140" s="118"/>
      <c r="NF140" s="118"/>
      <c r="NG140" s="118"/>
      <c r="NH140" s="118"/>
      <c r="NI140" s="118"/>
      <c r="NJ140" s="118"/>
      <c r="NK140" s="118"/>
      <c r="NL140" s="118"/>
      <c r="NM140" s="118"/>
      <c r="NN140" s="118"/>
      <c r="NO140" s="118"/>
      <c r="NP140" s="118"/>
      <c r="NQ140" s="118"/>
      <c r="NR140" s="118"/>
      <c r="NS140" s="118"/>
      <c r="NT140" s="118"/>
      <c r="NU140" s="118"/>
      <c r="NV140" s="118"/>
      <c r="NW140" s="118"/>
      <c r="NX140" s="118"/>
      <c r="NY140" s="118"/>
      <c r="NZ140" s="118"/>
      <c r="OA140" s="118"/>
      <c r="OB140" s="118"/>
      <c r="OC140" s="118"/>
      <c r="OD140" s="118"/>
      <c r="OE140" s="118"/>
      <c r="OF140" s="118"/>
      <c r="OG140" s="118"/>
      <c r="OH140" s="118"/>
      <c r="OI140" s="118"/>
      <c r="OJ140" s="118"/>
      <c r="OK140" s="118"/>
      <c r="OL140" s="118"/>
      <c r="OM140" s="118"/>
      <c r="ON140" s="118"/>
      <c r="OO140" s="118"/>
      <c r="OP140" s="118"/>
      <c r="OQ140" s="118"/>
      <c r="OR140" s="118"/>
      <c r="OS140" s="118"/>
      <c r="OT140" s="118"/>
      <c r="OU140" s="118"/>
      <c r="OV140" s="118"/>
      <c r="OW140" s="118"/>
      <c r="OX140" s="118"/>
      <c r="OY140" s="118"/>
      <c r="OZ140" s="118"/>
      <c r="PA140" s="118"/>
      <c r="PB140" s="118"/>
      <c r="PC140" s="118"/>
      <c r="PD140" s="118"/>
      <c r="PE140" s="118"/>
      <c r="PF140" s="118"/>
      <c r="PG140" s="118"/>
      <c r="PH140" s="118"/>
      <c r="PI140" s="118"/>
      <c r="PJ140" s="118"/>
      <c r="PK140" s="118"/>
      <c r="PL140" s="118"/>
      <c r="PM140" s="118"/>
      <c r="PN140" s="118"/>
      <c r="PO140" s="118"/>
      <c r="PP140" s="118"/>
      <c r="PQ140" s="118"/>
      <c r="PR140" s="118"/>
      <c r="PS140" s="118"/>
      <c r="PT140" s="118"/>
      <c r="PU140" s="118"/>
      <c r="PV140" s="118"/>
      <c r="PW140" s="118"/>
      <c r="PX140" s="118"/>
      <c r="PY140" s="118"/>
      <c r="PZ140" s="118"/>
      <c r="QA140" s="118"/>
      <c r="QB140" s="118"/>
      <c r="QC140" s="118"/>
      <c r="QD140" s="118"/>
      <c r="QE140" s="118"/>
      <c r="QF140" s="118"/>
      <c r="QG140" s="118"/>
      <c r="QH140" s="118"/>
      <c r="QI140" s="118"/>
      <c r="QJ140" s="118"/>
      <c r="QK140" s="118"/>
      <c r="QL140" s="118"/>
      <c r="QM140" s="118"/>
      <c r="QN140" s="118"/>
      <c r="QO140" s="118"/>
      <c r="QP140" s="118"/>
      <c r="QQ140" s="118"/>
      <c r="QR140" s="118"/>
      <c r="QS140" s="118"/>
      <c r="QT140" s="118"/>
      <c r="QU140" s="118"/>
      <c r="QV140" s="118"/>
      <c r="QW140" s="118"/>
      <c r="QX140" s="118"/>
      <c r="QY140" s="118"/>
      <c r="QZ140" s="118"/>
      <c r="RA140" s="118"/>
      <c r="RB140" s="118"/>
      <c r="RC140" s="118"/>
      <c r="RD140" s="118"/>
      <c r="RE140" s="118"/>
      <c r="RF140" s="118"/>
      <c r="RG140" s="118"/>
      <c r="RH140" s="118"/>
      <c r="RI140" s="118"/>
      <c r="RJ140" s="118"/>
      <c r="RK140" s="118"/>
      <c r="RL140" s="118"/>
      <c r="RM140" s="118"/>
      <c r="RN140" s="118"/>
      <c r="RO140" s="118"/>
      <c r="RP140" s="118"/>
      <c r="RQ140" s="118"/>
      <c r="RR140" s="118"/>
      <c r="RS140" s="118"/>
      <c r="RT140" s="118"/>
      <c r="RU140" s="118"/>
      <c r="RV140" s="118"/>
      <c r="RW140" s="118"/>
      <c r="RX140" s="118"/>
      <c r="RY140" s="118"/>
      <c r="RZ140" s="118"/>
      <c r="SA140" s="118"/>
      <c r="SB140" s="118"/>
      <c r="SC140" s="118"/>
      <c r="SD140" s="118"/>
      <c r="SE140" s="118"/>
      <c r="SF140" s="118"/>
      <c r="SG140" s="118"/>
      <c r="SH140" s="118"/>
      <c r="SI140" s="118"/>
      <c r="SJ140" s="118"/>
      <c r="SK140" s="118"/>
      <c r="SL140" s="118"/>
      <c r="SM140" s="118"/>
      <c r="SN140" s="118"/>
      <c r="SO140" s="118"/>
      <c r="SP140" s="118"/>
      <c r="SQ140" s="118"/>
      <c r="SR140" s="118"/>
      <c r="SS140" s="118"/>
      <c r="ST140" s="118"/>
      <c r="SU140" s="118"/>
      <c r="SV140" s="118"/>
      <c r="SW140" s="118"/>
      <c r="SX140" s="118"/>
      <c r="SY140" s="118"/>
      <c r="SZ140" s="118"/>
      <c r="TA140" s="118"/>
      <c r="TB140" s="118"/>
      <c r="TC140" s="118"/>
      <c r="TD140" s="118"/>
      <c r="TE140" s="118"/>
      <c r="TF140" s="118"/>
      <c r="TG140" s="118"/>
      <c r="TH140" s="118"/>
      <c r="TI140" s="118"/>
      <c r="TJ140" s="118"/>
      <c r="TK140" s="118"/>
      <c r="TL140" s="118"/>
      <c r="TM140" s="118"/>
      <c r="TN140" s="118"/>
      <c r="TO140" s="118"/>
      <c r="TP140" s="118"/>
      <c r="TQ140" s="118"/>
      <c r="TR140" s="118"/>
      <c r="TS140" s="118"/>
      <c r="TT140" s="118"/>
      <c r="TU140" s="118"/>
      <c r="TV140" s="118"/>
      <c r="TW140" s="118"/>
      <c r="TX140" s="118"/>
      <c r="TY140" s="118"/>
      <c r="TZ140" s="118"/>
      <c r="UA140" s="118"/>
      <c r="UB140" s="118"/>
      <c r="UC140" s="118"/>
      <c r="UD140" s="118"/>
      <c r="UE140" s="118"/>
      <c r="UF140" s="118"/>
      <c r="UG140" s="118"/>
      <c r="UH140" s="118"/>
      <c r="UI140" s="118"/>
      <c r="UJ140" s="118"/>
      <c r="UK140" s="118"/>
      <c r="UL140" s="118"/>
      <c r="UM140" s="118"/>
      <c r="UN140" s="118"/>
      <c r="UO140" s="118"/>
      <c r="UP140" s="118"/>
      <c r="UQ140" s="118"/>
      <c r="UR140" s="118"/>
      <c r="US140" s="118"/>
      <c r="UT140" s="118"/>
      <c r="UU140" s="118"/>
      <c r="UV140" s="118"/>
      <c r="UW140" s="118"/>
      <c r="UX140" s="118"/>
      <c r="UY140" s="118"/>
      <c r="UZ140" s="118"/>
      <c r="VA140" s="118"/>
      <c r="VB140" s="118"/>
      <c r="VC140" s="118"/>
      <c r="VD140" s="118"/>
      <c r="VE140" s="118"/>
      <c r="VF140" s="118"/>
      <c r="VG140" s="118"/>
      <c r="VH140" s="118"/>
      <c r="VI140" s="118"/>
      <c r="VJ140" s="118"/>
      <c r="VK140" s="118"/>
      <c r="VL140" s="118"/>
      <c r="VM140" s="118"/>
      <c r="VN140" s="118"/>
      <c r="VO140" s="118"/>
      <c r="VP140" s="118"/>
      <c r="VQ140" s="118"/>
      <c r="VR140" s="118"/>
      <c r="VS140" s="118"/>
      <c r="VT140" s="118"/>
      <c r="VU140" s="118"/>
      <c r="VV140" s="118"/>
      <c r="VW140" s="118"/>
      <c r="VX140" s="118"/>
      <c r="VY140" s="118"/>
      <c r="VZ140" s="118"/>
      <c r="WA140" s="118"/>
      <c r="WB140" s="118"/>
      <c r="WC140" s="118"/>
      <c r="WD140" s="118"/>
      <c r="WE140" s="118"/>
      <c r="WF140" s="118"/>
      <c r="WG140" s="118"/>
      <c r="WH140" s="118"/>
      <c r="WI140" s="118"/>
      <c r="WJ140" s="118"/>
      <c r="WK140" s="118"/>
      <c r="WL140" s="118"/>
      <c r="WM140" s="118"/>
      <c r="WN140" s="118"/>
      <c r="WO140" s="118"/>
      <c r="WP140" s="118"/>
      <c r="WQ140" s="118"/>
      <c r="WR140" s="118"/>
      <c r="WS140" s="118"/>
      <c r="WT140" s="118"/>
      <c r="WU140" s="118"/>
      <c r="WV140" s="118"/>
      <c r="WW140" s="118"/>
      <c r="WX140" s="118"/>
      <c r="WY140" s="118"/>
      <c r="WZ140" s="118"/>
      <c r="XA140" s="118"/>
      <c r="XB140" s="118"/>
      <c r="XC140" s="118"/>
      <c r="XD140" s="118"/>
      <c r="XE140" s="118"/>
      <c r="XF140" s="118"/>
      <c r="XG140" s="118"/>
      <c r="XH140" s="118"/>
      <c r="XI140" s="118"/>
      <c r="XJ140" s="118"/>
      <c r="XK140" s="118"/>
      <c r="XL140" s="118"/>
      <c r="XM140" s="118"/>
      <c r="XN140" s="118"/>
      <c r="XO140" s="118"/>
      <c r="XP140" s="118"/>
      <c r="XQ140" s="118"/>
      <c r="XR140" s="118"/>
      <c r="XS140" s="118"/>
      <c r="XT140" s="118"/>
      <c r="XU140" s="118"/>
      <c r="XV140" s="118"/>
      <c r="XW140" s="118"/>
      <c r="XX140" s="118"/>
      <c r="XY140" s="118"/>
      <c r="XZ140" s="118"/>
      <c r="YA140" s="118"/>
      <c r="YB140" s="118"/>
      <c r="YC140" s="118"/>
      <c r="YD140" s="118"/>
      <c r="YE140" s="118"/>
      <c r="YF140" s="118"/>
      <c r="YG140" s="118"/>
      <c r="YH140" s="118"/>
      <c r="YI140" s="118"/>
      <c r="YJ140" s="118"/>
      <c r="YK140" s="118"/>
      <c r="YL140" s="118"/>
      <c r="YM140" s="118"/>
      <c r="YN140" s="118"/>
      <c r="YO140" s="118"/>
      <c r="YP140" s="118"/>
      <c r="YQ140" s="118"/>
      <c r="YR140" s="118"/>
      <c r="YS140" s="118"/>
      <c r="YT140" s="118"/>
      <c r="YU140" s="118"/>
      <c r="YV140" s="118"/>
      <c r="YW140" s="118"/>
      <c r="YX140" s="118"/>
      <c r="YY140" s="118"/>
      <c r="YZ140" s="118"/>
      <c r="ZA140" s="118"/>
      <c r="ZB140" s="118"/>
      <c r="ZC140" s="118"/>
      <c r="ZD140" s="118"/>
      <c r="ZE140" s="118"/>
      <c r="ZF140" s="118"/>
      <c r="ZG140" s="118"/>
      <c r="ZH140" s="118"/>
      <c r="ZI140" s="118"/>
      <c r="ZJ140" s="118"/>
      <c r="ZK140" s="118"/>
      <c r="ZL140" s="118"/>
      <c r="ZM140" s="118"/>
      <c r="ZN140" s="118"/>
      <c r="ZO140" s="118"/>
      <c r="ZP140" s="118"/>
      <c r="ZQ140" s="118"/>
      <c r="ZR140" s="118"/>
      <c r="ZS140" s="118"/>
      <c r="ZT140" s="118"/>
      <c r="ZU140" s="118"/>
      <c r="ZV140" s="118"/>
      <c r="ZW140" s="118"/>
      <c r="ZX140" s="118"/>
      <c r="ZY140" s="118"/>
      <c r="ZZ140" s="118"/>
      <c r="AAA140" s="118"/>
      <c r="AAB140" s="118"/>
      <c r="AAC140" s="118"/>
      <c r="AAD140" s="118"/>
      <c r="AAE140" s="118"/>
      <c r="AAF140" s="118"/>
      <c r="AAG140" s="118"/>
      <c r="AAH140" s="118"/>
      <c r="AAI140" s="118"/>
      <c r="AAJ140" s="118"/>
      <c r="AAK140" s="118"/>
      <c r="AAL140" s="118"/>
      <c r="AAM140" s="118"/>
      <c r="AAN140" s="118"/>
      <c r="AAO140" s="118"/>
      <c r="AAP140" s="118"/>
      <c r="AAQ140" s="118"/>
      <c r="AAR140" s="118"/>
      <c r="AAS140" s="118"/>
      <c r="AAT140" s="118"/>
      <c r="AAU140" s="118"/>
      <c r="AAV140" s="118"/>
      <c r="AAW140" s="118"/>
      <c r="AAX140" s="118"/>
      <c r="AAY140" s="118"/>
      <c r="AAZ140" s="118"/>
      <c r="ABA140" s="118"/>
      <c r="ABB140" s="118"/>
      <c r="ABC140" s="118"/>
      <c r="ABD140" s="118"/>
      <c r="ABE140" s="118"/>
      <c r="ABF140" s="118"/>
      <c r="ABG140" s="118"/>
      <c r="ABH140" s="118"/>
      <c r="ABI140" s="118"/>
      <c r="ABJ140" s="118"/>
      <c r="ABK140" s="118"/>
      <c r="ABL140" s="118"/>
      <c r="ABM140" s="118"/>
      <c r="ABN140" s="118"/>
      <c r="ABO140" s="118"/>
      <c r="ABP140" s="118"/>
      <c r="ABQ140" s="118"/>
      <c r="ABR140" s="118"/>
      <c r="ABS140" s="118"/>
      <c r="ABT140" s="118"/>
      <c r="ABU140" s="118"/>
      <c r="ABV140" s="118"/>
      <c r="ABW140" s="118"/>
      <c r="ABX140" s="118"/>
      <c r="ABY140" s="118"/>
      <c r="ABZ140" s="118"/>
      <c r="ACA140" s="118"/>
      <c r="ACB140" s="118"/>
      <c r="ACC140" s="118"/>
      <c r="ACD140" s="118"/>
      <c r="ACE140" s="118"/>
      <c r="ACF140" s="118"/>
      <c r="ACG140" s="118"/>
      <c r="ACH140" s="118"/>
      <c r="ACI140" s="118"/>
      <c r="ACJ140" s="118"/>
      <c r="ACK140" s="118"/>
      <c r="ACL140" s="118"/>
      <c r="ACM140" s="118"/>
      <c r="ACN140" s="118"/>
      <c r="ACO140" s="118"/>
      <c r="ACP140" s="118"/>
      <c r="ACQ140" s="118"/>
      <c r="ACR140" s="118"/>
      <c r="ACS140" s="118"/>
      <c r="ACT140" s="118"/>
      <c r="ACU140" s="118"/>
      <c r="ACV140" s="118"/>
      <c r="ACW140" s="118"/>
      <c r="ACX140" s="118"/>
      <c r="ACY140" s="118"/>
      <c r="ACZ140" s="118"/>
      <c r="ADA140" s="118"/>
      <c r="ADB140" s="118"/>
      <c r="ADC140" s="118"/>
      <c r="ADD140" s="118"/>
      <c r="ADE140" s="118"/>
      <c r="ADF140" s="118"/>
      <c r="ADG140" s="118"/>
      <c r="ADH140" s="118"/>
      <c r="ADI140" s="118"/>
      <c r="ADJ140" s="118"/>
      <c r="ADK140" s="118"/>
      <c r="ADL140" s="118"/>
      <c r="ADM140" s="118"/>
      <c r="ADN140" s="118"/>
      <c r="ADO140" s="118"/>
      <c r="ADP140" s="118"/>
      <c r="ADQ140" s="118"/>
      <c r="ADR140" s="118"/>
      <c r="ADS140" s="118"/>
      <c r="ADT140" s="118"/>
      <c r="ADU140" s="118"/>
      <c r="ADV140" s="118"/>
      <c r="ADW140" s="118"/>
      <c r="ADX140" s="118"/>
      <c r="ADY140" s="118"/>
      <c r="ADZ140" s="118"/>
      <c r="AEA140" s="118"/>
      <c r="AEB140" s="118"/>
      <c r="AEC140" s="118"/>
      <c r="AED140" s="118"/>
      <c r="AEE140" s="118"/>
      <c r="AEF140" s="118"/>
      <c r="AEG140" s="118"/>
      <c r="AEH140" s="118"/>
      <c r="AEI140" s="118"/>
      <c r="AEJ140" s="118"/>
      <c r="AEK140" s="118"/>
      <c r="AEL140" s="118"/>
      <c r="AEM140" s="118"/>
      <c r="AEN140" s="118"/>
      <c r="AEO140" s="118"/>
      <c r="AEP140" s="118"/>
      <c r="AEQ140" s="118"/>
      <c r="AER140" s="118"/>
      <c r="AES140" s="118"/>
      <c r="AET140" s="118"/>
      <c r="AEU140" s="118"/>
      <c r="AEV140" s="118"/>
      <c r="AEW140" s="118"/>
      <c r="AEX140" s="118"/>
      <c r="AEY140" s="118"/>
      <c r="AEZ140" s="118"/>
      <c r="AFA140" s="118"/>
      <c r="AFB140" s="118"/>
      <c r="AFC140" s="118"/>
      <c r="AFD140" s="118"/>
      <c r="AFE140" s="118"/>
      <c r="AFF140" s="118"/>
      <c r="AFG140" s="118"/>
      <c r="AFH140" s="118"/>
      <c r="AFI140" s="118"/>
      <c r="AFJ140" s="118"/>
      <c r="AFK140" s="118"/>
      <c r="AFL140" s="118"/>
      <c r="AFM140" s="118"/>
      <c r="AFN140" s="118"/>
      <c r="AFO140" s="118"/>
      <c r="AFP140" s="118"/>
      <c r="AFQ140" s="118"/>
      <c r="AFR140" s="118"/>
      <c r="AFS140" s="118"/>
      <c r="AFT140" s="118"/>
      <c r="AFU140" s="118"/>
      <c r="AFV140" s="118"/>
      <c r="AFW140" s="118"/>
      <c r="AFX140" s="118"/>
      <c r="AFY140" s="118"/>
      <c r="AFZ140" s="118"/>
      <c r="AGA140" s="118"/>
      <c r="AGB140" s="118"/>
      <c r="AGC140" s="118"/>
      <c r="AGD140" s="118"/>
      <c r="AGE140" s="118"/>
      <c r="AGF140" s="118"/>
      <c r="AGG140" s="118"/>
      <c r="AGH140" s="118"/>
      <c r="AGI140" s="118"/>
      <c r="AGJ140" s="118"/>
      <c r="AGK140" s="118"/>
      <c r="AGL140" s="118"/>
      <c r="AGM140" s="118"/>
      <c r="AGN140" s="118"/>
      <c r="AGO140" s="118"/>
      <c r="AGP140" s="118"/>
      <c r="AGQ140" s="118"/>
      <c r="AGR140" s="118"/>
      <c r="AGS140" s="118"/>
      <c r="AGT140" s="118"/>
      <c r="AGU140" s="118"/>
      <c r="AGV140" s="118"/>
      <c r="AGW140" s="118"/>
      <c r="AGX140" s="118"/>
      <c r="AGY140" s="118"/>
      <c r="AGZ140" s="118"/>
      <c r="AHA140" s="118"/>
      <c r="AHB140" s="118"/>
      <c r="AHC140" s="118"/>
      <c r="AHD140" s="118"/>
      <c r="AHE140" s="118"/>
      <c r="AHF140" s="118"/>
      <c r="AHG140" s="118"/>
      <c r="AHH140" s="118"/>
      <c r="AHI140" s="118"/>
      <c r="AHJ140" s="118"/>
      <c r="AHK140" s="118"/>
      <c r="AHL140" s="118"/>
      <c r="AHM140" s="118"/>
      <c r="AHN140" s="118"/>
      <c r="AHO140" s="118"/>
      <c r="AHP140" s="118"/>
      <c r="AHQ140" s="118"/>
      <c r="AHR140" s="118"/>
      <c r="AHS140" s="118"/>
      <c r="AHT140" s="118"/>
      <c r="AHU140" s="118"/>
      <c r="AHV140" s="118"/>
      <c r="AHW140" s="118"/>
      <c r="AHX140" s="118"/>
      <c r="AHY140" s="118"/>
      <c r="AHZ140" s="118"/>
      <c r="AIA140" s="118"/>
      <c r="AIB140" s="118"/>
      <c r="AIC140" s="118"/>
      <c r="AID140" s="118"/>
      <c r="AIE140" s="118"/>
      <c r="AIF140" s="118"/>
      <c r="AIG140" s="118"/>
      <c r="AIH140" s="118"/>
      <c r="AII140" s="118"/>
      <c r="AIJ140" s="118"/>
      <c r="AIK140" s="118"/>
      <c r="AIL140" s="118"/>
      <c r="AIM140" s="118"/>
      <c r="AIN140" s="118"/>
      <c r="AIO140" s="118"/>
      <c r="AIP140" s="118"/>
      <c r="AIQ140" s="118"/>
      <c r="AIR140" s="118"/>
      <c r="AIS140" s="118"/>
      <c r="AIT140" s="118"/>
      <c r="AIU140" s="118"/>
      <c r="AIV140" s="118"/>
      <c r="AIW140" s="118"/>
      <c r="AIX140" s="118"/>
      <c r="AIY140" s="118"/>
      <c r="AIZ140" s="118"/>
      <c r="AJA140" s="118"/>
      <c r="AJB140" s="118"/>
      <c r="AJC140" s="118"/>
      <c r="AJD140" s="118"/>
      <c r="AJE140" s="118"/>
      <c r="AJF140" s="118"/>
      <c r="AJG140" s="118"/>
      <c r="AJH140" s="118"/>
      <c r="AJI140" s="118"/>
      <c r="AJJ140" s="118"/>
      <c r="AJK140" s="118"/>
      <c r="AJL140" s="118"/>
      <c r="AJM140" s="118"/>
      <c r="AJN140" s="118"/>
      <c r="AJO140" s="118"/>
      <c r="AJP140" s="118"/>
      <c r="AJQ140" s="118"/>
      <c r="AJR140" s="118"/>
      <c r="AJS140" s="118"/>
      <c r="AJT140" s="118"/>
      <c r="AJU140" s="118"/>
      <c r="AJV140" s="118"/>
      <c r="AJW140" s="118"/>
      <c r="AJX140" s="118"/>
      <c r="AJY140" s="118"/>
      <c r="AJZ140" s="118"/>
      <c r="AKA140" s="118"/>
      <c r="AKB140" s="118"/>
      <c r="AKC140" s="118"/>
      <c r="AKD140" s="118"/>
      <c r="AKE140" s="118"/>
      <c r="AKF140" s="118"/>
      <c r="AKG140" s="118"/>
      <c r="AKH140" s="118"/>
      <c r="AKI140" s="118"/>
      <c r="AKJ140" s="118"/>
      <c r="AKK140" s="118"/>
      <c r="AKL140" s="118"/>
      <c r="AKM140" s="118"/>
      <c r="AKN140" s="118"/>
      <c r="AKO140" s="118"/>
      <c r="AKP140" s="118"/>
      <c r="AKQ140" s="118"/>
      <c r="AKR140" s="118"/>
      <c r="AKS140" s="118"/>
      <c r="AKT140" s="118"/>
      <c r="AKU140" s="118"/>
      <c r="AKV140" s="118"/>
      <c r="AKW140" s="118"/>
      <c r="AKX140" s="118"/>
      <c r="AKY140" s="118"/>
      <c r="AKZ140" s="118"/>
      <c r="ALA140" s="118"/>
      <c r="ALB140" s="118"/>
      <c r="ALC140" s="118"/>
      <c r="ALD140" s="118"/>
      <c r="ALE140" s="118"/>
      <c r="ALF140" s="118"/>
      <c r="ALG140" s="118"/>
      <c r="ALH140" s="118"/>
      <c r="ALI140" s="118"/>
      <c r="ALJ140" s="118"/>
      <c r="ALK140" s="118"/>
      <c r="ALL140" s="118"/>
      <c r="ALM140" s="118"/>
      <c r="ALN140" s="118"/>
      <c r="ALO140" s="118"/>
      <c r="ALP140" s="118"/>
      <c r="ALQ140" s="118"/>
      <c r="ALR140" s="118"/>
      <c r="ALS140" s="118"/>
      <c r="ALT140" s="118"/>
      <c r="ALU140" s="118"/>
      <c r="ALV140" s="118"/>
      <c r="ALW140" s="118"/>
      <c r="ALX140" s="118"/>
      <c r="ALY140" s="118"/>
      <c r="ALZ140" s="118"/>
      <c r="AMA140" s="118"/>
      <c r="AMB140" s="118"/>
      <c r="AMC140" s="118"/>
      <c r="AMD140" s="118"/>
      <c r="AME140" s="118"/>
      <c r="AMF140" s="118"/>
      <c r="AMG140" s="118"/>
      <c r="AMH140" s="118"/>
      <c r="AMI140" s="118"/>
      <c r="AMJ140" s="118"/>
      <c r="AMK140" s="118"/>
      <c r="AML140" s="118"/>
      <c r="AMM140" s="118"/>
      <c r="AMN140" s="118"/>
      <c r="AMO140" s="118"/>
      <c r="AMP140" s="118"/>
      <c r="AMQ140" s="118"/>
      <c r="AMR140" s="118"/>
      <c r="AMS140" s="118"/>
      <c r="AMT140" s="118"/>
      <c r="AMU140" s="118"/>
      <c r="AMV140" s="118"/>
      <c r="AMW140" s="118"/>
      <c r="AMX140" s="118"/>
      <c r="AMY140" s="118"/>
      <c r="AMZ140" s="118"/>
      <c r="ANA140" s="118"/>
      <c r="ANB140" s="118"/>
      <c r="ANC140" s="118"/>
      <c r="AND140" s="118"/>
      <c r="ANE140" s="118"/>
      <c r="ANF140" s="118"/>
      <c r="ANG140" s="118"/>
      <c r="ANH140" s="118"/>
      <c r="ANI140" s="118"/>
      <c r="ANJ140" s="118"/>
      <c r="ANK140" s="118"/>
      <c r="ANL140" s="118"/>
      <c r="ANM140" s="118"/>
      <c r="ANN140" s="118"/>
      <c r="ANO140" s="118"/>
      <c r="ANP140" s="118"/>
      <c r="ANQ140" s="118"/>
      <c r="ANR140" s="118"/>
      <c r="ANS140" s="118"/>
      <c r="ANT140" s="118"/>
      <c r="ANU140" s="118"/>
      <c r="ANV140" s="118"/>
      <c r="ANW140" s="118"/>
      <c r="ANX140" s="118"/>
      <c r="ANY140" s="118"/>
      <c r="ANZ140" s="118"/>
      <c r="AOA140" s="118"/>
      <c r="AOB140" s="118"/>
      <c r="AOC140" s="118"/>
      <c r="AOD140" s="118"/>
      <c r="AOE140" s="118"/>
      <c r="AOF140" s="118"/>
      <c r="AOG140" s="118"/>
      <c r="AOH140" s="118"/>
      <c r="AOI140" s="118"/>
      <c r="AOJ140" s="118"/>
      <c r="AOK140" s="118"/>
      <c r="AOL140" s="118"/>
      <c r="AOM140" s="118"/>
      <c r="AON140" s="118"/>
      <c r="AOO140" s="118"/>
      <c r="AOP140" s="118"/>
      <c r="AOQ140" s="118"/>
      <c r="AOR140" s="118"/>
      <c r="AOS140" s="118"/>
      <c r="AOT140" s="118"/>
      <c r="AOU140" s="118"/>
      <c r="AOV140" s="118"/>
      <c r="AOW140" s="118"/>
      <c r="AOX140" s="118"/>
      <c r="AOY140" s="118"/>
      <c r="AOZ140" s="118"/>
      <c r="APA140" s="118"/>
      <c r="APB140" s="118"/>
      <c r="APC140" s="118"/>
      <c r="APD140" s="118"/>
      <c r="APE140" s="118"/>
      <c r="APF140" s="118"/>
      <c r="APG140" s="118"/>
      <c r="APH140" s="118"/>
      <c r="API140" s="118"/>
      <c r="APJ140" s="118"/>
      <c r="APK140" s="118"/>
      <c r="APL140" s="118"/>
      <c r="APM140" s="118"/>
      <c r="APN140" s="118"/>
      <c r="APO140" s="118"/>
      <c r="APP140" s="118"/>
      <c r="APQ140" s="118"/>
      <c r="APR140" s="118"/>
      <c r="APS140" s="118"/>
      <c r="APT140" s="118"/>
      <c r="APU140" s="118"/>
      <c r="APV140" s="118"/>
      <c r="APW140" s="118"/>
      <c r="APX140" s="118"/>
      <c r="APY140" s="118"/>
      <c r="APZ140" s="118"/>
      <c r="AQA140" s="118"/>
      <c r="AQB140" s="118"/>
      <c r="AQC140" s="118"/>
      <c r="AQD140" s="118"/>
      <c r="AQE140" s="118"/>
      <c r="AQF140" s="118"/>
      <c r="AQG140" s="118"/>
      <c r="AQH140" s="118"/>
      <c r="AQI140" s="118"/>
      <c r="AQJ140" s="118"/>
      <c r="AQK140" s="118"/>
      <c r="AQL140" s="118"/>
      <c r="AQM140" s="118"/>
      <c r="AQN140" s="118"/>
      <c r="AQO140" s="118"/>
      <c r="AQP140" s="118"/>
      <c r="AQQ140" s="118"/>
      <c r="AQR140" s="118"/>
      <c r="AQS140" s="118"/>
      <c r="AQT140" s="118"/>
      <c r="AQU140" s="118"/>
      <c r="AQV140" s="118"/>
      <c r="AQW140" s="118"/>
      <c r="AQX140" s="118"/>
      <c r="AQY140" s="118"/>
      <c r="AQZ140" s="118"/>
      <c r="ARA140" s="118"/>
      <c r="ARB140" s="118"/>
      <c r="ARC140" s="118"/>
      <c r="ARD140" s="118"/>
      <c r="ARE140" s="118"/>
      <c r="ARF140" s="118"/>
      <c r="ARG140" s="118"/>
      <c r="ARH140" s="118"/>
      <c r="ARI140" s="118"/>
      <c r="ARJ140" s="118"/>
      <c r="ARK140" s="118"/>
      <c r="ARL140" s="118"/>
      <c r="ARM140" s="118"/>
      <c r="ARN140" s="118"/>
      <c r="ARO140" s="118"/>
      <c r="ARP140" s="118"/>
      <c r="ARQ140" s="118"/>
      <c r="ARR140" s="118"/>
      <c r="ARS140" s="118"/>
      <c r="ART140" s="118"/>
      <c r="ARU140" s="118"/>
      <c r="ARV140" s="118"/>
      <c r="ARW140" s="118"/>
      <c r="ARX140" s="118"/>
      <c r="ARY140" s="118"/>
      <c r="ARZ140" s="118"/>
      <c r="ASA140" s="118"/>
      <c r="ASB140" s="118"/>
      <c r="ASC140" s="118"/>
      <c r="ASD140" s="118"/>
      <c r="ASE140" s="118"/>
      <c r="ASF140" s="118"/>
      <c r="ASG140" s="118"/>
      <c r="ASH140" s="118"/>
      <c r="ASI140" s="118"/>
      <c r="ASJ140" s="118"/>
      <c r="ASK140" s="118"/>
      <c r="ASL140" s="118"/>
      <c r="ASM140" s="118"/>
      <c r="ASN140" s="118"/>
      <c r="ASO140" s="118"/>
      <c r="ASP140" s="118"/>
      <c r="ASQ140" s="118"/>
      <c r="ASR140" s="118"/>
      <c r="ASS140" s="118"/>
      <c r="AST140" s="118"/>
      <c r="ASU140" s="118"/>
      <c r="ASV140" s="118"/>
      <c r="ASW140" s="118"/>
      <c r="ASX140" s="118"/>
      <c r="ASY140" s="118"/>
      <c r="ASZ140" s="118"/>
      <c r="ATA140" s="118"/>
      <c r="ATB140" s="118"/>
      <c r="ATC140" s="118"/>
      <c r="ATD140" s="118"/>
      <c r="ATE140" s="118"/>
      <c r="ATF140" s="118"/>
      <c r="ATG140" s="118"/>
      <c r="ATH140" s="118"/>
      <c r="ATI140" s="118"/>
      <c r="ATJ140" s="118"/>
      <c r="ATK140" s="118"/>
      <c r="ATL140" s="118"/>
      <c r="ATM140" s="118"/>
      <c r="ATN140" s="118"/>
      <c r="ATO140" s="118"/>
      <c r="ATP140" s="118"/>
      <c r="ATQ140" s="118"/>
      <c r="ATR140" s="118"/>
      <c r="ATS140" s="118"/>
      <c r="ATT140" s="118"/>
      <c r="ATU140" s="118"/>
      <c r="ATV140" s="118"/>
      <c r="ATW140" s="118"/>
      <c r="ATX140" s="118"/>
      <c r="ATY140" s="118"/>
      <c r="ATZ140" s="118"/>
      <c r="AUA140" s="118"/>
      <c r="AUB140" s="118"/>
      <c r="AUC140" s="118"/>
      <c r="AUD140" s="118"/>
      <c r="AUE140" s="118"/>
      <c r="AUF140" s="118"/>
      <c r="AUG140" s="118"/>
      <c r="AUH140" s="118"/>
      <c r="AUI140" s="118"/>
      <c r="AUJ140" s="118"/>
      <c r="AUK140" s="118"/>
      <c r="AUL140" s="118"/>
      <c r="AUM140" s="118"/>
      <c r="AUN140" s="118"/>
      <c r="AUO140" s="118"/>
      <c r="AUP140" s="118"/>
      <c r="AUQ140" s="118"/>
      <c r="AUR140" s="118"/>
      <c r="AUS140" s="118"/>
      <c r="AUT140" s="118"/>
      <c r="AUU140" s="118"/>
      <c r="AUV140" s="118"/>
      <c r="AUW140" s="118"/>
      <c r="AUX140" s="118"/>
      <c r="AUY140" s="118"/>
      <c r="AUZ140" s="118"/>
      <c r="AVA140" s="118"/>
      <c r="AVB140" s="118"/>
      <c r="AVC140" s="118"/>
      <c r="AVD140" s="118"/>
      <c r="AVE140" s="118"/>
      <c r="AVF140" s="118"/>
      <c r="AVG140" s="118"/>
      <c r="AVH140" s="118"/>
      <c r="AVI140" s="118"/>
      <c r="AVJ140" s="118"/>
      <c r="AVK140" s="118"/>
      <c r="AVL140" s="118"/>
      <c r="AVM140" s="118"/>
      <c r="AVN140" s="118"/>
      <c r="AVO140" s="118"/>
      <c r="AVP140" s="118"/>
      <c r="AVQ140" s="118"/>
      <c r="AVR140" s="118"/>
      <c r="AVS140" s="118"/>
      <c r="AVT140" s="118"/>
      <c r="AVU140" s="118"/>
      <c r="AVV140" s="118"/>
      <c r="AVW140" s="118"/>
      <c r="AVX140" s="118"/>
      <c r="AVY140" s="118"/>
      <c r="AVZ140" s="118"/>
      <c r="AWA140" s="118"/>
      <c r="AWB140" s="118"/>
      <c r="AWC140" s="118"/>
      <c r="AWD140" s="118"/>
      <c r="AWE140" s="118"/>
      <c r="AWF140" s="118"/>
      <c r="AWG140" s="118"/>
      <c r="AWH140" s="118"/>
      <c r="AWI140" s="118"/>
      <c r="AWJ140" s="118"/>
      <c r="AWK140" s="118"/>
      <c r="AWL140" s="118"/>
      <c r="AWM140" s="118"/>
      <c r="AWN140" s="118"/>
      <c r="AWO140" s="118"/>
      <c r="AWP140" s="118"/>
      <c r="AWQ140" s="118"/>
      <c r="AWR140" s="118"/>
      <c r="AWS140" s="118"/>
      <c r="AWT140" s="118"/>
      <c r="AWU140" s="118"/>
      <c r="AWV140" s="118"/>
      <c r="AWW140" s="118"/>
      <c r="AWX140" s="118"/>
      <c r="AWY140" s="118"/>
      <c r="AWZ140" s="118"/>
      <c r="AXA140" s="118"/>
      <c r="AXB140" s="118"/>
      <c r="AXC140" s="118"/>
      <c r="AXD140" s="118"/>
      <c r="AXE140" s="118"/>
      <c r="AXF140" s="118"/>
      <c r="AXG140" s="118"/>
      <c r="AXH140" s="118"/>
      <c r="AXI140" s="118"/>
      <c r="AXJ140" s="118"/>
      <c r="AXK140" s="118"/>
      <c r="AXL140" s="118"/>
      <c r="AXM140" s="118"/>
      <c r="AXN140" s="118"/>
      <c r="AXO140" s="118"/>
      <c r="AXP140" s="118"/>
      <c r="AXQ140" s="118"/>
      <c r="AXR140" s="118"/>
      <c r="AXS140" s="118"/>
      <c r="AXT140" s="118"/>
      <c r="AXU140" s="118"/>
      <c r="AXV140" s="118"/>
      <c r="AXW140" s="118"/>
      <c r="AXX140" s="118"/>
      <c r="AXY140" s="118"/>
      <c r="AXZ140" s="118"/>
      <c r="AYA140" s="118"/>
      <c r="AYB140" s="118"/>
      <c r="AYC140" s="118"/>
      <c r="AYD140" s="118"/>
      <c r="AYE140" s="118"/>
      <c r="AYF140" s="118"/>
      <c r="AYG140" s="118"/>
      <c r="AYH140" s="118"/>
      <c r="AYI140" s="118"/>
      <c r="AYJ140" s="118"/>
      <c r="AYK140" s="118"/>
      <c r="AYL140" s="118"/>
      <c r="AYM140" s="118"/>
      <c r="AYN140" s="118"/>
      <c r="AYO140" s="118"/>
      <c r="AYP140" s="118"/>
      <c r="AYQ140" s="118"/>
      <c r="AYR140" s="118"/>
      <c r="AYS140" s="118"/>
      <c r="AYT140" s="118"/>
      <c r="AYU140" s="118"/>
      <c r="AYV140" s="118"/>
      <c r="AYW140" s="118"/>
      <c r="AYX140" s="118"/>
      <c r="AYY140" s="118"/>
      <c r="AYZ140" s="118"/>
      <c r="AZA140" s="118"/>
      <c r="AZB140" s="118"/>
      <c r="AZC140" s="118"/>
      <c r="AZD140" s="118"/>
      <c r="AZE140" s="118"/>
      <c r="AZF140" s="118"/>
      <c r="AZG140" s="118"/>
      <c r="AZH140" s="118"/>
      <c r="AZI140" s="118"/>
      <c r="AZJ140" s="118"/>
      <c r="AZK140" s="118"/>
      <c r="AZL140" s="118"/>
      <c r="AZM140" s="118"/>
      <c r="AZN140" s="118"/>
      <c r="AZO140" s="118"/>
      <c r="AZP140" s="118"/>
      <c r="AZQ140" s="118"/>
      <c r="AZR140" s="118"/>
      <c r="AZS140" s="118"/>
      <c r="AZT140" s="118"/>
      <c r="AZU140" s="118"/>
      <c r="AZV140" s="118"/>
      <c r="AZW140" s="118"/>
      <c r="AZX140" s="118"/>
      <c r="AZY140" s="118"/>
      <c r="AZZ140" s="118"/>
      <c r="BAA140" s="118"/>
      <c r="BAB140" s="118"/>
      <c r="BAC140" s="118"/>
      <c r="BAD140" s="118"/>
      <c r="BAE140" s="118"/>
      <c r="BAF140" s="118"/>
      <c r="BAG140" s="118"/>
      <c r="BAH140" s="118"/>
      <c r="BAI140" s="118"/>
      <c r="BAJ140" s="118"/>
      <c r="BAK140" s="118"/>
      <c r="BAL140" s="118"/>
      <c r="BAM140" s="118"/>
      <c r="BAN140" s="118"/>
      <c r="BAO140" s="118"/>
      <c r="BAP140" s="118"/>
      <c r="BAQ140" s="118"/>
      <c r="BAR140" s="118"/>
      <c r="BAS140" s="118"/>
      <c r="BAT140" s="118"/>
      <c r="BAU140" s="118"/>
      <c r="BAV140" s="118"/>
      <c r="BAW140" s="118"/>
      <c r="BAX140" s="118"/>
      <c r="BAY140" s="118"/>
      <c r="BAZ140" s="118"/>
      <c r="BBA140" s="118"/>
      <c r="BBB140" s="118"/>
      <c r="BBC140" s="118"/>
      <c r="BBD140" s="118"/>
      <c r="BBE140" s="118"/>
      <c r="BBF140" s="118"/>
      <c r="BBG140" s="118"/>
      <c r="BBH140" s="118"/>
      <c r="BBI140" s="118"/>
      <c r="BBJ140" s="118"/>
      <c r="BBK140" s="118"/>
      <c r="BBL140" s="118"/>
      <c r="BBM140" s="118"/>
      <c r="BBN140" s="118"/>
      <c r="BBO140" s="118"/>
      <c r="BBP140" s="118"/>
      <c r="BBQ140" s="118"/>
      <c r="BBR140" s="118"/>
      <c r="BBS140" s="118"/>
      <c r="BBT140" s="118"/>
      <c r="BBU140" s="118"/>
      <c r="BBV140" s="118"/>
      <c r="BBW140" s="118"/>
      <c r="BBX140" s="118"/>
      <c r="BBY140" s="118"/>
      <c r="BBZ140" s="118"/>
      <c r="BCA140" s="118"/>
      <c r="BCB140" s="118"/>
      <c r="BCC140" s="118"/>
      <c r="BCD140" s="118"/>
      <c r="BCE140" s="118"/>
      <c r="BCF140" s="118"/>
      <c r="BCG140" s="118"/>
      <c r="BCH140" s="118"/>
      <c r="BCI140" s="118"/>
      <c r="BCJ140" s="118"/>
      <c r="BCK140" s="118"/>
      <c r="BCL140" s="118"/>
      <c r="BCM140" s="118"/>
      <c r="BCN140" s="118"/>
      <c r="BCO140" s="118"/>
      <c r="BCP140" s="118"/>
      <c r="BCQ140" s="118"/>
      <c r="BCR140" s="118"/>
      <c r="BCS140" s="118"/>
      <c r="BCT140" s="118"/>
      <c r="BCU140" s="118"/>
      <c r="BCV140" s="118"/>
      <c r="BCW140" s="118"/>
      <c r="BCX140" s="118"/>
      <c r="BCY140" s="118"/>
      <c r="BCZ140" s="118"/>
      <c r="BDA140" s="118"/>
      <c r="BDB140" s="118"/>
      <c r="BDC140" s="118"/>
      <c r="BDD140" s="118"/>
      <c r="BDE140" s="118"/>
      <c r="BDF140" s="118"/>
      <c r="BDG140" s="118"/>
      <c r="BDH140" s="118"/>
      <c r="BDI140" s="118"/>
      <c r="BDJ140" s="118"/>
      <c r="BDK140" s="118"/>
      <c r="BDL140" s="118"/>
      <c r="BDM140" s="118"/>
      <c r="BDN140" s="118"/>
      <c r="BDO140" s="118"/>
      <c r="BDP140" s="118"/>
      <c r="BDQ140" s="118"/>
      <c r="BDR140" s="118"/>
      <c r="BDS140" s="118"/>
      <c r="BDT140" s="118"/>
      <c r="BDU140" s="118"/>
    </row>
    <row r="151" spans="28:28">
      <c r="AB151" s="194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11:D11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35:D35"/>
    <mergeCell ref="B36:D36"/>
    <mergeCell ref="B51:D51"/>
    <mergeCell ref="B56:D56"/>
    <mergeCell ref="CR1:CR2"/>
    <mergeCell ref="B20:D20"/>
    <mergeCell ref="B21:D21"/>
    <mergeCell ref="B29:D29"/>
    <mergeCell ref="R1:R2"/>
    <mergeCell ref="S1:S2"/>
    <mergeCell ref="T1:T2"/>
    <mergeCell ref="U1:U2"/>
    <mergeCell ref="AE1:AE2"/>
    <mergeCell ref="V1:V2"/>
    <mergeCell ref="W1:W2"/>
    <mergeCell ref="X1:X2"/>
    <mergeCell ref="B89:D89"/>
    <mergeCell ref="B100:D100"/>
    <mergeCell ref="B57:D57"/>
    <mergeCell ref="B65:D65"/>
    <mergeCell ref="B71:D71"/>
    <mergeCell ref="B72:D72"/>
    <mergeCell ref="B135:D135"/>
    <mergeCell ref="B137:D137"/>
    <mergeCell ref="B139:D139"/>
    <mergeCell ref="B1:B2"/>
    <mergeCell ref="C1:C2"/>
    <mergeCell ref="D1:D2"/>
    <mergeCell ref="B123:D123"/>
    <mergeCell ref="B125:D125"/>
    <mergeCell ref="B132:D132"/>
    <mergeCell ref="B133:D133"/>
    <mergeCell ref="B112:D112"/>
    <mergeCell ref="B113:D113"/>
    <mergeCell ref="B119:D119"/>
    <mergeCell ref="B122:D122"/>
    <mergeCell ref="B83:D83"/>
    <mergeCell ref="B88:D88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10/23/2015&amp;CConstruction Cost and Time
Detailed Data
For Contracts Completed First Quarter Fiscal Year 2015/2016&amp;RPage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488"/>
  <sheetViews>
    <sheetView zoomScaleNormal="100" workbookViewId="0">
      <selection activeCell="A93" sqref="A93:AK93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72" customWidth="1"/>
    <col min="11" max="11" width="14.42578125" style="174" customWidth="1"/>
    <col min="12" max="14" width="14.7109375" style="174" bestFit="1" customWidth="1"/>
    <col min="15" max="15" width="13.7109375" style="174" bestFit="1" customWidth="1"/>
    <col min="16" max="16" width="14.7109375" style="174" bestFit="1" customWidth="1"/>
    <col min="17" max="22" width="13.5703125" style="174" customWidth="1"/>
    <col min="23" max="23" width="15.85546875" style="174" customWidth="1"/>
    <col min="24" max="30" width="14.140625" style="174" customWidth="1"/>
    <col min="31" max="31" width="13.5703125" style="174" bestFit="1" customWidth="1"/>
    <col min="32" max="32" width="16.140625" style="174" customWidth="1"/>
    <col min="33" max="33" width="15.5703125" style="174" customWidth="1"/>
    <col min="34" max="34" width="15.7109375" style="174" customWidth="1"/>
    <col min="35" max="35" width="14.5703125" style="174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18" t="s">
        <v>44</v>
      </c>
      <c r="B1" s="324" t="s">
        <v>45</v>
      </c>
      <c r="C1" s="324" t="s">
        <v>46</v>
      </c>
      <c r="D1" s="324" t="s">
        <v>84</v>
      </c>
      <c r="E1" s="324" t="s">
        <v>8</v>
      </c>
      <c r="F1" s="324" t="s">
        <v>86</v>
      </c>
      <c r="G1" s="324" t="s">
        <v>87</v>
      </c>
      <c r="H1" s="324" t="s">
        <v>88</v>
      </c>
      <c r="I1" s="324" t="s">
        <v>89</v>
      </c>
      <c r="J1" s="325" t="s">
        <v>9</v>
      </c>
      <c r="K1" s="323" t="s">
        <v>106</v>
      </c>
      <c r="L1" s="323" t="s">
        <v>108</v>
      </c>
      <c r="M1" s="323" t="s">
        <v>63</v>
      </c>
      <c r="N1" s="323" t="s">
        <v>10</v>
      </c>
      <c r="O1" s="323" t="s">
        <v>11</v>
      </c>
      <c r="P1" s="323" t="s">
        <v>68</v>
      </c>
      <c r="Q1" s="323" t="s">
        <v>12</v>
      </c>
      <c r="R1" s="323"/>
      <c r="S1" s="323"/>
      <c r="T1" s="323"/>
      <c r="U1" s="323"/>
      <c r="V1" s="323"/>
      <c r="W1" s="323" t="s">
        <v>13</v>
      </c>
      <c r="X1" s="323" t="s">
        <v>14</v>
      </c>
      <c r="Y1" s="323"/>
      <c r="Z1" s="323"/>
      <c r="AA1" s="323"/>
      <c r="AB1" s="323"/>
      <c r="AC1" s="323"/>
      <c r="AD1" s="323" t="s">
        <v>15</v>
      </c>
      <c r="AE1" s="320"/>
      <c r="AF1" s="321"/>
      <c r="AG1" s="321"/>
      <c r="AH1" s="322"/>
      <c r="AI1" s="323" t="s">
        <v>98</v>
      </c>
      <c r="AJ1" s="313" t="s">
        <v>99</v>
      </c>
      <c r="AK1" s="313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19"/>
      <c r="B2" s="324"/>
      <c r="C2" s="324"/>
      <c r="D2" s="324"/>
      <c r="E2" s="324"/>
      <c r="F2" s="324"/>
      <c r="G2" s="324"/>
      <c r="H2" s="324"/>
      <c r="I2" s="324"/>
      <c r="J2" s="325"/>
      <c r="K2" s="323"/>
      <c r="L2" s="323"/>
      <c r="M2" s="323"/>
      <c r="N2" s="323"/>
      <c r="O2" s="323"/>
      <c r="P2" s="323"/>
      <c r="Q2" s="173" t="s">
        <v>16</v>
      </c>
      <c r="R2" s="173" t="s">
        <v>17</v>
      </c>
      <c r="S2" s="173" t="s">
        <v>18</v>
      </c>
      <c r="T2" s="173" t="s">
        <v>19</v>
      </c>
      <c r="U2" s="173" t="s">
        <v>20</v>
      </c>
      <c r="V2" s="173" t="s">
        <v>21</v>
      </c>
      <c r="W2" s="323"/>
      <c r="X2" s="173" t="s">
        <v>22</v>
      </c>
      <c r="Y2" s="173" t="s">
        <v>23</v>
      </c>
      <c r="Z2" s="173" t="s">
        <v>24</v>
      </c>
      <c r="AA2" s="173" t="s">
        <v>25</v>
      </c>
      <c r="AB2" s="173" t="s">
        <v>26</v>
      </c>
      <c r="AC2" s="173" t="s">
        <v>27</v>
      </c>
      <c r="AD2" s="323"/>
      <c r="AE2" s="173" t="s">
        <v>28</v>
      </c>
      <c r="AF2" s="173" t="s">
        <v>29</v>
      </c>
      <c r="AG2" s="173" t="s">
        <v>30</v>
      </c>
      <c r="AH2" s="173" t="s">
        <v>31</v>
      </c>
      <c r="AI2" s="323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00" customFormat="1">
      <c r="A3" s="254">
        <v>1</v>
      </c>
      <c r="B3" s="256" t="s">
        <v>166</v>
      </c>
      <c r="C3" s="256">
        <v>41263625201</v>
      </c>
      <c r="D3" s="256" t="s">
        <v>319</v>
      </c>
      <c r="E3" s="256" t="s">
        <v>320</v>
      </c>
      <c r="F3" s="256" t="s">
        <v>321</v>
      </c>
      <c r="G3" s="256" t="s">
        <v>321</v>
      </c>
      <c r="H3" s="256" t="s">
        <v>321</v>
      </c>
      <c r="I3" s="256" t="s">
        <v>321</v>
      </c>
      <c r="J3" s="257">
        <v>41060</v>
      </c>
      <c r="K3" s="255">
        <v>6703703</v>
      </c>
      <c r="L3" s="255">
        <v>7531485</v>
      </c>
      <c r="M3" s="255">
        <v>7530256</v>
      </c>
      <c r="N3" s="255">
        <v>827781.72</v>
      </c>
      <c r="O3" s="255">
        <v>0</v>
      </c>
      <c r="P3" s="255">
        <v>7530256</v>
      </c>
      <c r="Q3" s="255">
        <v>0</v>
      </c>
      <c r="R3" s="255">
        <v>0</v>
      </c>
      <c r="S3" s="255">
        <v>0</v>
      </c>
      <c r="T3" s="255">
        <v>0</v>
      </c>
      <c r="U3" s="255">
        <v>0</v>
      </c>
      <c r="V3" s="255">
        <v>0</v>
      </c>
      <c r="W3" s="255">
        <v>0</v>
      </c>
      <c r="X3" s="255">
        <v>0</v>
      </c>
      <c r="Y3" s="255">
        <v>0</v>
      </c>
      <c r="Z3" s="255">
        <v>0</v>
      </c>
      <c r="AA3" s="255">
        <v>0</v>
      </c>
      <c r="AB3" s="255">
        <v>0</v>
      </c>
      <c r="AC3" s="255">
        <v>0</v>
      </c>
      <c r="AD3" s="255">
        <v>0</v>
      </c>
      <c r="AE3" s="255">
        <v>0</v>
      </c>
      <c r="AF3" s="255">
        <v>7530256</v>
      </c>
      <c r="AG3" s="255">
        <v>7530256</v>
      </c>
      <c r="AH3" s="255">
        <v>0</v>
      </c>
      <c r="AI3" s="255">
        <v>638850</v>
      </c>
      <c r="AJ3" s="253" t="s">
        <v>322</v>
      </c>
      <c r="AK3" s="5" t="s">
        <v>323</v>
      </c>
    </row>
    <row r="4" spans="1:76">
      <c r="A4" s="254">
        <v>1</v>
      </c>
      <c r="B4" s="256" t="s">
        <v>171</v>
      </c>
      <c r="C4" s="256">
        <v>42347115201</v>
      </c>
      <c r="D4" s="256" t="s">
        <v>324</v>
      </c>
      <c r="E4" s="256" t="s">
        <v>325</v>
      </c>
      <c r="F4" s="256" t="s">
        <v>321</v>
      </c>
      <c r="G4" s="256" t="s">
        <v>321</v>
      </c>
      <c r="H4" s="256" t="s">
        <v>321</v>
      </c>
      <c r="I4" s="256" t="s">
        <v>321</v>
      </c>
      <c r="J4" s="257">
        <v>41809</v>
      </c>
      <c r="K4" s="255">
        <v>1880948</v>
      </c>
      <c r="L4" s="255">
        <v>1908269</v>
      </c>
      <c r="M4" s="255">
        <v>1858269</v>
      </c>
      <c r="N4" s="255">
        <v>27320.39</v>
      </c>
      <c r="O4" s="255">
        <v>0</v>
      </c>
      <c r="P4" s="255">
        <v>1834616</v>
      </c>
      <c r="Q4" s="255">
        <v>0</v>
      </c>
      <c r="R4" s="255">
        <v>0</v>
      </c>
      <c r="S4" s="255">
        <v>0</v>
      </c>
      <c r="T4" s="255">
        <v>0</v>
      </c>
      <c r="U4" s="255">
        <v>0</v>
      </c>
      <c r="V4" s="255">
        <v>0</v>
      </c>
      <c r="W4" s="255">
        <v>0</v>
      </c>
      <c r="X4" s="255">
        <v>0</v>
      </c>
      <c r="Y4" s="255">
        <v>0</v>
      </c>
      <c r="Z4" s="255">
        <v>0</v>
      </c>
      <c r="AA4" s="255">
        <v>0</v>
      </c>
      <c r="AB4" s="255">
        <v>0</v>
      </c>
      <c r="AC4" s="255">
        <v>0</v>
      </c>
      <c r="AD4" s="255">
        <v>0</v>
      </c>
      <c r="AE4" s="255">
        <v>0</v>
      </c>
      <c r="AF4" s="255">
        <v>1858269</v>
      </c>
      <c r="AG4" s="255">
        <v>1834616</v>
      </c>
      <c r="AH4" s="255">
        <v>-23653</v>
      </c>
      <c r="AI4" s="255">
        <v>1405116</v>
      </c>
      <c r="AJ4" s="253" t="s">
        <v>326</v>
      </c>
      <c r="AK4" s="5" t="s">
        <v>327</v>
      </c>
    </row>
    <row r="5" spans="1:76">
      <c r="A5" s="254">
        <v>1</v>
      </c>
      <c r="B5" s="256" t="s">
        <v>173</v>
      </c>
      <c r="C5" s="256">
        <v>43019125201</v>
      </c>
      <c r="D5" s="256" t="s">
        <v>328</v>
      </c>
      <c r="E5" s="256" t="s">
        <v>329</v>
      </c>
      <c r="F5" s="256" t="s">
        <v>321</v>
      </c>
      <c r="G5" s="256" t="s">
        <v>321</v>
      </c>
      <c r="H5" s="256" t="s">
        <v>321</v>
      </c>
      <c r="I5" s="256" t="s">
        <v>321</v>
      </c>
      <c r="J5" s="257">
        <v>41809</v>
      </c>
      <c r="K5" s="255">
        <v>4346396</v>
      </c>
      <c r="L5" s="255">
        <v>4413679</v>
      </c>
      <c r="M5" s="255">
        <v>4400332</v>
      </c>
      <c r="N5" s="255">
        <v>67283.259999999995</v>
      </c>
      <c r="O5" s="255">
        <v>0</v>
      </c>
      <c r="P5" s="255">
        <v>4322422</v>
      </c>
      <c r="Q5" s="255">
        <v>0</v>
      </c>
      <c r="R5" s="255">
        <v>0</v>
      </c>
      <c r="S5" s="255">
        <v>0</v>
      </c>
      <c r="T5" s="255">
        <v>0</v>
      </c>
      <c r="U5" s="255">
        <v>0</v>
      </c>
      <c r="V5" s="255">
        <v>0</v>
      </c>
      <c r="W5" s="255">
        <v>0</v>
      </c>
      <c r="X5" s="255">
        <v>0</v>
      </c>
      <c r="Y5" s="255">
        <v>0</v>
      </c>
      <c r="Z5" s="255">
        <v>0</v>
      </c>
      <c r="AA5" s="255">
        <v>0</v>
      </c>
      <c r="AB5" s="255">
        <v>0</v>
      </c>
      <c r="AC5" s="255">
        <v>0</v>
      </c>
      <c r="AD5" s="255">
        <v>0</v>
      </c>
      <c r="AE5" s="255">
        <v>0</v>
      </c>
      <c r="AF5" s="255">
        <v>4400332</v>
      </c>
      <c r="AG5" s="255">
        <v>4322422</v>
      </c>
      <c r="AH5" s="255">
        <v>-77910</v>
      </c>
      <c r="AI5" s="255">
        <v>4460046</v>
      </c>
      <c r="AJ5" s="253" t="s">
        <v>330</v>
      </c>
      <c r="AK5" s="5" t="s">
        <v>331</v>
      </c>
    </row>
    <row r="6" spans="1:76">
      <c r="A6" s="254">
        <v>1</v>
      </c>
      <c r="B6" s="256" t="s">
        <v>332</v>
      </c>
      <c r="C6" s="256">
        <v>43160515201</v>
      </c>
      <c r="D6" s="256" t="s">
        <v>333</v>
      </c>
      <c r="E6" s="256" t="s">
        <v>334</v>
      </c>
      <c r="F6" s="256" t="s">
        <v>321</v>
      </c>
      <c r="G6" s="256" t="s">
        <v>321</v>
      </c>
      <c r="H6" s="256" t="s">
        <v>321</v>
      </c>
      <c r="I6" s="256" t="s">
        <v>321</v>
      </c>
      <c r="J6" s="257">
        <v>41880</v>
      </c>
      <c r="K6" s="255">
        <v>3021172</v>
      </c>
      <c r="L6" s="255">
        <v>3021172</v>
      </c>
      <c r="M6" s="255">
        <v>3068023</v>
      </c>
      <c r="N6" s="255">
        <v>0</v>
      </c>
      <c r="O6" s="255">
        <v>0</v>
      </c>
      <c r="P6" s="255">
        <v>2921086</v>
      </c>
      <c r="Q6" s="255">
        <v>0</v>
      </c>
      <c r="R6" s="255">
        <v>0</v>
      </c>
      <c r="S6" s="255">
        <v>0</v>
      </c>
      <c r="T6" s="255">
        <v>0</v>
      </c>
      <c r="U6" s="255">
        <v>0</v>
      </c>
      <c r="V6" s="255">
        <v>0</v>
      </c>
      <c r="W6" s="255">
        <v>0</v>
      </c>
      <c r="X6" s="255">
        <v>0</v>
      </c>
      <c r="Y6" s="255">
        <v>0</v>
      </c>
      <c r="Z6" s="255">
        <v>0</v>
      </c>
      <c r="AA6" s="255">
        <v>0</v>
      </c>
      <c r="AB6" s="255">
        <v>0</v>
      </c>
      <c r="AC6" s="255">
        <v>0</v>
      </c>
      <c r="AD6" s="255">
        <v>0</v>
      </c>
      <c r="AE6" s="255">
        <v>0</v>
      </c>
      <c r="AF6" s="255">
        <v>3068023</v>
      </c>
      <c r="AG6" s="255">
        <v>2921086</v>
      </c>
      <c r="AH6" s="255">
        <v>-146936</v>
      </c>
      <c r="AI6" s="255">
        <v>3419371</v>
      </c>
      <c r="AJ6" s="253"/>
      <c r="AK6" s="5"/>
    </row>
    <row r="7" spans="1:76">
      <c r="A7" s="254">
        <v>1</v>
      </c>
      <c r="B7" s="256" t="s">
        <v>335</v>
      </c>
      <c r="C7" s="256">
        <v>43006015201</v>
      </c>
      <c r="D7" s="256" t="s">
        <v>336</v>
      </c>
      <c r="E7" s="256" t="s">
        <v>337</v>
      </c>
      <c r="F7" s="256" t="s">
        <v>321</v>
      </c>
      <c r="G7" s="256" t="s">
        <v>321</v>
      </c>
      <c r="H7" s="256" t="s">
        <v>321</v>
      </c>
      <c r="I7" s="256" t="s">
        <v>321</v>
      </c>
      <c r="J7" s="257">
        <v>42019</v>
      </c>
      <c r="K7" s="255">
        <v>567387</v>
      </c>
      <c r="L7" s="255">
        <v>567387</v>
      </c>
      <c r="M7" s="255">
        <v>532744</v>
      </c>
      <c r="N7" s="255">
        <v>0</v>
      </c>
      <c r="O7" s="255">
        <v>0</v>
      </c>
      <c r="P7" s="255">
        <v>532744</v>
      </c>
      <c r="Q7" s="255">
        <v>0</v>
      </c>
      <c r="R7" s="255">
        <v>0</v>
      </c>
      <c r="S7" s="255">
        <v>0</v>
      </c>
      <c r="T7" s="255">
        <v>0</v>
      </c>
      <c r="U7" s="255">
        <v>0</v>
      </c>
      <c r="V7" s="255">
        <v>0</v>
      </c>
      <c r="W7" s="255">
        <v>0</v>
      </c>
      <c r="X7" s="255">
        <v>0</v>
      </c>
      <c r="Y7" s="255">
        <v>0</v>
      </c>
      <c r="Z7" s="255">
        <v>0</v>
      </c>
      <c r="AA7" s="255">
        <v>0</v>
      </c>
      <c r="AB7" s="255">
        <v>0</v>
      </c>
      <c r="AC7" s="255">
        <v>0</v>
      </c>
      <c r="AD7" s="255">
        <v>0</v>
      </c>
      <c r="AE7" s="255">
        <v>0</v>
      </c>
      <c r="AF7" s="255">
        <v>532744</v>
      </c>
      <c r="AG7" s="255">
        <v>532744</v>
      </c>
      <c r="AH7" s="255">
        <v>0</v>
      </c>
      <c r="AI7" s="255">
        <v>519187</v>
      </c>
      <c r="AJ7" s="253" t="s">
        <v>326</v>
      </c>
      <c r="AK7" s="5" t="s">
        <v>327</v>
      </c>
    </row>
    <row r="8" spans="1:76">
      <c r="A8" s="254">
        <v>1</v>
      </c>
      <c r="B8" s="256" t="s">
        <v>176</v>
      </c>
      <c r="C8" s="256">
        <v>42949925201</v>
      </c>
      <c r="D8" s="256" t="s">
        <v>338</v>
      </c>
      <c r="E8" s="256" t="s">
        <v>339</v>
      </c>
      <c r="F8" s="256" t="s">
        <v>321</v>
      </c>
      <c r="G8" s="256" t="s">
        <v>321</v>
      </c>
      <c r="H8" s="256" t="s">
        <v>321</v>
      </c>
      <c r="I8" s="256" t="s">
        <v>321</v>
      </c>
      <c r="J8" s="257">
        <v>41928</v>
      </c>
      <c r="K8" s="255">
        <v>229418</v>
      </c>
      <c r="L8" s="255">
        <v>228371</v>
      </c>
      <c r="M8" s="255">
        <v>218669</v>
      </c>
      <c r="N8" s="255">
        <v>-1047.3699999999999</v>
      </c>
      <c r="O8" s="255">
        <v>0</v>
      </c>
      <c r="P8" s="255">
        <v>218669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218669</v>
      </c>
      <c r="AG8" s="255">
        <v>218669</v>
      </c>
      <c r="AH8" s="255">
        <v>0</v>
      </c>
      <c r="AI8" s="255">
        <v>179059</v>
      </c>
      <c r="AJ8" s="253" t="s">
        <v>326</v>
      </c>
      <c r="AK8" s="5" t="s">
        <v>327</v>
      </c>
    </row>
    <row r="9" spans="1:76">
      <c r="A9" s="254">
        <v>1</v>
      </c>
      <c r="B9" s="256" t="s">
        <v>257</v>
      </c>
      <c r="C9" s="256">
        <v>43574215201</v>
      </c>
      <c r="D9" s="256" t="s">
        <v>340</v>
      </c>
      <c r="E9" s="256" t="s">
        <v>341</v>
      </c>
      <c r="F9" s="256" t="s">
        <v>321</v>
      </c>
      <c r="G9" s="256" t="s">
        <v>321</v>
      </c>
      <c r="H9" s="256" t="s">
        <v>321</v>
      </c>
      <c r="I9" s="256" t="s">
        <v>321</v>
      </c>
      <c r="J9" s="257">
        <v>41963</v>
      </c>
      <c r="K9" s="255">
        <v>140780</v>
      </c>
      <c r="L9" s="255">
        <v>140780</v>
      </c>
      <c r="M9" s="255">
        <v>132639</v>
      </c>
      <c r="N9" s="255">
        <v>0</v>
      </c>
      <c r="O9" s="255">
        <v>0</v>
      </c>
      <c r="P9" s="255">
        <v>265277</v>
      </c>
      <c r="Q9" s="255">
        <v>0</v>
      </c>
      <c r="R9" s="255">
        <v>0</v>
      </c>
      <c r="S9" s="255">
        <v>0</v>
      </c>
      <c r="T9" s="255">
        <v>0</v>
      </c>
      <c r="U9" s="255">
        <v>0</v>
      </c>
      <c r="V9" s="255">
        <v>0</v>
      </c>
      <c r="W9" s="255">
        <v>0</v>
      </c>
      <c r="X9" s="255">
        <v>0</v>
      </c>
      <c r="Y9" s="255">
        <v>0</v>
      </c>
      <c r="Z9" s="255">
        <v>0</v>
      </c>
      <c r="AA9" s="255">
        <v>0</v>
      </c>
      <c r="AB9" s="255">
        <v>0</v>
      </c>
      <c r="AC9" s="255">
        <v>0</v>
      </c>
      <c r="AD9" s="255">
        <v>0</v>
      </c>
      <c r="AE9" s="255">
        <v>0</v>
      </c>
      <c r="AF9" s="255">
        <v>132639</v>
      </c>
      <c r="AG9" s="255">
        <v>265277</v>
      </c>
      <c r="AH9" s="255">
        <v>132639</v>
      </c>
      <c r="AI9" s="255">
        <v>193963</v>
      </c>
      <c r="AJ9" s="253" t="s">
        <v>326</v>
      </c>
      <c r="AK9" s="5" t="s">
        <v>327</v>
      </c>
    </row>
    <row r="10" spans="1:76">
      <c r="A10" s="254">
        <v>1</v>
      </c>
      <c r="B10" s="256" t="s">
        <v>178</v>
      </c>
      <c r="C10" s="256">
        <v>43003715201</v>
      </c>
      <c r="D10" s="256" t="s">
        <v>342</v>
      </c>
      <c r="E10" s="256" t="s">
        <v>343</v>
      </c>
      <c r="F10" s="256" t="s">
        <v>321</v>
      </c>
      <c r="G10" s="256" t="s">
        <v>321</v>
      </c>
      <c r="H10" s="256" t="s">
        <v>321</v>
      </c>
      <c r="I10" s="256" t="s">
        <v>321</v>
      </c>
      <c r="J10" s="257">
        <v>40996</v>
      </c>
      <c r="K10" s="255">
        <v>90611</v>
      </c>
      <c r="L10" s="255">
        <v>89035</v>
      </c>
      <c r="M10" s="255">
        <v>88897</v>
      </c>
      <c r="N10" s="255">
        <v>-1575.84</v>
      </c>
      <c r="O10" s="255">
        <v>-43964</v>
      </c>
      <c r="P10" s="255">
        <v>44933</v>
      </c>
      <c r="Q10" s="255">
        <v>-43964</v>
      </c>
      <c r="R10" s="255">
        <v>0</v>
      </c>
      <c r="S10" s="255">
        <v>0</v>
      </c>
      <c r="T10" s="255">
        <v>0</v>
      </c>
      <c r="U10" s="255">
        <v>0</v>
      </c>
      <c r="V10" s="255">
        <v>0</v>
      </c>
      <c r="W10" s="255">
        <v>-43964</v>
      </c>
      <c r="X10" s="255">
        <v>0</v>
      </c>
      <c r="Y10" s="255">
        <v>0</v>
      </c>
      <c r="Z10" s="255">
        <v>0</v>
      </c>
      <c r="AA10" s="255">
        <v>0</v>
      </c>
      <c r="AB10" s="255">
        <v>0</v>
      </c>
      <c r="AC10" s="255">
        <v>0</v>
      </c>
      <c r="AD10" s="255">
        <v>0</v>
      </c>
      <c r="AE10" s="255">
        <v>-43964</v>
      </c>
      <c r="AF10" s="255">
        <v>44933</v>
      </c>
      <c r="AG10" s="255">
        <v>44933</v>
      </c>
      <c r="AH10" s="255">
        <v>0</v>
      </c>
      <c r="AI10" s="255">
        <v>111868</v>
      </c>
      <c r="AJ10" s="253" t="s">
        <v>326</v>
      </c>
      <c r="AK10" s="5" t="s">
        <v>327</v>
      </c>
    </row>
    <row r="11" spans="1:76">
      <c r="A11" s="254">
        <v>1</v>
      </c>
      <c r="B11" s="256" t="s">
        <v>180</v>
      </c>
      <c r="C11" s="256">
        <v>40828635201</v>
      </c>
      <c r="D11" s="256" t="s">
        <v>344</v>
      </c>
      <c r="E11" s="256" t="s">
        <v>345</v>
      </c>
      <c r="F11" s="256" t="s">
        <v>321</v>
      </c>
      <c r="G11" s="256" t="s">
        <v>321</v>
      </c>
      <c r="H11" s="256" t="s">
        <v>321</v>
      </c>
      <c r="I11" s="256" t="s">
        <v>321</v>
      </c>
      <c r="J11" s="257">
        <v>41080</v>
      </c>
      <c r="K11" s="255">
        <v>14784300</v>
      </c>
      <c r="L11" s="255">
        <v>15330267</v>
      </c>
      <c r="M11" s="255">
        <v>14964740</v>
      </c>
      <c r="N11" s="255">
        <v>545967.35</v>
      </c>
      <c r="O11" s="255">
        <v>0</v>
      </c>
      <c r="P11" s="255">
        <v>15047703</v>
      </c>
      <c r="Q11" s="255">
        <v>0</v>
      </c>
      <c r="R11" s="255">
        <v>0</v>
      </c>
      <c r="S11" s="255">
        <v>0</v>
      </c>
      <c r="T11" s="255">
        <v>0</v>
      </c>
      <c r="U11" s="255">
        <v>0</v>
      </c>
      <c r="V11" s="255">
        <v>0</v>
      </c>
      <c r="W11" s="255">
        <v>0</v>
      </c>
      <c r="X11" s="255">
        <v>0</v>
      </c>
      <c r="Y11" s="255">
        <v>0</v>
      </c>
      <c r="Z11" s="255">
        <v>0</v>
      </c>
      <c r="AA11" s="255">
        <v>0</v>
      </c>
      <c r="AB11" s="255">
        <v>0</v>
      </c>
      <c r="AC11" s="255">
        <v>0</v>
      </c>
      <c r="AD11" s="255">
        <v>0</v>
      </c>
      <c r="AE11" s="255">
        <v>0</v>
      </c>
      <c r="AF11" s="255">
        <v>14964740</v>
      </c>
      <c r="AG11" s="255">
        <v>15047703</v>
      </c>
      <c r="AH11" s="255">
        <v>82963</v>
      </c>
      <c r="AI11" s="255">
        <v>13767014</v>
      </c>
      <c r="AJ11" s="253"/>
      <c r="AK11" s="5"/>
    </row>
    <row r="12" spans="1:76">
      <c r="A12" s="254">
        <v>1</v>
      </c>
      <c r="B12" s="256" t="s">
        <v>183</v>
      </c>
      <c r="C12" s="256">
        <v>41787615201</v>
      </c>
      <c r="D12" s="256" t="s">
        <v>346</v>
      </c>
      <c r="E12" s="256" t="s">
        <v>347</v>
      </c>
      <c r="F12" s="256" t="s">
        <v>321</v>
      </c>
      <c r="G12" s="256" t="s">
        <v>321</v>
      </c>
      <c r="H12" s="256" t="s">
        <v>321</v>
      </c>
      <c r="I12" s="256" t="s">
        <v>321</v>
      </c>
      <c r="J12" s="257">
        <v>41311</v>
      </c>
      <c r="K12" s="255">
        <v>12312349</v>
      </c>
      <c r="L12" s="255">
        <v>13258294</v>
      </c>
      <c r="M12" s="255">
        <v>12897465</v>
      </c>
      <c r="N12" s="255">
        <v>945944.85</v>
      </c>
      <c r="O12" s="255">
        <v>0</v>
      </c>
      <c r="P12" s="255">
        <v>12514104</v>
      </c>
      <c r="Q12" s="255">
        <v>0</v>
      </c>
      <c r="R12" s="255">
        <v>0</v>
      </c>
      <c r="S12" s="255">
        <v>0</v>
      </c>
      <c r="T12" s="255">
        <v>0</v>
      </c>
      <c r="U12" s="255">
        <v>0</v>
      </c>
      <c r="V12" s="255">
        <v>0</v>
      </c>
      <c r="W12" s="255">
        <v>0</v>
      </c>
      <c r="X12" s="255">
        <v>0</v>
      </c>
      <c r="Y12" s="255">
        <v>0</v>
      </c>
      <c r="Z12" s="255">
        <v>0</v>
      </c>
      <c r="AA12" s="255">
        <v>0</v>
      </c>
      <c r="AB12" s="255">
        <v>0</v>
      </c>
      <c r="AC12" s="255">
        <v>0</v>
      </c>
      <c r="AD12" s="255">
        <v>0</v>
      </c>
      <c r="AE12" s="255">
        <v>0</v>
      </c>
      <c r="AF12" s="255">
        <v>12897465</v>
      </c>
      <c r="AG12" s="255">
        <v>12514104</v>
      </c>
      <c r="AH12" s="255">
        <v>-383360</v>
      </c>
      <c r="AI12" s="255">
        <v>15340403</v>
      </c>
      <c r="AJ12" s="253"/>
      <c r="AK12" s="5"/>
    </row>
    <row r="13" spans="1:76">
      <c r="A13" s="254">
        <v>1</v>
      </c>
      <c r="B13" s="256" t="s">
        <v>185</v>
      </c>
      <c r="C13" s="256">
        <v>42910415201</v>
      </c>
      <c r="D13" s="256" t="s">
        <v>348</v>
      </c>
      <c r="E13" s="256" t="s">
        <v>349</v>
      </c>
      <c r="F13" s="256" t="s">
        <v>321</v>
      </c>
      <c r="G13" s="256" t="s">
        <v>321</v>
      </c>
      <c r="H13" s="256" t="s">
        <v>321</v>
      </c>
      <c r="I13" s="256" t="s">
        <v>321</v>
      </c>
      <c r="J13" s="257">
        <v>41696</v>
      </c>
      <c r="K13" s="255">
        <v>2195109</v>
      </c>
      <c r="L13" s="255">
        <v>2159801</v>
      </c>
      <c r="M13" s="255">
        <v>2156391</v>
      </c>
      <c r="N13" s="255">
        <v>-35307.58</v>
      </c>
      <c r="O13" s="255">
        <v>-50518</v>
      </c>
      <c r="P13" s="255">
        <v>2085969</v>
      </c>
      <c r="Q13" s="255">
        <v>-50518</v>
      </c>
      <c r="R13" s="255">
        <v>0</v>
      </c>
      <c r="S13" s="255">
        <v>0</v>
      </c>
      <c r="T13" s="255">
        <v>0</v>
      </c>
      <c r="U13" s="255">
        <v>0</v>
      </c>
      <c r="V13" s="255">
        <v>0</v>
      </c>
      <c r="W13" s="255">
        <v>-50518</v>
      </c>
      <c r="X13" s="255">
        <v>0</v>
      </c>
      <c r="Y13" s="255">
        <v>0</v>
      </c>
      <c r="Z13" s="255">
        <v>0</v>
      </c>
      <c r="AA13" s="255">
        <v>0</v>
      </c>
      <c r="AB13" s="255">
        <v>0</v>
      </c>
      <c r="AC13" s="255">
        <v>0</v>
      </c>
      <c r="AD13" s="255">
        <v>0</v>
      </c>
      <c r="AE13" s="255">
        <v>-50518</v>
      </c>
      <c r="AF13" s="255">
        <v>2105873</v>
      </c>
      <c r="AG13" s="255">
        <v>2085969</v>
      </c>
      <c r="AH13" s="255">
        <v>-19904</v>
      </c>
      <c r="AI13" s="255">
        <v>2641240</v>
      </c>
      <c r="AJ13" s="253" t="s">
        <v>326</v>
      </c>
      <c r="AK13" s="5" t="s">
        <v>327</v>
      </c>
    </row>
    <row r="14" spans="1:76">
      <c r="A14" s="254">
        <v>1</v>
      </c>
      <c r="B14" s="256" t="s">
        <v>187</v>
      </c>
      <c r="C14" s="256">
        <v>20010575201</v>
      </c>
      <c r="D14" s="256" t="s">
        <v>350</v>
      </c>
      <c r="E14" s="256" t="s">
        <v>351</v>
      </c>
      <c r="F14" s="256" t="s">
        <v>321</v>
      </c>
      <c r="G14" s="256" t="s">
        <v>321</v>
      </c>
      <c r="H14" s="256" t="s">
        <v>321</v>
      </c>
      <c r="I14" s="256" t="s">
        <v>321</v>
      </c>
      <c r="J14" s="257">
        <v>41759</v>
      </c>
      <c r="K14" s="255">
        <v>855140</v>
      </c>
      <c r="L14" s="255">
        <v>880470</v>
      </c>
      <c r="M14" s="255">
        <v>883951</v>
      </c>
      <c r="N14" s="255">
        <v>25330.32</v>
      </c>
      <c r="O14" s="255">
        <v>0</v>
      </c>
      <c r="P14" s="255">
        <v>883951</v>
      </c>
      <c r="Q14" s="255">
        <v>0</v>
      </c>
      <c r="R14" s="255">
        <v>0</v>
      </c>
      <c r="S14" s="255">
        <v>0</v>
      </c>
      <c r="T14" s="255">
        <v>0</v>
      </c>
      <c r="U14" s="255">
        <v>0</v>
      </c>
      <c r="V14" s="255">
        <v>0</v>
      </c>
      <c r="W14" s="255">
        <v>0</v>
      </c>
      <c r="X14" s="255">
        <v>0</v>
      </c>
      <c r="Y14" s="255">
        <v>0</v>
      </c>
      <c r="Z14" s="255">
        <v>0</v>
      </c>
      <c r="AA14" s="255">
        <v>0</v>
      </c>
      <c r="AB14" s="255">
        <v>0</v>
      </c>
      <c r="AC14" s="255">
        <v>0</v>
      </c>
      <c r="AD14" s="255">
        <v>0</v>
      </c>
      <c r="AE14" s="255">
        <v>0</v>
      </c>
      <c r="AF14" s="255">
        <v>883951</v>
      </c>
      <c r="AG14" s="255">
        <v>883951</v>
      </c>
      <c r="AH14" s="255">
        <v>0</v>
      </c>
      <c r="AI14" s="255">
        <v>1061210</v>
      </c>
      <c r="AJ14" s="253"/>
      <c r="AK14" s="5"/>
    </row>
    <row r="15" spans="1:76">
      <c r="A15" s="254">
        <v>1</v>
      </c>
      <c r="B15" s="256" t="s">
        <v>189</v>
      </c>
      <c r="C15" s="256">
        <v>43086015201</v>
      </c>
      <c r="D15" s="256" t="s">
        <v>324</v>
      </c>
      <c r="E15" s="256" t="s">
        <v>325</v>
      </c>
      <c r="F15" s="256" t="s">
        <v>321</v>
      </c>
      <c r="G15" s="256" t="s">
        <v>321</v>
      </c>
      <c r="H15" s="256" t="s">
        <v>321</v>
      </c>
      <c r="I15" s="256" t="s">
        <v>321</v>
      </c>
      <c r="J15" s="257">
        <v>41612</v>
      </c>
      <c r="K15" s="255">
        <v>5634855</v>
      </c>
      <c r="L15" s="255">
        <v>5727333</v>
      </c>
      <c r="M15" s="255">
        <v>5707127</v>
      </c>
      <c r="N15" s="255">
        <v>92478.17</v>
      </c>
      <c r="O15" s="255">
        <v>0</v>
      </c>
      <c r="P15" s="255">
        <v>5640992</v>
      </c>
      <c r="Q15" s="255">
        <v>0</v>
      </c>
      <c r="R15" s="255">
        <v>0</v>
      </c>
      <c r="S15" s="255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5">
        <v>0</v>
      </c>
      <c r="Z15" s="255">
        <v>0</v>
      </c>
      <c r="AA15" s="255">
        <v>0</v>
      </c>
      <c r="AB15" s="255">
        <v>0</v>
      </c>
      <c r="AC15" s="255">
        <v>0</v>
      </c>
      <c r="AD15" s="255">
        <v>0</v>
      </c>
      <c r="AE15" s="255">
        <v>0</v>
      </c>
      <c r="AF15" s="255">
        <v>5707127</v>
      </c>
      <c r="AG15" s="255">
        <v>5640992</v>
      </c>
      <c r="AH15" s="255">
        <v>-66135</v>
      </c>
      <c r="AI15" s="255">
        <v>5433904</v>
      </c>
      <c r="AJ15" s="253" t="s">
        <v>330</v>
      </c>
      <c r="AK15" s="5" t="s">
        <v>331</v>
      </c>
    </row>
    <row r="16" spans="1:76">
      <c r="A16" s="254">
        <v>1</v>
      </c>
      <c r="B16" s="256" t="s">
        <v>191</v>
      </c>
      <c r="C16" s="256">
        <v>43341115201</v>
      </c>
      <c r="D16" s="256" t="s">
        <v>352</v>
      </c>
      <c r="E16" s="256" t="s">
        <v>353</v>
      </c>
      <c r="F16" s="256" t="s">
        <v>321</v>
      </c>
      <c r="G16" s="256" t="s">
        <v>321</v>
      </c>
      <c r="H16" s="256" t="s">
        <v>321</v>
      </c>
      <c r="I16" s="256" t="s">
        <v>321</v>
      </c>
      <c r="J16" s="257">
        <v>41976</v>
      </c>
      <c r="K16" s="255">
        <v>247066</v>
      </c>
      <c r="L16" s="255">
        <v>270085</v>
      </c>
      <c r="M16" s="255">
        <v>250380</v>
      </c>
      <c r="N16" s="255">
        <v>23018.51</v>
      </c>
      <c r="O16" s="255">
        <v>0</v>
      </c>
      <c r="P16" s="255">
        <v>250380</v>
      </c>
      <c r="Q16" s="255">
        <v>0</v>
      </c>
      <c r="R16" s="255">
        <v>0</v>
      </c>
      <c r="S16" s="255">
        <v>0</v>
      </c>
      <c r="T16" s="255">
        <v>0</v>
      </c>
      <c r="U16" s="255">
        <v>0</v>
      </c>
      <c r="V16" s="255">
        <v>0</v>
      </c>
      <c r="W16" s="255">
        <v>0</v>
      </c>
      <c r="X16" s="255">
        <v>0</v>
      </c>
      <c r="Y16" s="255">
        <v>0</v>
      </c>
      <c r="Z16" s="255">
        <v>0</v>
      </c>
      <c r="AA16" s="255">
        <v>0</v>
      </c>
      <c r="AB16" s="255">
        <v>0</v>
      </c>
      <c r="AC16" s="255">
        <v>0</v>
      </c>
      <c r="AD16" s="255">
        <v>0</v>
      </c>
      <c r="AE16" s="255">
        <v>0</v>
      </c>
      <c r="AF16" s="255">
        <v>250380</v>
      </c>
      <c r="AG16" s="255">
        <v>250380</v>
      </c>
      <c r="AH16" s="255">
        <v>0</v>
      </c>
      <c r="AI16" s="255">
        <v>256990</v>
      </c>
      <c r="AJ16" s="253" t="s">
        <v>326</v>
      </c>
      <c r="AK16" s="5" t="s">
        <v>327</v>
      </c>
    </row>
    <row r="17" spans="1:37">
      <c r="A17" s="254">
        <v>2</v>
      </c>
      <c r="B17" s="256" t="s">
        <v>193</v>
      </c>
      <c r="C17" s="256">
        <v>42468515201</v>
      </c>
      <c r="D17" s="256" t="s">
        <v>354</v>
      </c>
      <c r="E17" s="256" t="s">
        <v>355</v>
      </c>
      <c r="F17" s="256" t="s">
        <v>321</v>
      </c>
      <c r="G17" s="256" t="s">
        <v>321</v>
      </c>
      <c r="H17" s="256" t="s">
        <v>321</v>
      </c>
      <c r="I17" s="256" t="s">
        <v>321</v>
      </c>
      <c r="J17" s="257">
        <v>41417</v>
      </c>
      <c r="K17" s="255">
        <v>8195419</v>
      </c>
      <c r="L17" s="255">
        <v>8206705</v>
      </c>
      <c r="M17" s="255">
        <v>8178408</v>
      </c>
      <c r="N17" s="255">
        <v>11286.44</v>
      </c>
      <c r="O17" s="255">
        <v>0</v>
      </c>
      <c r="P17" s="255">
        <v>8124680</v>
      </c>
      <c r="Q17" s="255">
        <v>0</v>
      </c>
      <c r="R17" s="255">
        <v>0</v>
      </c>
      <c r="S17" s="255">
        <v>0</v>
      </c>
      <c r="T17" s="255">
        <v>0</v>
      </c>
      <c r="U17" s="255">
        <v>0</v>
      </c>
      <c r="V17" s="255">
        <v>0</v>
      </c>
      <c r="W17" s="255">
        <v>0</v>
      </c>
      <c r="X17" s="255">
        <v>0</v>
      </c>
      <c r="Y17" s="255">
        <v>0</v>
      </c>
      <c r="Z17" s="255">
        <v>0</v>
      </c>
      <c r="AA17" s="255">
        <v>0</v>
      </c>
      <c r="AB17" s="255">
        <v>0</v>
      </c>
      <c r="AC17" s="255">
        <v>0</v>
      </c>
      <c r="AD17" s="255">
        <v>0</v>
      </c>
      <c r="AE17" s="255">
        <v>0</v>
      </c>
      <c r="AF17" s="255">
        <v>8178408</v>
      </c>
      <c r="AG17" s="255">
        <v>8124680</v>
      </c>
      <c r="AH17" s="255">
        <v>-53727</v>
      </c>
      <c r="AI17" s="255">
        <v>8761555</v>
      </c>
      <c r="AJ17" s="253" t="s">
        <v>356</v>
      </c>
      <c r="AK17" s="5" t="s">
        <v>357</v>
      </c>
    </row>
    <row r="18" spans="1:37">
      <c r="A18" s="254">
        <v>2</v>
      </c>
      <c r="B18" s="256" t="s">
        <v>259</v>
      </c>
      <c r="C18" s="256">
        <v>42822915201</v>
      </c>
      <c r="D18" s="256" t="s">
        <v>358</v>
      </c>
      <c r="E18" s="256" t="s">
        <v>359</v>
      </c>
      <c r="F18" s="256" t="s">
        <v>321</v>
      </c>
      <c r="G18" s="256" t="s">
        <v>321</v>
      </c>
      <c r="H18" s="256" t="s">
        <v>321</v>
      </c>
      <c r="I18" s="256" t="s">
        <v>321</v>
      </c>
      <c r="J18" s="257">
        <v>41507</v>
      </c>
      <c r="K18" s="255">
        <v>2445796</v>
      </c>
      <c r="L18" s="255">
        <v>2445796</v>
      </c>
      <c r="M18" s="255">
        <v>2450466</v>
      </c>
      <c r="N18" s="255">
        <v>0</v>
      </c>
      <c r="O18" s="255">
        <v>0</v>
      </c>
      <c r="P18" s="255">
        <v>2449755</v>
      </c>
      <c r="Q18" s="255">
        <v>0</v>
      </c>
      <c r="R18" s="255">
        <v>0</v>
      </c>
      <c r="S18" s="255">
        <v>0</v>
      </c>
      <c r="T18" s="255">
        <v>0</v>
      </c>
      <c r="U18" s="255">
        <v>0</v>
      </c>
      <c r="V18" s="255">
        <v>0</v>
      </c>
      <c r="W18" s="255">
        <v>0</v>
      </c>
      <c r="X18" s="255">
        <v>0</v>
      </c>
      <c r="Y18" s="255">
        <v>0</v>
      </c>
      <c r="Z18" s="255">
        <v>0</v>
      </c>
      <c r="AA18" s="255">
        <v>0</v>
      </c>
      <c r="AB18" s="255">
        <v>0</v>
      </c>
      <c r="AC18" s="255">
        <v>0</v>
      </c>
      <c r="AD18" s="255">
        <v>0</v>
      </c>
      <c r="AE18" s="255">
        <v>0</v>
      </c>
      <c r="AF18" s="255">
        <v>2450466</v>
      </c>
      <c r="AG18" s="255">
        <v>2449755</v>
      </c>
      <c r="AH18" s="255">
        <v>-711</v>
      </c>
      <c r="AI18" s="255">
        <v>2404678</v>
      </c>
      <c r="AJ18" s="253"/>
      <c r="AK18" s="5"/>
    </row>
    <row r="19" spans="1:37">
      <c r="A19" s="254">
        <v>2</v>
      </c>
      <c r="B19" s="256" t="s">
        <v>195</v>
      </c>
      <c r="C19" s="256">
        <v>42869515201</v>
      </c>
      <c r="D19" s="256" t="s">
        <v>360</v>
      </c>
      <c r="E19" s="256" t="s">
        <v>361</v>
      </c>
      <c r="F19" s="256" t="s">
        <v>321</v>
      </c>
      <c r="G19" s="256" t="s">
        <v>321</v>
      </c>
      <c r="H19" s="256" t="s">
        <v>321</v>
      </c>
      <c r="I19" s="256" t="s">
        <v>321</v>
      </c>
      <c r="J19" s="257">
        <v>41752</v>
      </c>
      <c r="K19" s="255">
        <v>7686286</v>
      </c>
      <c r="L19" s="255">
        <v>7580608</v>
      </c>
      <c r="M19" s="255">
        <v>7142686</v>
      </c>
      <c r="N19" s="255">
        <v>-105678.26</v>
      </c>
      <c r="O19" s="255">
        <v>0</v>
      </c>
      <c r="P19" s="255">
        <v>6953829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0</v>
      </c>
      <c r="AA19" s="255">
        <v>0</v>
      </c>
      <c r="AB19" s="255">
        <v>0</v>
      </c>
      <c r="AC19" s="255">
        <v>0</v>
      </c>
      <c r="AD19" s="255">
        <v>0</v>
      </c>
      <c r="AE19" s="255">
        <v>0</v>
      </c>
      <c r="AF19" s="255">
        <v>7142686</v>
      </c>
      <c r="AG19" s="255">
        <v>6953829</v>
      </c>
      <c r="AH19" s="255">
        <v>-188858</v>
      </c>
      <c r="AI19" s="255">
        <v>6348256</v>
      </c>
      <c r="AJ19" s="253"/>
      <c r="AK19" s="5"/>
    </row>
    <row r="20" spans="1:37">
      <c r="A20" s="254">
        <v>2</v>
      </c>
      <c r="B20" s="256" t="s">
        <v>362</v>
      </c>
      <c r="C20" s="256">
        <v>20954125201</v>
      </c>
      <c r="D20" s="256" t="s">
        <v>363</v>
      </c>
      <c r="E20" s="256" t="s">
        <v>364</v>
      </c>
      <c r="F20" s="256" t="s">
        <v>321</v>
      </c>
      <c r="G20" s="256" t="s">
        <v>321</v>
      </c>
      <c r="H20" s="256" t="s">
        <v>321</v>
      </c>
      <c r="I20" s="256" t="s">
        <v>321</v>
      </c>
      <c r="J20" s="257">
        <v>41752</v>
      </c>
      <c r="K20" s="255">
        <v>1997720</v>
      </c>
      <c r="L20" s="255">
        <v>1997720</v>
      </c>
      <c r="M20" s="255">
        <v>2088940</v>
      </c>
      <c r="N20" s="255">
        <v>0</v>
      </c>
      <c r="O20" s="255">
        <v>0</v>
      </c>
      <c r="P20" s="255">
        <v>2081779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2088940</v>
      </c>
      <c r="AG20" s="255">
        <v>2081779</v>
      </c>
      <c r="AH20" s="255">
        <v>-7161</v>
      </c>
      <c r="AI20" s="255">
        <v>2345342</v>
      </c>
      <c r="AJ20" s="253"/>
      <c r="AK20" s="5"/>
    </row>
    <row r="21" spans="1:37">
      <c r="A21" s="254">
        <v>2</v>
      </c>
      <c r="B21" s="256" t="s">
        <v>261</v>
      </c>
      <c r="C21" s="256">
        <v>42698615201</v>
      </c>
      <c r="D21" s="256" t="s">
        <v>365</v>
      </c>
      <c r="E21" s="256" t="s">
        <v>366</v>
      </c>
      <c r="F21" s="256" t="s">
        <v>321</v>
      </c>
      <c r="G21" s="256" t="s">
        <v>321</v>
      </c>
      <c r="H21" s="256" t="s">
        <v>321</v>
      </c>
      <c r="I21" s="256" t="s">
        <v>321</v>
      </c>
      <c r="J21" s="257">
        <v>41311</v>
      </c>
      <c r="K21" s="255">
        <v>4870523</v>
      </c>
      <c r="L21" s="255">
        <v>4870523</v>
      </c>
      <c r="M21" s="255">
        <v>4844339</v>
      </c>
      <c r="N21" s="255">
        <v>0</v>
      </c>
      <c r="O21" s="255">
        <v>0</v>
      </c>
      <c r="P21" s="255">
        <v>4835215</v>
      </c>
      <c r="Q21" s="255">
        <v>0</v>
      </c>
      <c r="R21" s="255">
        <v>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0</v>
      </c>
      <c r="AC21" s="255">
        <v>0</v>
      </c>
      <c r="AD21" s="255">
        <v>0</v>
      </c>
      <c r="AE21" s="255">
        <v>0</v>
      </c>
      <c r="AF21" s="255">
        <v>4844339</v>
      </c>
      <c r="AG21" s="255">
        <v>4835215</v>
      </c>
      <c r="AH21" s="255">
        <v>-9124</v>
      </c>
      <c r="AI21" s="255">
        <v>5528434</v>
      </c>
      <c r="AJ21" s="253"/>
      <c r="AK21" s="5"/>
    </row>
    <row r="22" spans="1:37">
      <c r="A22" s="254">
        <v>2</v>
      </c>
      <c r="B22" s="256" t="s">
        <v>263</v>
      </c>
      <c r="C22" s="256">
        <v>42869015201</v>
      </c>
      <c r="D22" s="256" t="s">
        <v>365</v>
      </c>
      <c r="E22" s="256" t="s">
        <v>366</v>
      </c>
      <c r="F22" s="256" t="s">
        <v>321</v>
      </c>
      <c r="G22" s="256" t="s">
        <v>321</v>
      </c>
      <c r="H22" s="256" t="s">
        <v>321</v>
      </c>
      <c r="I22" s="256" t="s">
        <v>321</v>
      </c>
      <c r="J22" s="257">
        <v>41612</v>
      </c>
      <c r="K22" s="255">
        <v>8787879</v>
      </c>
      <c r="L22" s="255">
        <v>8787879</v>
      </c>
      <c r="M22" s="255">
        <v>8967904</v>
      </c>
      <c r="N22" s="255">
        <v>0</v>
      </c>
      <c r="O22" s="255">
        <v>0</v>
      </c>
      <c r="P22" s="255">
        <v>8851811</v>
      </c>
      <c r="Q22" s="255">
        <v>0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8967904</v>
      </c>
      <c r="AG22" s="255">
        <v>8851811</v>
      </c>
      <c r="AH22" s="255">
        <v>-116093</v>
      </c>
      <c r="AI22" s="255">
        <v>9570319</v>
      </c>
      <c r="AJ22" s="253"/>
      <c r="AK22" s="5"/>
    </row>
    <row r="23" spans="1:37">
      <c r="A23" s="254">
        <v>2</v>
      </c>
      <c r="B23" s="256" t="s">
        <v>197</v>
      </c>
      <c r="C23" s="256">
        <v>42870515201</v>
      </c>
      <c r="D23" s="256" t="s">
        <v>367</v>
      </c>
      <c r="E23" s="256" t="s">
        <v>368</v>
      </c>
      <c r="F23" s="256" t="s">
        <v>321</v>
      </c>
      <c r="G23" s="256" t="s">
        <v>321</v>
      </c>
      <c r="H23" s="256" t="s">
        <v>321</v>
      </c>
      <c r="I23" s="256" t="s">
        <v>321</v>
      </c>
      <c r="J23" s="257">
        <v>41780</v>
      </c>
      <c r="K23" s="255">
        <v>3855596</v>
      </c>
      <c r="L23" s="255">
        <v>3937461</v>
      </c>
      <c r="M23" s="255">
        <v>4006951</v>
      </c>
      <c r="N23" s="255">
        <v>81865.16</v>
      </c>
      <c r="O23" s="255">
        <v>0</v>
      </c>
      <c r="P23" s="255">
        <v>3890841</v>
      </c>
      <c r="Q23" s="255">
        <v>0</v>
      </c>
      <c r="R23" s="255">
        <v>0</v>
      </c>
      <c r="S23" s="255">
        <v>0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4006951</v>
      </c>
      <c r="AG23" s="255">
        <v>3890841</v>
      </c>
      <c r="AH23" s="255">
        <v>-116110</v>
      </c>
      <c r="AI23" s="255">
        <v>3913298</v>
      </c>
      <c r="AJ23" s="253"/>
      <c r="AK23" s="5"/>
    </row>
    <row r="24" spans="1:37">
      <c r="A24" s="254">
        <v>2</v>
      </c>
      <c r="B24" s="256" t="s">
        <v>199</v>
      </c>
      <c r="C24" s="256">
        <v>21156035201</v>
      </c>
      <c r="D24" s="256" t="s">
        <v>369</v>
      </c>
      <c r="E24" s="256" t="s">
        <v>370</v>
      </c>
      <c r="F24" s="256" t="s">
        <v>321</v>
      </c>
      <c r="G24" s="256" t="s">
        <v>321</v>
      </c>
      <c r="H24" s="256" t="s">
        <v>321</v>
      </c>
      <c r="I24" s="256" t="s">
        <v>321</v>
      </c>
      <c r="J24" s="257">
        <v>41780</v>
      </c>
      <c r="K24" s="255">
        <v>1259477</v>
      </c>
      <c r="L24" s="255">
        <v>1284233</v>
      </c>
      <c r="M24" s="255">
        <v>1254859</v>
      </c>
      <c r="N24" s="255">
        <v>24756.19</v>
      </c>
      <c r="O24" s="255">
        <v>0</v>
      </c>
      <c r="P24" s="255">
        <v>1254859</v>
      </c>
      <c r="Q24" s="255">
        <v>0</v>
      </c>
      <c r="R24" s="255">
        <v>0</v>
      </c>
      <c r="S24" s="255">
        <v>0</v>
      </c>
      <c r="T24" s="255">
        <v>0</v>
      </c>
      <c r="U24" s="255">
        <v>0</v>
      </c>
      <c r="V24" s="255">
        <v>0</v>
      </c>
      <c r="W24" s="25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1254859</v>
      </c>
      <c r="AG24" s="255">
        <v>1254859</v>
      </c>
      <c r="AH24" s="255">
        <v>0</v>
      </c>
      <c r="AI24" s="255">
        <v>957006</v>
      </c>
      <c r="AJ24" s="253"/>
      <c r="AK24" s="5"/>
    </row>
    <row r="25" spans="1:37">
      <c r="A25" s="254">
        <v>2</v>
      </c>
      <c r="B25" s="256" t="s">
        <v>201</v>
      </c>
      <c r="C25" s="256">
        <v>42053145201</v>
      </c>
      <c r="D25" s="256" t="s">
        <v>371</v>
      </c>
      <c r="E25" s="256" t="s">
        <v>372</v>
      </c>
      <c r="F25" s="256" t="s">
        <v>321</v>
      </c>
      <c r="G25" s="256" t="s">
        <v>321</v>
      </c>
      <c r="H25" s="256" t="s">
        <v>321</v>
      </c>
      <c r="I25" s="256" t="s">
        <v>321</v>
      </c>
      <c r="J25" s="257">
        <v>41808</v>
      </c>
      <c r="K25" s="255">
        <v>1754776</v>
      </c>
      <c r="L25" s="255">
        <v>1824298</v>
      </c>
      <c r="M25" s="255">
        <v>1779783</v>
      </c>
      <c r="N25" s="255">
        <v>69521.289999999994</v>
      </c>
      <c r="O25" s="255">
        <v>0</v>
      </c>
      <c r="P25" s="255">
        <v>1779783</v>
      </c>
      <c r="Q25" s="255">
        <v>0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1779783</v>
      </c>
      <c r="AG25" s="255">
        <v>1779783</v>
      </c>
      <c r="AH25" s="255">
        <v>0</v>
      </c>
      <c r="AI25" s="255">
        <v>1169715</v>
      </c>
      <c r="AJ25" s="253" t="s">
        <v>326</v>
      </c>
      <c r="AK25" s="5" t="s">
        <v>327</v>
      </c>
    </row>
    <row r="26" spans="1:37">
      <c r="A26" s="254">
        <v>2</v>
      </c>
      <c r="B26" s="256" t="s">
        <v>373</v>
      </c>
      <c r="C26" s="256">
        <v>43055515201</v>
      </c>
      <c r="D26" s="256" t="s">
        <v>360</v>
      </c>
      <c r="E26" s="256" t="s">
        <v>361</v>
      </c>
      <c r="F26" s="256" t="s">
        <v>321</v>
      </c>
      <c r="G26" s="256" t="s">
        <v>321</v>
      </c>
      <c r="H26" s="256" t="s">
        <v>321</v>
      </c>
      <c r="I26" s="256" t="s">
        <v>321</v>
      </c>
      <c r="J26" s="257">
        <v>41878</v>
      </c>
      <c r="K26" s="255">
        <v>1738869</v>
      </c>
      <c r="L26" s="255">
        <v>1738869</v>
      </c>
      <c r="M26" s="255">
        <v>1721840</v>
      </c>
      <c r="N26" s="255">
        <v>0</v>
      </c>
      <c r="O26" s="255">
        <v>0</v>
      </c>
      <c r="P26" s="255">
        <v>1698982</v>
      </c>
      <c r="Q26" s="255">
        <v>0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5">
        <v>0</v>
      </c>
      <c r="AB26" s="255">
        <v>0</v>
      </c>
      <c r="AC26" s="255">
        <v>0</v>
      </c>
      <c r="AD26" s="255">
        <v>0</v>
      </c>
      <c r="AE26" s="255">
        <v>0</v>
      </c>
      <c r="AF26" s="255">
        <v>1721840</v>
      </c>
      <c r="AG26" s="255">
        <v>1698982</v>
      </c>
      <c r="AH26" s="255">
        <v>-22858</v>
      </c>
      <c r="AI26" s="255">
        <v>1963162</v>
      </c>
      <c r="AJ26" s="253"/>
      <c r="AK26" s="5"/>
    </row>
    <row r="27" spans="1:37">
      <c r="A27" s="254">
        <v>3</v>
      </c>
      <c r="B27" s="256" t="s">
        <v>374</v>
      </c>
      <c r="C27" s="256">
        <v>42874415201</v>
      </c>
      <c r="D27" s="256" t="s">
        <v>344</v>
      </c>
      <c r="E27" s="256" t="s">
        <v>345</v>
      </c>
      <c r="F27" s="256" t="s">
        <v>321</v>
      </c>
      <c r="G27" s="256" t="s">
        <v>321</v>
      </c>
      <c r="H27" s="256" t="s">
        <v>321</v>
      </c>
      <c r="I27" s="256" t="s">
        <v>321</v>
      </c>
      <c r="J27" s="257">
        <v>41711</v>
      </c>
      <c r="K27" s="255">
        <v>1490639</v>
      </c>
      <c r="L27" s="255">
        <v>1490639</v>
      </c>
      <c r="M27" s="255">
        <v>1445553</v>
      </c>
      <c r="N27" s="255">
        <v>0</v>
      </c>
      <c r="O27" s="255">
        <v>0</v>
      </c>
      <c r="P27" s="255">
        <v>1451830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0</v>
      </c>
      <c r="AC27" s="255">
        <v>0</v>
      </c>
      <c r="AD27" s="255">
        <v>0</v>
      </c>
      <c r="AE27" s="255">
        <v>0</v>
      </c>
      <c r="AF27" s="255">
        <v>1445553</v>
      </c>
      <c r="AG27" s="255">
        <v>1451830</v>
      </c>
      <c r="AH27" s="255">
        <v>6277</v>
      </c>
      <c r="AI27" s="255">
        <v>1584507</v>
      </c>
      <c r="AJ27" s="253"/>
      <c r="AK27" s="5"/>
    </row>
    <row r="28" spans="1:37">
      <c r="A28" s="254">
        <v>3</v>
      </c>
      <c r="B28" s="256" t="s">
        <v>265</v>
      </c>
      <c r="C28" s="256">
        <v>42697215201</v>
      </c>
      <c r="D28" s="256" t="s">
        <v>375</v>
      </c>
      <c r="E28" s="256" t="s">
        <v>376</v>
      </c>
      <c r="F28" s="256" t="s">
        <v>321</v>
      </c>
      <c r="G28" s="256" t="s">
        <v>321</v>
      </c>
      <c r="H28" s="256" t="s">
        <v>321</v>
      </c>
      <c r="I28" s="256" t="s">
        <v>321</v>
      </c>
      <c r="J28" s="257">
        <v>41984</v>
      </c>
      <c r="K28" s="255">
        <v>1718927</v>
      </c>
      <c r="L28" s="255">
        <v>1718927</v>
      </c>
      <c r="M28" s="255">
        <v>1766800</v>
      </c>
      <c r="N28" s="255">
        <v>0</v>
      </c>
      <c r="O28" s="255">
        <v>0</v>
      </c>
      <c r="P28" s="255">
        <v>1673682</v>
      </c>
      <c r="Q28" s="255">
        <v>0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0</v>
      </c>
      <c r="AF28" s="255">
        <v>1766800</v>
      </c>
      <c r="AG28" s="255">
        <v>1673682</v>
      </c>
      <c r="AH28" s="255">
        <v>-93118</v>
      </c>
      <c r="AI28" s="255">
        <v>2202754</v>
      </c>
      <c r="AJ28" s="253"/>
      <c r="AK28" s="5"/>
    </row>
    <row r="29" spans="1:37">
      <c r="A29" s="254">
        <v>3</v>
      </c>
      <c r="B29" s="256" t="s">
        <v>267</v>
      </c>
      <c r="C29" s="256">
        <v>43078215201</v>
      </c>
      <c r="D29" s="256" t="s">
        <v>377</v>
      </c>
      <c r="E29" s="256" t="s">
        <v>378</v>
      </c>
      <c r="F29" s="256" t="s">
        <v>321</v>
      </c>
      <c r="G29" s="256" t="s">
        <v>321</v>
      </c>
      <c r="H29" s="256" t="s">
        <v>321</v>
      </c>
      <c r="I29" s="256" t="s">
        <v>321</v>
      </c>
      <c r="J29" s="257">
        <v>41984</v>
      </c>
      <c r="K29" s="255">
        <v>1217750</v>
      </c>
      <c r="L29" s="255">
        <v>1217750</v>
      </c>
      <c r="M29" s="255">
        <v>1189202</v>
      </c>
      <c r="N29" s="255">
        <v>0</v>
      </c>
      <c r="O29" s="255">
        <v>0</v>
      </c>
      <c r="P29" s="255">
        <v>1136275</v>
      </c>
      <c r="Q29" s="255">
        <v>0</v>
      </c>
      <c r="R29" s="255">
        <v>0</v>
      </c>
      <c r="S29" s="255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>
        <v>0</v>
      </c>
      <c r="AC29" s="255">
        <v>0</v>
      </c>
      <c r="AD29" s="255">
        <v>0</v>
      </c>
      <c r="AE29" s="255">
        <v>0</v>
      </c>
      <c r="AF29" s="255">
        <v>1189202</v>
      </c>
      <c r="AG29" s="255">
        <v>1136275</v>
      </c>
      <c r="AH29" s="255">
        <v>-52927</v>
      </c>
      <c r="AI29" s="255">
        <v>1216620</v>
      </c>
      <c r="AJ29" s="253"/>
      <c r="AK29" s="5"/>
    </row>
    <row r="30" spans="1:37">
      <c r="A30" s="254">
        <v>3</v>
      </c>
      <c r="B30" s="256" t="s">
        <v>203</v>
      </c>
      <c r="C30" s="256">
        <v>21894615201</v>
      </c>
      <c r="D30" s="256" t="s">
        <v>379</v>
      </c>
      <c r="E30" s="256" t="s">
        <v>380</v>
      </c>
      <c r="F30" s="256" t="s">
        <v>321</v>
      </c>
      <c r="G30" s="256" t="s">
        <v>321</v>
      </c>
      <c r="H30" s="256" t="s">
        <v>321</v>
      </c>
      <c r="I30" s="256" t="s">
        <v>321</v>
      </c>
      <c r="J30" s="257">
        <v>41115</v>
      </c>
      <c r="K30" s="255">
        <v>13348458</v>
      </c>
      <c r="L30" s="255">
        <v>13883485</v>
      </c>
      <c r="M30" s="255">
        <v>14095924</v>
      </c>
      <c r="N30" s="255">
        <v>535027.17000000004</v>
      </c>
      <c r="O30" s="255">
        <v>0</v>
      </c>
      <c r="P30" s="255">
        <v>14095514</v>
      </c>
      <c r="Q30" s="255">
        <v>0</v>
      </c>
      <c r="R30" s="255">
        <v>0</v>
      </c>
      <c r="S30" s="255">
        <v>0</v>
      </c>
      <c r="T30" s="255">
        <v>0</v>
      </c>
      <c r="U30" s="255">
        <v>0</v>
      </c>
      <c r="V30" s="255">
        <v>0</v>
      </c>
      <c r="W30" s="255">
        <v>0</v>
      </c>
      <c r="X30" s="255">
        <v>0</v>
      </c>
      <c r="Y30" s="255">
        <v>0</v>
      </c>
      <c r="Z30" s="255">
        <v>0</v>
      </c>
      <c r="AA30" s="255">
        <v>0</v>
      </c>
      <c r="AB30" s="255">
        <v>0</v>
      </c>
      <c r="AC30" s="255">
        <v>0</v>
      </c>
      <c r="AD30" s="255">
        <v>0</v>
      </c>
      <c r="AE30" s="255">
        <v>0</v>
      </c>
      <c r="AF30" s="255">
        <v>14095924</v>
      </c>
      <c r="AG30" s="255">
        <v>14095514</v>
      </c>
      <c r="AH30" s="255">
        <v>-409</v>
      </c>
      <c r="AI30" s="255">
        <v>14378815</v>
      </c>
      <c r="AJ30" s="253"/>
      <c r="AK30" s="5"/>
    </row>
    <row r="31" spans="1:37">
      <c r="A31" s="254">
        <v>3</v>
      </c>
      <c r="B31" s="256" t="s">
        <v>205</v>
      </c>
      <c r="C31" s="256">
        <v>42323315201</v>
      </c>
      <c r="D31" s="256" t="s">
        <v>379</v>
      </c>
      <c r="E31" s="256" t="s">
        <v>380</v>
      </c>
      <c r="F31" s="256" t="s">
        <v>321</v>
      </c>
      <c r="G31" s="256" t="s">
        <v>321</v>
      </c>
      <c r="H31" s="256" t="s">
        <v>321</v>
      </c>
      <c r="I31" s="256" t="s">
        <v>321</v>
      </c>
      <c r="J31" s="257">
        <v>41542</v>
      </c>
      <c r="K31" s="255">
        <v>2789487</v>
      </c>
      <c r="L31" s="255">
        <v>2763621</v>
      </c>
      <c r="M31" s="255">
        <v>2700963</v>
      </c>
      <c r="N31" s="255">
        <v>-25866.15</v>
      </c>
      <c r="O31" s="255">
        <v>0</v>
      </c>
      <c r="P31" s="255">
        <v>2673321</v>
      </c>
      <c r="Q31" s="255">
        <v>0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0</v>
      </c>
      <c r="AE31" s="255">
        <v>0</v>
      </c>
      <c r="AF31" s="255">
        <v>2700963</v>
      </c>
      <c r="AG31" s="255">
        <v>2673321</v>
      </c>
      <c r="AH31" s="255">
        <v>-27642</v>
      </c>
      <c r="AI31" s="255">
        <v>2906374</v>
      </c>
      <c r="AJ31" s="253"/>
      <c r="AK31" s="5"/>
    </row>
    <row r="32" spans="1:37">
      <c r="A32" s="254">
        <v>3</v>
      </c>
      <c r="B32" s="256" t="s">
        <v>381</v>
      </c>
      <c r="C32" s="256">
        <v>42323415201</v>
      </c>
      <c r="D32" s="256" t="s">
        <v>382</v>
      </c>
      <c r="E32" s="256" t="s">
        <v>383</v>
      </c>
      <c r="F32" s="256" t="s">
        <v>321</v>
      </c>
      <c r="G32" s="256" t="s">
        <v>321</v>
      </c>
      <c r="H32" s="256" t="s">
        <v>321</v>
      </c>
      <c r="I32" s="256" t="s">
        <v>321</v>
      </c>
      <c r="J32" s="257">
        <v>41577</v>
      </c>
      <c r="K32" s="255">
        <v>2645210</v>
      </c>
      <c r="L32" s="255">
        <v>2645210</v>
      </c>
      <c r="M32" s="255">
        <v>2628131</v>
      </c>
      <c r="N32" s="255">
        <v>0</v>
      </c>
      <c r="O32" s="255">
        <v>0</v>
      </c>
      <c r="P32" s="255">
        <v>2609172</v>
      </c>
      <c r="Q32" s="255">
        <v>0</v>
      </c>
      <c r="R32" s="255">
        <v>0</v>
      </c>
      <c r="S32" s="255">
        <v>0</v>
      </c>
      <c r="T32" s="255">
        <v>0</v>
      </c>
      <c r="U32" s="255">
        <v>0</v>
      </c>
      <c r="V32" s="255">
        <v>0</v>
      </c>
      <c r="W32" s="255">
        <v>0</v>
      </c>
      <c r="X32" s="255">
        <v>0</v>
      </c>
      <c r="Y32" s="255">
        <v>0</v>
      </c>
      <c r="Z32" s="255">
        <v>0</v>
      </c>
      <c r="AA32" s="255">
        <v>0</v>
      </c>
      <c r="AB32" s="255">
        <v>0</v>
      </c>
      <c r="AC32" s="255">
        <v>0</v>
      </c>
      <c r="AD32" s="255">
        <v>0</v>
      </c>
      <c r="AE32" s="255">
        <v>0</v>
      </c>
      <c r="AF32" s="255">
        <v>2628131</v>
      </c>
      <c r="AG32" s="255">
        <v>2609172</v>
      </c>
      <c r="AH32" s="255">
        <v>-18959</v>
      </c>
      <c r="AI32" s="255">
        <v>2957617</v>
      </c>
      <c r="AJ32" s="253"/>
      <c r="AK32" s="5"/>
    </row>
    <row r="33" spans="1:37">
      <c r="A33" s="254">
        <v>3</v>
      </c>
      <c r="B33" s="256" t="s">
        <v>384</v>
      </c>
      <c r="C33" s="256">
        <v>42462215201</v>
      </c>
      <c r="D33" s="256" t="s">
        <v>344</v>
      </c>
      <c r="E33" s="256" t="s">
        <v>345</v>
      </c>
      <c r="F33" s="256" t="s">
        <v>321</v>
      </c>
      <c r="G33" s="256" t="s">
        <v>321</v>
      </c>
      <c r="H33" s="256" t="s">
        <v>321</v>
      </c>
      <c r="I33" s="256" t="s">
        <v>321</v>
      </c>
      <c r="J33" s="257">
        <v>41850</v>
      </c>
      <c r="K33" s="255">
        <v>2097227</v>
      </c>
      <c r="L33" s="255">
        <v>2097227</v>
      </c>
      <c r="M33" s="255">
        <v>2093592</v>
      </c>
      <c r="N33" s="255">
        <v>0</v>
      </c>
      <c r="O33" s="255">
        <v>0</v>
      </c>
      <c r="P33" s="255">
        <v>1978887</v>
      </c>
      <c r="Q33" s="255">
        <v>0</v>
      </c>
      <c r="R33" s="255">
        <v>0</v>
      </c>
      <c r="S33" s="255">
        <v>0</v>
      </c>
      <c r="T33" s="255">
        <v>0</v>
      </c>
      <c r="U33" s="255">
        <v>0</v>
      </c>
      <c r="V33" s="255">
        <v>0</v>
      </c>
      <c r="W33" s="255">
        <v>0</v>
      </c>
      <c r="X33" s="255">
        <v>0</v>
      </c>
      <c r="Y33" s="255">
        <v>0</v>
      </c>
      <c r="Z33" s="255">
        <v>0</v>
      </c>
      <c r="AA33" s="255">
        <v>0</v>
      </c>
      <c r="AB33" s="255">
        <v>0</v>
      </c>
      <c r="AC33" s="255">
        <v>0</v>
      </c>
      <c r="AD33" s="255">
        <v>0</v>
      </c>
      <c r="AE33" s="255">
        <v>0</v>
      </c>
      <c r="AF33" s="255">
        <v>2093592</v>
      </c>
      <c r="AG33" s="255">
        <v>1978887</v>
      </c>
      <c r="AH33" s="255">
        <v>-114705</v>
      </c>
      <c r="AI33" s="255">
        <v>2813050</v>
      </c>
      <c r="AJ33" s="253"/>
      <c r="AK33" s="5"/>
    </row>
    <row r="34" spans="1:37">
      <c r="A34" s="254">
        <v>3</v>
      </c>
      <c r="B34" s="256" t="s">
        <v>385</v>
      </c>
      <c r="C34" s="256">
        <v>42636815201</v>
      </c>
      <c r="D34" s="256" t="s">
        <v>386</v>
      </c>
      <c r="E34" s="256" t="s">
        <v>387</v>
      </c>
      <c r="F34" s="256" t="s">
        <v>321</v>
      </c>
      <c r="G34" s="256" t="s">
        <v>321</v>
      </c>
      <c r="H34" s="256" t="s">
        <v>321</v>
      </c>
      <c r="I34" s="256" t="s">
        <v>321</v>
      </c>
      <c r="J34" s="257">
        <v>41941</v>
      </c>
      <c r="K34" s="255">
        <v>577753</v>
      </c>
      <c r="L34" s="255">
        <v>577753</v>
      </c>
      <c r="M34" s="255">
        <v>581122</v>
      </c>
      <c r="N34" s="255">
        <v>0</v>
      </c>
      <c r="O34" s="255">
        <v>0</v>
      </c>
      <c r="P34" s="255">
        <v>581122</v>
      </c>
      <c r="Q34" s="255">
        <v>0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581122</v>
      </c>
      <c r="AG34" s="255">
        <v>581122</v>
      </c>
      <c r="AH34" s="255">
        <v>0</v>
      </c>
      <c r="AI34" s="255">
        <v>613088</v>
      </c>
      <c r="AJ34" s="253"/>
      <c r="AK34" s="5"/>
    </row>
    <row r="35" spans="1:37">
      <c r="A35" s="254">
        <v>3</v>
      </c>
      <c r="B35" s="256" t="s">
        <v>207</v>
      </c>
      <c r="C35" s="256">
        <v>41343515201</v>
      </c>
      <c r="D35" s="256" t="s">
        <v>388</v>
      </c>
      <c r="E35" s="256" t="s">
        <v>389</v>
      </c>
      <c r="F35" s="256" t="s">
        <v>321</v>
      </c>
      <c r="G35" s="256" t="s">
        <v>321</v>
      </c>
      <c r="H35" s="256" t="s">
        <v>321</v>
      </c>
      <c r="I35" s="256" t="s">
        <v>321</v>
      </c>
      <c r="J35" s="257">
        <v>41311</v>
      </c>
      <c r="K35" s="255">
        <v>3882641</v>
      </c>
      <c r="L35" s="255">
        <v>3972326</v>
      </c>
      <c r="M35" s="255">
        <v>3728903</v>
      </c>
      <c r="N35" s="255">
        <v>89685.08</v>
      </c>
      <c r="O35" s="255">
        <v>0</v>
      </c>
      <c r="P35" s="255">
        <v>3719464</v>
      </c>
      <c r="Q35" s="255">
        <v>0</v>
      </c>
      <c r="R35" s="255">
        <v>0</v>
      </c>
      <c r="S35" s="255">
        <v>0</v>
      </c>
      <c r="T35" s="255">
        <v>0</v>
      </c>
      <c r="U35" s="255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5">
        <v>0</v>
      </c>
      <c r="AB35" s="255">
        <v>0</v>
      </c>
      <c r="AC35" s="255">
        <v>0</v>
      </c>
      <c r="AD35" s="255">
        <v>0</v>
      </c>
      <c r="AE35" s="255">
        <v>0</v>
      </c>
      <c r="AF35" s="255">
        <v>3728903</v>
      </c>
      <c r="AG35" s="255">
        <v>3719464</v>
      </c>
      <c r="AH35" s="255">
        <v>-9439</v>
      </c>
      <c r="AI35" s="255">
        <v>4647470</v>
      </c>
      <c r="AJ35" s="253"/>
      <c r="AK35" s="5"/>
    </row>
    <row r="36" spans="1:37">
      <c r="A36" s="254">
        <v>3</v>
      </c>
      <c r="B36" s="256" t="s">
        <v>269</v>
      </c>
      <c r="C36" s="256">
        <v>42987815201</v>
      </c>
      <c r="D36" s="256" t="s">
        <v>390</v>
      </c>
      <c r="E36" s="256" t="s">
        <v>391</v>
      </c>
      <c r="F36" s="256" t="s">
        <v>321</v>
      </c>
      <c r="G36" s="256" t="s">
        <v>321</v>
      </c>
      <c r="H36" s="256" t="s">
        <v>321</v>
      </c>
      <c r="I36" s="256" t="s">
        <v>321</v>
      </c>
      <c r="J36" s="257">
        <v>41878</v>
      </c>
      <c r="K36" s="255">
        <v>459930</v>
      </c>
      <c r="L36" s="255">
        <v>459930</v>
      </c>
      <c r="M36" s="255">
        <v>451610</v>
      </c>
      <c r="N36" s="255">
        <v>0</v>
      </c>
      <c r="O36" s="255">
        <v>0</v>
      </c>
      <c r="P36" s="255">
        <v>451610</v>
      </c>
      <c r="Q36" s="255">
        <v>0</v>
      </c>
      <c r="R36" s="255">
        <v>0</v>
      </c>
      <c r="S36" s="255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5">
        <v>0</v>
      </c>
      <c r="Z36" s="255">
        <v>0</v>
      </c>
      <c r="AA36" s="255">
        <v>0</v>
      </c>
      <c r="AB36" s="255">
        <v>0</v>
      </c>
      <c r="AC36" s="255">
        <v>0</v>
      </c>
      <c r="AD36" s="255">
        <v>0</v>
      </c>
      <c r="AE36" s="255">
        <v>0</v>
      </c>
      <c r="AF36" s="255">
        <v>451610</v>
      </c>
      <c r="AG36" s="255">
        <v>451610</v>
      </c>
      <c r="AH36" s="255">
        <v>0</v>
      </c>
      <c r="AI36" s="255">
        <v>439830</v>
      </c>
      <c r="AJ36" s="253" t="s">
        <v>330</v>
      </c>
      <c r="AK36" s="5" t="s">
        <v>331</v>
      </c>
    </row>
    <row r="37" spans="1:37">
      <c r="A37" s="254">
        <v>3</v>
      </c>
      <c r="B37" s="256" t="s">
        <v>392</v>
      </c>
      <c r="C37" s="256">
        <v>43000415201</v>
      </c>
      <c r="D37" s="256" t="s">
        <v>393</v>
      </c>
      <c r="E37" s="256" t="s">
        <v>394</v>
      </c>
      <c r="F37" s="256" t="s">
        <v>321</v>
      </c>
      <c r="G37" s="256" t="s">
        <v>321</v>
      </c>
      <c r="H37" s="256" t="s">
        <v>321</v>
      </c>
      <c r="I37" s="256" t="s">
        <v>321</v>
      </c>
      <c r="J37" s="257">
        <v>41941</v>
      </c>
      <c r="K37" s="255">
        <v>919509</v>
      </c>
      <c r="L37" s="255">
        <v>919509</v>
      </c>
      <c r="M37" s="255">
        <v>927409</v>
      </c>
      <c r="N37" s="255">
        <v>0</v>
      </c>
      <c r="O37" s="255">
        <v>0</v>
      </c>
      <c r="P37" s="255">
        <v>927409</v>
      </c>
      <c r="Q37" s="255">
        <v>0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0</v>
      </c>
      <c r="AE37" s="255">
        <v>0</v>
      </c>
      <c r="AF37" s="255">
        <v>927409</v>
      </c>
      <c r="AG37" s="255">
        <v>927409</v>
      </c>
      <c r="AH37" s="255">
        <v>0</v>
      </c>
      <c r="AI37" s="255">
        <v>817764</v>
      </c>
      <c r="AJ37" s="253"/>
      <c r="AK37" s="5"/>
    </row>
    <row r="38" spans="1:37">
      <c r="A38" s="254">
        <v>3</v>
      </c>
      <c r="B38" s="256" t="s">
        <v>271</v>
      </c>
      <c r="C38" s="256">
        <v>42696515201</v>
      </c>
      <c r="D38" s="256" t="s">
        <v>344</v>
      </c>
      <c r="E38" s="256" t="s">
        <v>345</v>
      </c>
      <c r="F38" s="256" t="s">
        <v>321</v>
      </c>
      <c r="G38" s="256" t="s">
        <v>321</v>
      </c>
      <c r="H38" s="256" t="s">
        <v>321</v>
      </c>
      <c r="I38" s="256" t="s">
        <v>321</v>
      </c>
      <c r="J38" s="257">
        <v>41808</v>
      </c>
      <c r="K38" s="255">
        <v>1826839</v>
      </c>
      <c r="L38" s="255">
        <v>1826839</v>
      </c>
      <c r="M38" s="255">
        <v>1794755</v>
      </c>
      <c r="N38" s="255">
        <v>0</v>
      </c>
      <c r="O38" s="255">
        <v>0</v>
      </c>
      <c r="P38" s="255">
        <v>1727691</v>
      </c>
      <c r="Q38" s="255">
        <v>0</v>
      </c>
      <c r="R38" s="255">
        <v>0</v>
      </c>
      <c r="S38" s="255">
        <v>0</v>
      </c>
      <c r="T38" s="255">
        <v>0</v>
      </c>
      <c r="U38" s="255">
        <v>0</v>
      </c>
      <c r="V38" s="255">
        <v>0</v>
      </c>
      <c r="W38" s="255">
        <v>0</v>
      </c>
      <c r="X38" s="255">
        <v>0</v>
      </c>
      <c r="Y38" s="255">
        <v>0</v>
      </c>
      <c r="Z38" s="255">
        <v>0</v>
      </c>
      <c r="AA38" s="255">
        <v>0</v>
      </c>
      <c r="AB38" s="255">
        <v>0</v>
      </c>
      <c r="AC38" s="255">
        <v>0</v>
      </c>
      <c r="AD38" s="255">
        <v>0</v>
      </c>
      <c r="AE38" s="255">
        <v>0</v>
      </c>
      <c r="AF38" s="255">
        <v>1794755</v>
      </c>
      <c r="AG38" s="255">
        <v>1727691</v>
      </c>
      <c r="AH38" s="255">
        <v>-67064</v>
      </c>
      <c r="AI38" s="255">
        <v>1783054</v>
      </c>
      <c r="AJ38" s="253"/>
      <c r="AK38" s="5"/>
    </row>
    <row r="39" spans="1:37">
      <c r="A39" s="254">
        <v>3</v>
      </c>
      <c r="B39" s="256" t="s">
        <v>209</v>
      </c>
      <c r="C39" s="256">
        <v>42764915201</v>
      </c>
      <c r="D39" s="256" t="s">
        <v>390</v>
      </c>
      <c r="E39" s="256" t="s">
        <v>391</v>
      </c>
      <c r="F39" s="256" t="s">
        <v>321</v>
      </c>
      <c r="G39" s="256" t="s">
        <v>321</v>
      </c>
      <c r="H39" s="256" t="s">
        <v>321</v>
      </c>
      <c r="I39" s="256" t="s">
        <v>321</v>
      </c>
      <c r="J39" s="257">
        <v>41808</v>
      </c>
      <c r="K39" s="255">
        <v>633977</v>
      </c>
      <c r="L39" s="255">
        <v>703188</v>
      </c>
      <c r="M39" s="255">
        <v>695402</v>
      </c>
      <c r="N39" s="255">
        <v>69210.600000000006</v>
      </c>
      <c r="O39" s="255">
        <v>0</v>
      </c>
      <c r="P39" s="255">
        <v>695402</v>
      </c>
      <c r="Q39" s="255">
        <v>0</v>
      </c>
      <c r="R39" s="255">
        <v>0</v>
      </c>
      <c r="S39" s="255">
        <v>0</v>
      </c>
      <c r="T39" s="255">
        <v>0</v>
      </c>
      <c r="U39" s="255">
        <v>0</v>
      </c>
      <c r="V39" s="255">
        <v>0</v>
      </c>
      <c r="W39" s="255">
        <v>0</v>
      </c>
      <c r="X39" s="255">
        <v>0</v>
      </c>
      <c r="Y39" s="255">
        <v>0</v>
      </c>
      <c r="Z39" s="255">
        <v>0</v>
      </c>
      <c r="AA39" s="255">
        <v>0</v>
      </c>
      <c r="AB39" s="255">
        <v>0</v>
      </c>
      <c r="AC39" s="255">
        <v>0</v>
      </c>
      <c r="AD39" s="255">
        <v>0</v>
      </c>
      <c r="AE39" s="255">
        <v>0</v>
      </c>
      <c r="AF39" s="255">
        <v>695402</v>
      </c>
      <c r="AG39" s="255">
        <v>695402</v>
      </c>
      <c r="AH39" s="255">
        <v>0</v>
      </c>
      <c r="AI39" s="255">
        <v>559213</v>
      </c>
      <c r="AJ39" s="253"/>
      <c r="AK39" s="5"/>
    </row>
    <row r="40" spans="1:37">
      <c r="A40" s="254">
        <v>3</v>
      </c>
      <c r="B40" s="256" t="s">
        <v>395</v>
      </c>
      <c r="C40" s="256">
        <v>43174415201</v>
      </c>
      <c r="D40" s="256" t="s">
        <v>396</v>
      </c>
      <c r="E40" s="256" t="s">
        <v>397</v>
      </c>
      <c r="F40" s="256" t="s">
        <v>321</v>
      </c>
      <c r="G40" s="256" t="s">
        <v>321</v>
      </c>
      <c r="H40" s="256" t="s">
        <v>321</v>
      </c>
      <c r="I40" s="256" t="s">
        <v>321</v>
      </c>
      <c r="J40" s="257">
        <v>42032</v>
      </c>
      <c r="K40" s="255">
        <v>217000</v>
      </c>
      <c r="L40" s="255">
        <v>217000</v>
      </c>
      <c r="M40" s="255">
        <v>216611</v>
      </c>
      <c r="N40" s="255">
        <v>0</v>
      </c>
      <c r="O40" s="255">
        <v>0</v>
      </c>
      <c r="P40" s="255">
        <v>216611</v>
      </c>
      <c r="Q40" s="255">
        <v>0</v>
      </c>
      <c r="R40" s="255">
        <v>0</v>
      </c>
      <c r="S40" s="255">
        <v>0</v>
      </c>
      <c r="T40" s="255">
        <v>0</v>
      </c>
      <c r="U40" s="255">
        <v>0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5">
        <v>0</v>
      </c>
      <c r="AB40" s="255">
        <v>0</v>
      </c>
      <c r="AC40" s="255">
        <v>0</v>
      </c>
      <c r="AD40" s="255">
        <v>0</v>
      </c>
      <c r="AE40" s="255">
        <v>0</v>
      </c>
      <c r="AF40" s="255">
        <v>216611</v>
      </c>
      <c r="AG40" s="255">
        <v>216611</v>
      </c>
      <c r="AH40" s="255">
        <v>0</v>
      </c>
      <c r="AI40" s="255">
        <v>236371</v>
      </c>
      <c r="AJ40" s="253"/>
      <c r="AK40" s="5"/>
    </row>
    <row r="41" spans="1:37">
      <c r="A41" s="254">
        <v>3</v>
      </c>
      <c r="B41" s="256" t="s">
        <v>398</v>
      </c>
      <c r="C41" s="256">
        <v>42693615201</v>
      </c>
      <c r="D41" s="256" t="s">
        <v>344</v>
      </c>
      <c r="E41" s="256" t="s">
        <v>345</v>
      </c>
      <c r="F41" s="256" t="s">
        <v>321</v>
      </c>
      <c r="G41" s="256" t="s">
        <v>321</v>
      </c>
      <c r="H41" s="256" t="s">
        <v>321</v>
      </c>
      <c r="I41" s="256" t="s">
        <v>321</v>
      </c>
      <c r="J41" s="257">
        <v>41976</v>
      </c>
      <c r="K41" s="255">
        <v>481388</v>
      </c>
      <c r="L41" s="255">
        <v>481388</v>
      </c>
      <c r="M41" s="255">
        <v>440397</v>
      </c>
      <c r="N41" s="255">
        <v>0</v>
      </c>
      <c r="O41" s="255">
        <v>0</v>
      </c>
      <c r="P41" s="255">
        <v>440397</v>
      </c>
      <c r="Q41" s="255">
        <v>0</v>
      </c>
      <c r="R41" s="255">
        <v>0</v>
      </c>
      <c r="S41" s="255">
        <v>0</v>
      </c>
      <c r="T41" s="255">
        <v>0</v>
      </c>
      <c r="U41" s="255">
        <v>0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5">
        <v>0</v>
      </c>
      <c r="AB41" s="255">
        <v>0</v>
      </c>
      <c r="AC41" s="255">
        <v>0</v>
      </c>
      <c r="AD41" s="255">
        <v>0</v>
      </c>
      <c r="AE41" s="255">
        <v>0</v>
      </c>
      <c r="AF41" s="255">
        <v>440397</v>
      </c>
      <c r="AG41" s="255">
        <v>440397</v>
      </c>
      <c r="AH41" s="255">
        <v>0</v>
      </c>
      <c r="AI41" s="255">
        <v>540651</v>
      </c>
      <c r="AJ41" s="253"/>
      <c r="AK41" s="5"/>
    </row>
    <row r="42" spans="1:37">
      <c r="A42" s="254">
        <v>3</v>
      </c>
      <c r="B42" s="256" t="s">
        <v>273</v>
      </c>
      <c r="C42" s="256">
        <v>40393125201</v>
      </c>
      <c r="D42" s="256" t="s">
        <v>399</v>
      </c>
      <c r="E42" s="256" t="s">
        <v>400</v>
      </c>
      <c r="F42" s="256" t="s">
        <v>321</v>
      </c>
      <c r="G42" s="256" t="s">
        <v>321</v>
      </c>
      <c r="H42" s="256" t="s">
        <v>321</v>
      </c>
      <c r="I42" s="256" t="s">
        <v>321</v>
      </c>
      <c r="J42" s="257">
        <v>42032</v>
      </c>
      <c r="K42" s="255">
        <v>369064</v>
      </c>
      <c r="L42" s="255">
        <v>369064</v>
      </c>
      <c r="M42" s="255">
        <v>338614</v>
      </c>
      <c r="N42" s="255">
        <v>0</v>
      </c>
      <c r="O42" s="255">
        <v>0</v>
      </c>
      <c r="P42" s="255">
        <v>338614</v>
      </c>
      <c r="Q42" s="255">
        <v>0</v>
      </c>
      <c r="R42" s="255">
        <v>0</v>
      </c>
      <c r="S42" s="255">
        <v>0</v>
      </c>
      <c r="T42" s="255">
        <v>0</v>
      </c>
      <c r="U42" s="255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5">
        <v>0</v>
      </c>
      <c r="AB42" s="255">
        <v>0</v>
      </c>
      <c r="AC42" s="255">
        <v>0</v>
      </c>
      <c r="AD42" s="255">
        <v>0</v>
      </c>
      <c r="AE42" s="255">
        <v>0</v>
      </c>
      <c r="AF42" s="255">
        <v>338614</v>
      </c>
      <c r="AG42" s="255">
        <v>338614</v>
      </c>
      <c r="AH42" s="255">
        <v>0</v>
      </c>
      <c r="AI42" s="255">
        <v>486852</v>
      </c>
      <c r="AJ42" s="253"/>
      <c r="AK42" s="5"/>
    </row>
    <row r="43" spans="1:37">
      <c r="A43" s="254">
        <v>4</v>
      </c>
      <c r="B43" s="256" t="s">
        <v>275</v>
      </c>
      <c r="C43" s="256">
        <v>43053415201</v>
      </c>
      <c r="D43" s="256" t="s">
        <v>401</v>
      </c>
      <c r="E43" s="256" t="s">
        <v>402</v>
      </c>
      <c r="F43" s="256" t="s">
        <v>321</v>
      </c>
      <c r="G43" s="256" t="s">
        <v>321</v>
      </c>
      <c r="H43" s="256" t="s">
        <v>321</v>
      </c>
      <c r="I43" s="256" t="s">
        <v>321</v>
      </c>
      <c r="J43" s="257">
        <v>41642</v>
      </c>
      <c r="K43" s="255">
        <v>1630613</v>
      </c>
      <c r="L43" s="255">
        <v>1680613</v>
      </c>
      <c r="M43" s="255">
        <v>1713025</v>
      </c>
      <c r="N43" s="255">
        <v>50000</v>
      </c>
      <c r="O43" s="255">
        <v>0</v>
      </c>
      <c r="P43" s="255">
        <v>1712786</v>
      </c>
      <c r="Q43" s="255">
        <v>0</v>
      </c>
      <c r="R43" s="255">
        <v>0</v>
      </c>
      <c r="S43" s="255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5">
        <v>0</v>
      </c>
      <c r="Z43" s="255">
        <v>0</v>
      </c>
      <c r="AA43" s="255">
        <v>0</v>
      </c>
      <c r="AB43" s="255">
        <v>0</v>
      </c>
      <c r="AC43" s="255">
        <v>0</v>
      </c>
      <c r="AD43" s="255">
        <v>0</v>
      </c>
      <c r="AE43" s="255">
        <v>0</v>
      </c>
      <c r="AF43" s="255">
        <v>1713025</v>
      </c>
      <c r="AG43" s="255">
        <v>1712786</v>
      </c>
      <c r="AH43" s="255">
        <v>-239</v>
      </c>
      <c r="AI43" s="255">
        <v>1510583</v>
      </c>
      <c r="AJ43" s="253"/>
      <c r="AK43" s="5"/>
    </row>
    <row r="44" spans="1:37">
      <c r="A44" s="254">
        <v>4</v>
      </c>
      <c r="B44" s="256" t="s">
        <v>277</v>
      </c>
      <c r="C44" s="256">
        <v>42744115201</v>
      </c>
      <c r="D44" s="256" t="s">
        <v>403</v>
      </c>
      <c r="E44" s="256" t="s">
        <v>404</v>
      </c>
      <c r="F44" s="256" t="s">
        <v>321</v>
      </c>
      <c r="G44" s="256" t="s">
        <v>321</v>
      </c>
      <c r="H44" s="256" t="s">
        <v>321</v>
      </c>
      <c r="I44" s="256" t="s">
        <v>321</v>
      </c>
      <c r="J44" s="257">
        <v>41761</v>
      </c>
      <c r="K44" s="255">
        <v>1055000</v>
      </c>
      <c r="L44" s="255">
        <v>1055000</v>
      </c>
      <c r="M44" s="255">
        <v>1018660</v>
      </c>
      <c r="N44" s="255">
        <v>0</v>
      </c>
      <c r="O44" s="255">
        <v>0</v>
      </c>
      <c r="P44" s="255">
        <v>1018660</v>
      </c>
      <c r="Q44" s="255">
        <v>0</v>
      </c>
      <c r="R44" s="255">
        <v>0</v>
      </c>
      <c r="S44" s="255">
        <v>0</v>
      </c>
      <c r="T44" s="255">
        <v>0</v>
      </c>
      <c r="U44" s="255">
        <v>0</v>
      </c>
      <c r="V44" s="255">
        <v>0</v>
      </c>
      <c r="W44" s="255">
        <v>0</v>
      </c>
      <c r="X44" s="255">
        <v>0</v>
      </c>
      <c r="Y44" s="255">
        <v>0</v>
      </c>
      <c r="Z44" s="255">
        <v>0</v>
      </c>
      <c r="AA44" s="255">
        <v>0</v>
      </c>
      <c r="AB44" s="255">
        <v>0</v>
      </c>
      <c r="AC44" s="255">
        <v>0</v>
      </c>
      <c r="AD44" s="255">
        <v>0</v>
      </c>
      <c r="AE44" s="255">
        <v>0</v>
      </c>
      <c r="AF44" s="255">
        <v>1018660</v>
      </c>
      <c r="AG44" s="255">
        <v>1018660</v>
      </c>
      <c r="AH44" s="255">
        <v>0</v>
      </c>
      <c r="AI44" s="255">
        <v>1104492</v>
      </c>
      <c r="AJ44" s="253" t="s">
        <v>326</v>
      </c>
      <c r="AK44" s="5" t="s">
        <v>327</v>
      </c>
    </row>
    <row r="45" spans="1:37" ht="24">
      <c r="A45" s="254">
        <v>4</v>
      </c>
      <c r="B45" s="256" t="s">
        <v>279</v>
      </c>
      <c r="C45" s="256">
        <v>42636215201</v>
      </c>
      <c r="D45" s="256" t="s">
        <v>405</v>
      </c>
      <c r="E45" s="256" t="s">
        <v>406</v>
      </c>
      <c r="F45" s="256" t="s">
        <v>321</v>
      </c>
      <c r="G45" s="256" t="s">
        <v>321</v>
      </c>
      <c r="H45" s="256" t="s">
        <v>321</v>
      </c>
      <c r="I45" s="256" t="s">
        <v>321</v>
      </c>
      <c r="J45" s="257">
        <v>41729</v>
      </c>
      <c r="K45" s="255">
        <v>2106087</v>
      </c>
      <c r="L45" s="255">
        <v>2106087</v>
      </c>
      <c r="M45" s="255">
        <v>2037825</v>
      </c>
      <c r="N45" s="255">
        <v>0</v>
      </c>
      <c r="O45" s="255">
        <v>0</v>
      </c>
      <c r="P45" s="255">
        <v>2037825</v>
      </c>
      <c r="Q45" s="255">
        <v>0</v>
      </c>
      <c r="R45" s="255">
        <v>0</v>
      </c>
      <c r="S45" s="255">
        <v>0</v>
      </c>
      <c r="T45" s="255">
        <v>0</v>
      </c>
      <c r="U45" s="255">
        <v>0</v>
      </c>
      <c r="V45" s="255">
        <v>0</v>
      </c>
      <c r="W45" s="255">
        <v>0</v>
      </c>
      <c r="X45" s="255">
        <v>0</v>
      </c>
      <c r="Y45" s="255">
        <v>0</v>
      </c>
      <c r="Z45" s="255">
        <v>0</v>
      </c>
      <c r="AA45" s="255">
        <v>0</v>
      </c>
      <c r="AB45" s="255">
        <v>0</v>
      </c>
      <c r="AC45" s="255">
        <v>0</v>
      </c>
      <c r="AD45" s="255">
        <v>0</v>
      </c>
      <c r="AE45" s="255">
        <v>0</v>
      </c>
      <c r="AF45" s="255">
        <v>2037825</v>
      </c>
      <c r="AG45" s="255">
        <v>2037825</v>
      </c>
      <c r="AH45" s="255">
        <v>0</v>
      </c>
      <c r="AI45" s="255">
        <v>2671514</v>
      </c>
      <c r="AJ45" s="253"/>
      <c r="AK45" s="5"/>
    </row>
    <row r="46" spans="1:37">
      <c r="A46" s="254">
        <v>4</v>
      </c>
      <c r="B46" s="256" t="s">
        <v>211</v>
      </c>
      <c r="C46" s="256">
        <v>43397915201</v>
      </c>
      <c r="D46" s="256" t="s">
        <v>407</v>
      </c>
      <c r="E46" s="256" t="s">
        <v>408</v>
      </c>
      <c r="F46" s="256" t="s">
        <v>321</v>
      </c>
      <c r="G46" s="256" t="s">
        <v>321</v>
      </c>
      <c r="H46" s="256" t="s">
        <v>321</v>
      </c>
      <c r="I46" s="256" t="s">
        <v>321</v>
      </c>
      <c r="J46" s="257">
        <v>41796</v>
      </c>
      <c r="K46" s="255">
        <v>682040</v>
      </c>
      <c r="L46" s="255">
        <v>677370</v>
      </c>
      <c r="M46" s="255">
        <v>696418</v>
      </c>
      <c r="N46" s="255">
        <v>-4669.4399999999996</v>
      </c>
      <c r="O46" s="255">
        <v>0</v>
      </c>
      <c r="P46" s="255">
        <v>696418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696418</v>
      </c>
      <c r="AG46" s="255">
        <v>696418</v>
      </c>
      <c r="AH46" s="255">
        <v>0</v>
      </c>
      <c r="AI46" s="255">
        <v>468108</v>
      </c>
      <c r="AJ46" s="253"/>
      <c r="AK46" s="5"/>
    </row>
    <row r="47" spans="1:37">
      <c r="A47" s="254">
        <v>4</v>
      </c>
      <c r="B47" s="256" t="s">
        <v>213</v>
      </c>
      <c r="C47" s="256">
        <v>42924615201</v>
      </c>
      <c r="D47" s="256" t="s">
        <v>409</v>
      </c>
      <c r="E47" s="256" t="s">
        <v>410</v>
      </c>
      <c r="F47" s="256" t="s">
        <v>321</v>
      </c>
      <c r="G47" s="256" t="s">
        <v>321</v>
      </c>
      <c r="H47" s="256" t="s">
        <v>321</v>
      </c>
      <c r="I47" s="256" t="s">
        <v>321</v>
      </c>
      <c r="J47" s="257">
        <v>40660</v>
      </c>
      <c r="K47" s="255">
        <v>3983113</v>
      </c>
      <c r="L47" s="255">
        <v>4102286</v>
      </c>
      <c r="M47" s="255">
        <v>4023382</v>
      </c>
      <c r="N47" s="255">
        <v>119173.98</v>
      </c>
      <c r="O47" s="255">
        <v>-101442</v>
      </c>
      <c r="P47" s="255">
        <v>3920334</v>
      </c>
      <c r="Q47" s="255">
        <v>-101442</v>
      </c>
      <c r="R47" s="255">
        <v>0</v>
      </c>
      <c r="S47" s="255">
        <v>0</v>
      </c>
      <c r="T47" s="255">
        <v>0</v>
      </c>
      <c r="U47" s="255">
        <v>0</v>
      </c>
      <c r="V47" s="255">
        <v>0</v>
      </c>
      <c r="W47" s="255">
        <v>-101442</v>
      </c>
      <c r="X47" s="255">
        <v>0</v>
      </c>
      <c r="Y47" s="255">
        <v>0</v>
      </c>
      <c r="Z47" s="255">
        <v>0</v>
      </c>
      <c r="AA47" s="255">
        <v>0</v>
      </c>
      <c r="AB47" s="255">
        <v>0</v>
      </c>
      <c r="AC47" s="255">
        <v>0</v>
      </c>
      <c r="AD47" s="255">
        <v>0</v>
      </c>
      <c r="AE47" s="255">
        <v>-101442</v>
      </c>
      <c r="AF47" s="255">
        <v>3921940</v>
      </c>
      <c r="AG47" s="255">
        <v>3920334</v>
      </c>
      <c r="AH47" s="255">
        <v>-1606</v>
      </c>
      <c r="AI47" s="255">
        <v>3335896</v>
      </c>
      <c r="AJ47" s="253"/>
      <c r="AK47" s="5"/>
    </row>
    <row r="48" spans="1:37">
      <c r="A48" s="254">
        <v>4</v>
      </c>
      <c r="B48" s="256" t="s">
        <v>215</v>
      </c>
      <c r="C48" s="256">
        <v>40836215201</v>
      </c>
      <c r="D48" s="256" t="s">
        <v>411</v>
      </c>
      <c r="E48" s="256" t="s">
        <v>412</v>
      </c>
      <c r="F48" s="256" t="s">
        <v>321</v>
      </c>
      <c r="G48" s="256" t="s">
        <v>321</v>
      </c>
      <c r="H48" s="256" t="s">
        <v>321</v>
      </c>
      <c r="I48" s="256" t="s">
        <v>321</v>
      </c>
      <c r="J48" s="257">
        <v>41416</v>
      </c>
      <c r="K48" s="255">
        <v>1202547</v>
      </c>
      <c r="L48" s="255">
        <v>3085087</v>
      </c>
      <c r="M48" s="255">
        <v>3080524</v>
      </c>
      <c r="N48" s="255">
        <v>1882539.48</v>
      </c>
      <c r="O48" s="255">
        <v>0</v>
      </c>
      <c r="P48" s="255">
        <v>3080524</v>
      </c>
      <c r="Q48" s="255">
        <v>0</v>
      </c>
      <c r="R48" s="255">
        <v>0</v>
      </c>
      <c r="S48" s="255">
        <v>0</v>
      </c>
      <c r="T48" s="255">
        <v>0</v>
      </c>
      <c r="U48" s="255">
        <v>0</v>
      </c>
      <c r="V48" s="255">
        <v>0</v>
      </c>
      <c r="W48" s="255">
        <v>0</v>
      </c>
      <c r="X48" s="255">
        <v>0</v>
      </c>
      <c r="Y48" s="255">
        <v>0</v>
      </c>
      <c r="Z48" s="255">
        <v>0</v>
      </c>
      <c r="AA48" s="255">
        <v>0</v>
      </c>
      <c r="AB48" s="255">
        <v>0</v>
      </c>
      <c r="AC48" s="255">
        <v>0</v>
      </c>
      <c r="AD48" s="255">
        <v>0</v>
      </c>
      <c r="AE48" s="255">
        <v>0</v>
      </c>
      <c r="AF48" s="255">
        <v>3080524</v>
      </c>
      <c r="AG48" s="255">
        <v>3080524</v>
      </c>
      <c r="AH48" s="255">
        <v>0</v>
      </c>
      <c r="AI48" s="255">
        <v>1238644</v>
      </c>
      <c r="AJ48" s="253"/>
      <c r="AK48" s="5"/>
    </row>
    <row r="49" spans="1:37">
      <c r="A49" s="254">
        <v>4</v>
      </c>
      <c r="B49" s="256" t="s">
        <v>281</v>
      </c>
      <c r="C49" s="256">
        <v>43019615201</v>
      </c>
      <c r="D49" s="256" t="s">
        <v>413</v>
      </c>
      <c r="E49" s="256" t="s">
        <v>414</v>
      </c>
      <c r="F49" s="256" t="s">
        <v>321</v>
      </c>
      <c r="G49" s="256" t="s">
        <v>321</v>
      </c>
      <c r="H49" s="256" t="s">
        <v>321</v>
      </c>
      <c r="I49" s="256" t="s">
        <v>321</v>
      </c>
      <c r="J49" s="257">
        <v>41850</v>
      </c>
      <c r="K49" s="255">
        <v>348825</v>
      </c>
      <c r="L49" s="255">
        <v>348825</v>
      </c>
      <c r="M49" s="255">
        <v>339314</v>
      </c>
      <c r="N49" s="255">
        <v>0</v>
      </c>
      <c r="O49" s="255">
        <v>0</v>
      </c>
      <c r="P49" s="255">
        <v>339314</v>
      </c>
      <c r="Q49" s="255">
        <v>0</v>
      </c>
      <c r="R49" s="255">
        <v>0</v>
      </c>
      <c r="S49" s="255">
        <v>0</v>
      </c>
      <c r="T49" s="255">
        <v>0</v>
      </c>
      <c r="U49" s="255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0</v>
      </c>
      <c r="AE49" s="255">
        <v>0</v>
      </c>
      <c r="AF49" s="255">
        <v>339314</v>
      </c>
      <c r="AG49" s="255">
        <v>339314</v>
      </c>
      <c r="AH49" s="255">
        <v>0</v>
      </c>
      <c r="AI49" s="255">
        <v>385157</v>
      </c>
      <c r="AJ49" s="253"/>
      <c r="AK49" s="5"/>
    </row>
    <row r="50" spans="1:37">
      <c r="A50" s="254">
        <v>4</v>
      </c>
      <c r="B50" s="256" t="s">
        <v>283</v>
      </c>
      <c r="C50" s="256">
        <v>42974015201</v>
      </c>
      <c r="D50" s="256" t="s">
        <v>415</v>
      </c>
      <c r="E50" s="256" t="s">
        <v>416</v>
      </c>
      <c r="F50" s="256" t="s">
        <v>321</v>
      </c>
      <c r="G50" s="256" t="s">
        <v>321</v>
      </c>
      <c r="H50" s="256" t="s">
        <v>321</v>
      </c>
      <c r="I50" s="256" t="s">
        <v>321</v>
      </c>
      <c r="J50" s="257">
        <v>41906</v>
      </c>
      <c r="K50" s="255">
        <v>480024</v>
      </c>
      <c r="L50" s="255">
        <v>480024</v>
      </c>
      <c r="M50" s="255">
        <v>456013</v>
      </c>
      <c r="N50" s="255">
        <v>0</v>
      </c>
      <c r="O50" s="255">
        <v>0</v>
      </c>
      <c r="P50" s="255">
        <v>456013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5">
        <v>0</v>
      </c>
      <c r="Z50" s="255">
        <v>0</v>
      </c>
      <c r="AA50" s="255">
        <v>0</v>
      </c>
      <c r="AB50" s="255">
        <v>0</v>
      </c>
      <c r="AC50" s="255">
        <v>0</v>
      </c>
      <c r="AD50" s="255">
        <v>0</v>
      </c>
      <c r="AE50" s="255">
        <v>0</v>
      </c>
      <c r="AF50" s="255">
        <v>456013</v>
      </c>
      <c r="AG50" s="255">
        <v>456013</v>
      </c>
      <c r="AH50" s="255">
        <v>0</v>
      </c>
      <c r="AI50" s="255">
        <v>486438</v>
      </c>
      <c r="AJ50" s="253"/>
      <c r="AK50" s="5"/>
    </row>
    <row r="51" spans="1:37">
      <c r="A51" s="254">
        <v>4</v>
      </c>
      <c r="B51" s="256" t="s">
        <v>217</v>
      </c>
      <c r="C51" s="256">
        <v>42973815201</v>
      </c>
      <c r="D51" s="256" t="s">
        <v>413</v>
      </c>
      <c r="E51" s="256" t="s">
        <v>414</v>
      </c>
      <c r="F51" s="256" t="s">
        <v>321</v>
      </c>
      <c r="G51" s="256" t="s">
        <v>321</v>
      </c>
      <c r="H51" s="256" t="s">
        <v>321</v>
      </c>
      <c r="I51" s="256" t="s">
        <v>321</v>
      </c>
      <c r="J51" s="257">
        <v>41878</v>
      </c>
      <c r="K51" s="255">
        <v>547622</v>
      </c>
      <c r="L51" s="255">
        <v>548351</v>
      </c>
      <c r="M51" s="255">
        <v>527560</v>
      </c>
      <c r="N51" s="255">
        <v>728.52</v>
      </c>
      <c r="O51" s="255">
        <v>0</v>
      </c>
      <c r="P51" s="255">
        <v>527560</v>
      </c>
      <c r="Q51" s="255">
        <v>0</v>
      </c>
      <c r="R51" s="255">
        <v>0</v>
      </c>
      <c r="S51" s="255">
        <v>0</v>
      </c>
      <c r="T51" s="255">
        <v>0</v>
      </c>
      <c r="U51" s="255">
        <v>0</v>
      </c>
      <c r="V51" s="255">
        <v>0</v>
      </c>
      <c r="W51" s="255">
        <v>0</v>
      </c>
      <c r="X51" s="255">
        <v>0</v>
      </c>
      <c r="Y51" s="255">
        <v>0</v>
      </c>
      <c r="Z51" s="255">
        <v>0</v>
      </c>
      <c r="AA51" s="255">
        <v>0</v>
      </c>
      <c r="AB51" s="255">
        <v>0</v>
      </c>
      <c r="AC51" s="255">
        <v>0</v>
      </c>
      <c r="AD51" s="255">
        <v>0</v>
      </c>
      <c r="AE51" s="255">
        <v>0</v>
      </c>
      <c r="AF51" s="255">
        <v>527560</v>
      </c>
      <c r="AG51" s="255">
        <v>527560</v>
      </c>
      <c r="AH51" s="255">
        <v>0</v>
      </c>
      <c r="AI51" s="255">
        <v>546487</v>
      </c>
      <c r="AJ51" s="253"/>
      <c r="AK51" s="5"/>
    </row>
    <row r="52" spans="1:37">
      <c r="A52" s="254">
        <v>4</v>
      </c>
      <c r="B52" s="256" t="s">
        <v>219</v>
      </c>
      <c r="C52" s="256">
        <v>43060225203</v>
      </c>
      <c r="D52" s="256" t="s">
        <v>413</v>
      </c>
      <c r="E52" s="256" t="s">
        <v>414</v>
      </c>
      <c r="F52" s="256" t="s">
        <v>321</v>
      </c>
      <c r="G52" s="256" t="s">
        <v>321</v>
      </c>
      <c r="H52" s="256" t="s">
        <v>321</v>
      </c>
      <c r="I52" s="256" t="s">
        <v>321</v>
      </c>
      <c r="J52" s="257">
        <v>41780</v>
      </c>
      <c r="K52" s="255">
        <v>831515</v>
      </c>
      <c r="L52" s="255">
        <v>893080</v>
      </c>
      <c r="M52" s="255">
        <v>843974</v>
      </c>
      <c r="N52" s="255">
        <v>61564.57</v>
      </c>
      <c r="O52" s="255">
        <v>0</v>
      </c>
      <c r="P52" s="255">
        <v>843974</v>
      </c>
      <c r="Q52" s="255">
        <v>0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0</v>
      </c>
      <c r="AE52" s="255">
        <v>0</v>
      </c>
      <c r="AF52" s="255">
        <v>843974</v>
      </c>
      <c r="AG52" s="255">
        <v>843974</v>
      </c>
      <c r="AH52" s="255">
        <v>0</v>
      </c>
      <c r="AI52" s="255">
        <v>850266</v>
      </c>
      <c r="AJ52" s="253"/>
      <c r="AK52" s="5"/>
    </row>
    <row r="53" spans="1:37">
      <c r="A53" s="254">
        <v>5</v>
      </c>
      <c r="B53" s="256" t="s">
        <v>221</v>
      </c>
      <c r="C53" s="256">
        <v>41299435201</v>
      </c>
      <c r="D53" s="256" t="s">
        <v>417</v>
      </c>
      <c r="E53" s="256" t="s">
        <v>418</v>
      </c>
      <c r="F53" s="256" t="s">
        <v>321</v>
      </c>
      <c r="G53" s="256" t="s">
        <v>321</v>
      </c>
      <c r="H53" s="256" t="s">
        <v>321</v>
      </c>
      <c r="I53" s="256" t="s">
        <v>321</v>
      </c>
      <c r="J53" s="257">
        <v>40854</v>
      </c>
      <c r="K53" s="255">
        <v>27584500</v>
      </c>
      <c r="L53" s="255">
        <v>29571831</v>
      </c>
      <c r="M53" s="255">
        <v>29554288</v>
      </c>
      <c r="N53" s="255">
        <v>1987331.16</v>
      </c>
      <c r="O53" s="255">
        <v>0</v>
      </c>
      <c r="P53" s="255">
        <v>29554288</v>
      </c>
      <c r="Q53" s="255">
        <v>0</v>
      </c>
      <c r="R53" s="255">
        <v>0</v>
      </c>
      <c r="S53" s="255">
        <v>0</v>
      </c>
      <c r="T53" s="255">
        <v>0</v>
      </c>
      <c r="U53" s="255">
        <v>0</v>
      </c>
      <c r="V53" s="255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>
        <v>0</v>
      </c>
      <c r="AC53" s="255">
        <v>0</v>
      </c>
      <c r="AD53" s="255">
        <v>0</v>
      </c>
      <c r="AE53" s="255">
        <v>0</v>
      </c>
      <c r="AF53" s="255">
        <v>29554288</v>
      </c>
      <c r="AG53" s="255">
        <v>29554288</v>
      </c>
      <c r="AH53" s="255">
        <v>0</v>
      </c>
      <c r="AI53" s="255">
        <v>27584500</v>
      </c>
      <c r="AJ53" s="253" t="s">
        <v>419</v>
      </c>
      <c r="AK53" s="5" t="s">
        <v>420</v>
      </c>
    </row>
    <row r="54" spans="1:37">
      <c r="A54" s="254">
        <v>5</v>
      </c>
      <c r="B54" s="256" t="s">
        <v>223</v>
      </c>
      <c r="C54" s="256">
        <v>41499925201</v>
      </c>
      <c r="D54" s="256" t="s">
        <v>421</v>
      </c>
      <c r="E54" s="256" t="s">
        <v>422</v>
      </c>
      <c r="F54" s="256" t="s">
        <v>321</v>
      </c>
      <c r="G54" s="256" t="s">
        <v>321</v>
      </c>
      <c r="H54" s="256" t="s">
        <v>321</v>
      </c>
      <c r="I54" s="256" t="s">
        <v>321</v>
      </c>
      <c r="J54" s="257">
        <v>41765</v>
      </c>
      <c r="K54" s="255">
        <v>260959</v>
      </c>
      <c r="L54" s="255">
        <v>242155</v>
      </c>
      <c r="M54" s="255">
        <v>231155</v>
      </c>
      <c r="N54" s="255">
        <v>-18804.580000000002</v>
      </c>
      <c r="O54" s="255">
        <v>0</v>
      </c>
      <c r="P54" s="255">
        <v>231155</v>
      </c>
      <c r="Q54" s="255">
        <v>0</v>
      </c>
      <c r="R54" s="255">
        <v>0</v>
      </c>
      <c r="S54" s="255">
        <v>0</v>
      </c>
      <c r="T54" s="255">
        <v>0</v>
      </c>
      <c r="U54" s="255">
        <v>0</v>
      </c>
      <c r="V54" s="255">
        <v>0</v>
      </c>
      <c r="W54" s="255">
        <v>0</v>
      </c>
      <c r="X54" s="255">
        <v>0</v>
      </c>
      <c r="Y54" s="255">
        <v>0</v>
      </c>
      <c r="Z54" s="255">
        <v>0</v>
      </c>
      <c r="AA54" s="255">
        <v>0</v>
      </c>
      <c r="AB54" s="255">
        <v>0</v>
      </c>
      <c r="AC54" s="255">
        <v>0</v>
      </c>
      <c r="AD54" s="255">
        <v>0</v>
      </c>
      <c r="AE54" s="255">
        <v>0</v>
      </c>
      <c r="AF54" s="255">
        <v>231155</v>
      </c>
      <c r="AG54" s="255">
        <v>231155</v>
      </c>
      <c r="AH54" s="255">
        <v>0</v>
      </c>
      <c r="AI54" s="255">
        <v>250000</v>
      </c>
      <c r="AJ54" s="253"/>
      <c r="AK54" s="5"/>
    </row>
    <row r="55" spans="1:37">
      <c r="A55" s="254">
        <v>5</v>
      </c>
      <c r="B55" s="256" t="s">
        <v>423</v>
      </c>
      <c r="C55" s="256">
        <v>43214919201</v>
      </c>
      <c r="D55" s="256" t="s">
        <v>319</v>
      </c>
      <c r="E55" s="256" t="s">
        <v>320</v>
      </c>
      <c r="F55" s="256" t="s">
        <v>321</v>
      </c>
      <c r="G55" s="256" t="s">
        <v>321</v>
      </c>
      <c r="H55" s="256" t="s">
        <v>321</v>
      </c>
      <c r="I55" s="256" t="s">
        <v>321</v>
      </c>
      <c r="J55" s="257">
        <v>41688</v>
      </c>
      <c r="K55" s="255">
        <v>3585585</v>
      </c>
      <c r="L55" s="255">
        <v>3585585</v>
      </c>
      <c r="M55" s="255">
        <v>3535585</v>
      </c>
      <c r="N55" s="255">
        <v>0</v>
      </c>
      <c r="O55" s="255">
        <v>0</v>
      </c>
      <c r="P55" s="255">
        <v>0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3535585</v>
      </c>
      <c r="AG55" s="255">
        <v>0</v>
      </c>
      <c r="AH55" s="255">
        <v>-3535585</v>
      </c>
      <c r="AI55" s="255">
        <v>3478319</v>
      </c>
      <c r="AJ55" s="253" t="s">
        <v>322</v>
      </c>
      <c r="AK55" s="5" t="s">
        <v>323</v>
      </c>
    </row>
    <row r="56" spans="1:37">
      <c r="A56" s="254">
        <v>5</v>
      </c>
      <c r="B56" s="256" t="s">
        <v>285</v>
      </c>
      <c r="C56" s="256">
        <v>24099295201</v>
      </c>
      <c r="D56" s="256" t="s">
        <v>424</v>
      </c>
      <c r="E56" s="256" t="s">
        <v>425</v>
      </c>
      <c r="F56" s="256" t="s">
        <v>321</v>
      </c>
      <c r="G56" s="256" t="s">
        <v>321</v>
      </c>
      <c r="H56" s="256" t="s">
        <v>321</v>
      </c>
      <c r="I56" s="256" t="s">
        <v>321</v>
      </c>
      <c r="J56" s="257">
        <v>41975</v>
      </c>
      <c r="K56" s="255">
        <v>518519</v>
      </c>
      <c r="L56" s="255">
        <v>518519</v>
      </c>
      <c r="M56" s="255">
        <v>502367</v>
      </c>
      <c r="N56" s="255">
        <v>0</v>
      </c>
      <c r="O56" s="255">
        <v>0</v>
      </c>
      <c r="P56" s="255">
        <v>502367</v>
      </c>
      <c r="Q56" s="255">
        <v>0</v>
      </c>
      <c r="R56" s="255">
        <v>0</v>
      </c>
      <c r="S56" s="255">
        <v>0</v>
      </c>
      <c r="T56" s="255">
        <v>0</v>
      </c>
      <c r="U56" s="255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5">
        <v>0</v>
      </c>
      <c r="AB56" s="255">
        <v>0</v>
      </c>
      <c r="AC56" s="255">
        <v>0</v>
      </c>
      <c r="AD56" s="255">
        <v>0</v>
      </c>
      <c r="AE56" s="255">
        <v>0</v>
      </c>
      <c r="AF56" s="255">
        <v>502367</v>
      </c>
      <c r="AG56" s="255">
        <v>502367</v>
      </c>
      <c r="AH56" s="255">
        <v>0</v>
      </c>
      <c r="AI56" s="255">
        <v>460954</v>
      </c>
      <c r="AJ56" s="253"/>
      <c r="AK56" s="5"/>
    </row>
    <row r="57" spans="1:37">
      <c r="A57" s="254">
        <v>5</v>
      </c>
      <c r="B57" s="256" t="s">
        <v>225</v>
      </c>
      <c r="C57" s="256">
        <v>42201515201</v>
      </c>
      <c r="D57" s="256" t="s">
        <v>354</v>
      </c>
      <c r="E57" s="256" t="s">
        <v>355</v>
      </c>
      <c r="F57" s="256" t="s">
        <v>321</v>
      </c>
      <c r="G57" s="256" t="s">
        <v>321</v>
      </c>
      <c r="H57" s="256" t="s">
        <v>321</v>
      </c>
      <c r="I57" s="256" t="s">
        <v>321</v>
      </c>
      <c r="J57" s="257">
        <v>41388</v>
      </c>
      <c r="K57" s="255">
        <v>4603457</v>
      </c>
      <c r="L57" s="255">
        <v>4806215</v>
      </c>
      <c r="M57" s="255">
        <v>4675801</v>
      </c>
      <c r="N57" s="255">
        <v>202758.21</v>
      </c>
      <c r="O57" s="255">
        <v>0</v>
      </c>
      <c r="P57" s="255">
        <v>4675281</v>
      </c>
      <c r="Q57" s="255">
        <v>0</v>
      </c>
      <c r="R57" s="255">
        <v>0</v>
      </c>
      <c r="S57" s="255">
        <v>0</v>
      </c>
      <c r="T57" s="255">
        <v>0</v>
      </c>
      <c r="U57" s="255">
        <v>0</v>
      </c>
      <c r="V57" s="255">
        <v>0</v>
      </c>
      <c r="W57" s="255">
        <v>0</v>
      </c>
      <c r="X57" s="255">
        <v>0</v>
      </c>
      <c r="Y57" s="255">
        <v>0</v>
      </c>
      <c r="Z57" s="255">
        <v>0</v>
      </c>
      <c r="AA57" s="255">
        <v>0</v>
      </c>
      <c r="AB57" s="255">
        <v>0</v>
      </c>
      <c r="AC57" s="255">
        <v>0</v>
      </c>
      <c r="AD57" s="255">
        <v>0</v>
      </c>
      <c r="AE57" s="255">
        <v>0</v>
      </c>
      <c r="AF57" s="255">
        <v>4675801</v>
      </c>
      <c r="AG57" s="255">
        <v>4675281</v>
      </c>
      <c r="AH57" s="255">
        <v>-520</v>
      </c>
      <c r="AI57" s="255">
        <v>4500360</v>
      </c>
      <c r="AJ57" s="253"/>
      <c r="AK57" s="5"/>
    </row>
    <row r="58" spans="1:37">
      <c r="A58" s="254">
        <v>5</v>
      </c>
      <c r="B58" s="256" t="s">
        <v>227</v>
      </c>
      <c r="C58" s="256">
        <v>24023335201</v>
      </c>
      <c r="D58" s="256" t="s">
        <v>426</v>
      </c>
      <c r="E58" s="256" t="s">
        <v>427</v>
      </c>
      <c r="F58" s="256" t="s">
        <v>321</v>
      </c>
      <c r="G58" s="256" t="s">
        <v>321</v>
      </c>
      <c r="H58" s="256" t="s">
        <v>321</v>
      </c>
      <c r="I58" s="256" t="s">
        <v>321</v>
      </c>
      <c r="J58" s="257">
        <v>41052</v>
      </c>
      <c r="K58" s="255">
        <v>10111333</v>
      </c>
      <c r="L58" s="255">
        <v>10458539</v>
      </c>
      <c r="M58" s="255">
        <v>10091859</v>
      </c>
      <c r="N58" s="255">
        <v>347206.49</v>
      </c>
      <c r="O58" s="255">
        <v>0</v>
      </c>
      <c r="P58" s="255">
        <v>10008344</v>
      </c>
      <c r="Q58" s="255">
        <v>0</v>
      </c>
      <c r="R58" s="255">
        <v>0</v>
      </c>
      <c r="S58" s="255">
        <v>0</v>
      </c>
      <c r="T58" s="255">
        <v>0</v>
      </c>
      <c r="U58" s="255">
        <v>0</v>
      </c>
      <c r="V58" s="255">
        <v>0</v>
      </c>
      <c r="W58" s="255">
        <v>0</v>
      </c>
      <c r="X58" s="255">
        <v>0</v>
      </c>
      <c r="Y58" s="255">
        <v>0</v>
      </c>
      <c r="Z58" s="255">
        <v>0</v>
      </c>
      <c r="AA58" s="255">
        <v>0</v>
      </c>
      <c r="AB58" s="255">
        <v>0</v>
      </c>
      <c r="AC58" s="255">
        <v>0</v>
      </c>
      <c r="AD58" s="255">
        <v>0</v>
      </c>
      <c r="AE58" s="255">
        <v>0</v>
      </c>
      <c r="AF58" s="255">
        <v>10091859</v>
      </c>
      <c r="AG58" s="255">
        <v>10008344</v>
      </c>
      <c r="AH58" s="255">
        <v>-83514</v>
      </c>
      <c r="AI58" s="255">
        <v>9890702</v>
      </c>
      <c r="AJ58" s="253"/>
      <c r="AK58" s="5"/>
    </row>
    <row r="59" spans="1:37">
      <c r="A59" s="254">
        <v>5</v>
      </c>
      <c r="B59" s="256" t="s">
        <v>287</v>
      </c>
      <c r="C59" s="256">
        <v>42727915201</v>
      </c>
      <c r="D59" s="256" t="s">
        <v>428</v>
      </c>
      <c r="E59" s="256" t="s">
        <v>429</v>
      </c>
      <c r="F59" s="256" t="s">
        <v>321</v>
      </c>
      <c r="G59" s="256" t="s">
        <v>321</v>
      </c>
      <c r="H59" s="256" t="s">
        <v>321</v>
      </c>
      <c r="I59" s="256" t="s">
        <v>321</v>
      </c>
      <c r="J59" s="257">
        <v>41808</v>
      </c>
      <c r="K59" s="255">
        <v>2914000</v>
      </c>
      <c r="L59" s="255">
        <v>2914000</v>
      </c>
      <c r="M59" s="255">
        <v>2885939</v>
      </c>
      <c r="N59" s="255">
        <v>0</v>
      </c>
      <c r="O59" s="255">
        <v>0</v>
      </c>
      <c r="P59" s="255">
        <v>2771829</v>
      </c>
      <c r="Q59" s="255">
        <v>0</v>
      </c>
      <c r="R59" s="255">
        <v>0</v>
      </c>
      <c r="S59" s="255">
        <v>0</v>
      </c>
      <c r="T59" s="255">
        <v>0</v>
      </c>
      <c r="U59" s="255">
        <v>0</v>
      </c>
      <c r="V59" s="255">
        <v>0</v>
      </c>
      <c r="W59" s="255">
        <v>0</v>
      </c>
      <c r="X59" s="255">
        <v>0</v>
      </c>
      <c r="Y59" s="255">
        <v>0</v>
      </c>
      <c r="Z59" s="255">
        <v>0</v>
      </c>
      <c r="AA59" s="255">
        <v>0</v>
      </c>
      <c r="AB59" s="255">
        <v>0</v>
      </c>
      <c r="AC59" s="255">
        <v>0</v>
      </c>
      <c r="AD59" s="255">
        <v>0</v>
      </c>
      <c r="AE59" s="255">
        <v>0</v>
      </c>
      <c r="AF59" s="255">
        <v>2885939</v>
      </c>
      <c r="AG59" s="255">
        <v>2771829</v>
      </c>
      <c r="AH59" s="255">
        <v>-114111</v>
      </c>
      <c r="AI59" s="255">
        <v>2978859</v>
      </c>
      <c r="AJ59" s="253" t="s">
        <v>326</v>
      </c>
      <c r="AK59" s="5" t="s">
        <v>327</v>
      </c>
    </row>
    <row r="60" spans="1:37">
      <c r="A60" s="254">
        <v>5</v>
      </c>
      <c r="B60" s="256" t="s">
        <v>289</v>
      </c>
      <c r="C60" s="256">
        <v>42907915201</v>
      </c>
      <c r="D60" s="256" t="s">
        <v>365</v>
      </c>
      <c r="E60" s="256" t="s">
        <v>366</v>
      </c>
      <c r="F60" s="256" t="s">
        <v>321</v>
      </c>
      <c r="G60" s="256" t="s">
        <v>321</v>
      </c>
      <c r="H60" s="256" t="s">
        <v>321</v>
      </c>
      <c r="I60" s="256" t="s">
        <v>321</v>
      </c>
      <c r="J60" s="257">
        <v>41612</v>
      </c>
      <c r="K60" s="255">
        <v>5354000</v>
      </c>
      <c r="L60" s="255">
        <v>5354000</v>
      </c>
      <c r="M60" s="255">
        <v>5430627</v>
      </c>
      <c r="N60" s="255">
        <v>0</v>
      </c>
      <c r="O60" s="255">
        <v>-11100</v>
      </c>
      <c r="P60" s="255">
        <v>5333292</v>
      </c>
      <c r="Q60" s="255">
        <v>0</v>
      </c>
      <c r="R60" s="255">
        <v>0</v>
      </c>
      <c r="S60" s="255">
        <v>0</v>
      </c>
      <c r="T60" s="255">
        <v>0</v>
      </c>
      <c r="U60" s="255">
        <v>0</v>
      </c>
      <c r="V60" s="255">
        <v>-11100</v>
      </c>
      <c r="W60" s="255">
        <v>-11100</v>
      </c>
      <c r="X60" s="255">
        <v>0</v>
      </c>
      <c r="Y60" s="255">
        <v>0</v>
      </c>
      <c r="Z60" s="255">
        <v>0</v>
      </c>
      <c r="AA60" s="255">
        <v>0</v>
      </c>
      <c r="AB60" s="255">
        <v>0</v>
      </c>
      <c r="AC60" s="255">
        <v>0</v>
      </c>
      <c r="AD60" s="255">
        <v>0</v>
      </c>
      <c r="AE60" s="255">
        <v>-11100</v>
      </c>
      <c r="AF60" s="255">
        <v>5419527</v>
      </c>
      <c r="AG60" s="255">
        <v>5333292</v>
      </c>
      <c r="AH60" s="255">
        <v>-86235</v>
      </c>
      <c r="AI60" s="255">
        <v>5993025</v>
      </c>
      <c r="AJ60" s="253" t="s">
        <v>326</v>
      </c>
      <c r="AK60" s="5" t="s">
        <v>327</v>
      </c>
    </row>
    <row r="61" spans="1:37">
      <c r="A61" s="254">
        <v>5</v>
      </c>
      <c r="B61" s="256" t="s">
        <v>291</v>
      </c>
      <c r="C61" s="256">
        <v>42488715201</v>
      </c>
      <c r="D61" s="256" t="s">
        <v>333</v>
      </c>
      <c r="E61" s="256" t="s">
        <v>334</v>
      </c>
      <c r="F61" s="256" t="s">
        <v>321</v>
      </c>
      <c r="G61" s="256" t="s">
        <v>321</v>
      </c>
      <c r="H61" s="256" t="s">
        <v>321</v>
      </c>
      <c r="I61" s="256" t="s">
        <v>321</v>
      </c>
      <c r="J61" s="257">
        <v>41780</v>
      </c>
      <c r="K61" s="255">
        <v>1795728</v>
      </c>
      <c r="L61" s="255">
        <v>1795728</v>
      </c>
      <c r="M61" s="255">
        <v>1805364</v>
      </c>
      <c r="N61" s="255">
        <v>0</v>
      </c>
      <c r="O61" s="255">
        <v>0</v>
      </c>
      <c r="P61" s="255">
        <v>1760006</v>
      </c>
      <c r="Q61" s="255">
        <v>0</v>
      </c>
      <c r="R61" s="255">
        <v>0</v>
      </c>
      <c r="S61" s="255">
        <v>0</v>
      </c>
      <c r="T61" s="255">
        <v>0</v>
      </c>
      <c r="U61" s="255">
        <v>0</v>
      </c>
      <c r="V61" s="255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>
        <v>0</v>
      </c>
      <c r="AC61" s="255">
        <v>0</v>
      </c>
      <c r="AD61" s="255">
        <v>0</v>
      </c>
      <c r="AE61" s="255">
        <v>0</v>
      </c>
      <c r="AF61" s="255">
        <v>1805364</v>
      </c>
      <c r="AG61" s="255">
        <v>1760006</v>
      </c>
      <c r="AH61" s="255">
        <v>-45358</v>
      </c>
      <c r="AI61" s="255">
        <v>1761956</v>
      </c>
      <c r="AJ61" s="253" t="s">
        <v>326</v>
      </c>
      <c r="AK61" s="5" t="s">
        <v>327</v>
      </c>
    </row>
    <row r="62" spans="1:37">
      <c r="A62" s="254">
        <v>5</v>
      </c>
      <c r="B62" s="256" t="s">
        <v>229</v>
      </c>
      <c r="C62" s="256">
        <v>42886715201</v>
      </c>
      <c r="D62" s="256" t="s">
        <v>333</v>
      </c>
      <c r="E62" s="256" t="s">
        <v>334</v>
      </c>
      <c r="F62" s="256" t="s">
        <v>321</v>
      </c>
      <c r="G62" s="256" t="s">
        <v>321</v>
      </c>
      <c r="H62" s="256" t="s">
        <v>321</v>
      </c>
      <c r="I62" s="256" t="s">
        <v>321</v>
      </c>
      <c r="J62" s="257">
        <v>41780</v>
      </c>
      <c r="K62" s="255">
        <v>6951000</v>
      </c>
      <c r="L62" s="255">
        <v>6886782</v>
      </c>
      <c r="M62" s="255">
        <v>6967320</v>
      </c>
      <c r="N62" s="255">
        <v>-64218.06</v>
      </c>
      <c r="O62" s="255">
        <v>0</v>
      </c>
      <c r="P62" s="255">
        <v>6782907</v>
      </c>
      <c r="Q62" s="255">
        <v>0</v>
      </c>
      <c r="R62" s="255">
        <v>0</v>
      </c>
      <c r="S62" s="255">
        <v>0</v>
      </c>
      <c r="T62" s="255">
        <v>0</v>
      </c>
      <c r="U62" s="255">
        <v>0</v>
      </c>
      <c r="V62" s="255">
        <v>0</v>
      </c>
      <c r="W62" s="255">
        <v>0</v>
      </c>
      <c r="X62" s="255">
        <v>0</v>
      </c>
      <c r="Y62" s="255">
        <v>0</v>
      </c>
      <c r="Z62" s="255">
        <v>0</v>
      </c>
      <c r="AA62" s="255">
        <v>0</v>
      </c>
      <c r="AB62" s="255">
        <v>0</v>
      </c>
      <c r="AC62" s="255">
        <v>0</v>
      </c>
      <c r="AD62" s="255">
        <v>0</v>
      </c>
      <c r="AE62" s="255">
        <v>0</v>
      </c>
      <c r="AF62" s="255">
        <v>6967320</v>
      </c>
      <c r="AG62" s="255">
        <v>6782907</v>
      </c>
      <c r="AH62" s="255">
        <v>-184413</v>
      </c>
      <c r="AI62" s="255">
        <v>7479523</v>
      </c>
      <c r="AJ62" s="253" t="s">
        <v>326</v>
      </c>
      <c r="AK62" s="5" t="s">
        <v>327</v>
      </c>
    </row>
    <row r="63" spans="1:37">
      <c r="A63" s="254">
        <v>5</v>
      </c>
      <c r="B63" s="256" t="s">
        <v>293</v>
      </c>
      <c r="C63" s="256">
        <v>42886215201</v>
      </c>
      <c r="D63" s="256" t="s">
        <v>428</v>
      </c>
      <c r="E63" s="256" t="s">
        <v>429</v>
      </c>
      <c r="F63" s="256" t="s">
        <v>321</v>
      </c>
      <c r="G63" s="256" t="s">
        <v>321</v>
      </c>
      <c r="H63" s="256" t="s">
        <v>321</v>
      </c>
      <c r="I63" s="256" t="s">
        <v>321</v>
      </c>
      <c r="J63" s="257">
        <v>41850</v>
      </c>
      <c r="K63" s="255">
        <v>2189795</v>
      </c>
      <c r="L63" s="255">
        <v>2189795</v>
      </c>
      <c r="M63" s="255">
        <v>2201353</v>
      </c>
      <c r="N63" s="255">
        <v>0</v>
      </c>
      <c r="O63" s="255">
        <v>0</v>
      </c>
      <c r="P63" s="255">
        <v>2169152</v>
      </c>
      <c r="Q63" s="255">
        <v>0</v>
      </c>
      <c r="R63" s="255">
        <v>0</v>
      </c>
      <c r="S63" s="255">
        <v>0</v>
      </c>
      <c r="T63" s="255">
        <v>0</v>
      </c>
      <c r="U63" s="255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5">
        <v>0</v>
      </c>
      <c r="AB63" s="255">
        <v>0</v>
      </c>
      <c r="AC63" s="255">
        <v>0</v>
      </c>
      <c r="AD63" s="255">
        <v>0</v>
      </c>
      <c r="AE63" s="255">
        <v>0</v>
      </c>
      <c r="AF63" s="255">
        <v>2201353</v>
      </c>
      <c r="AG63" s="255">
        <v>2169152</v>
      </c>
      <c r="AH63" s="255">
        <v>-32201</v>
      </c>
      <c r="AI63" s="255">
        <v>2211253</v>
      </c>
      <c r="AJ63" s="253" t="s">
        <v>326</v>
      </c>
      <c r="AK63" s="5" t="s">
        <v>327</v>
      </c>
    </row>
    <row r="64" spans="1:37">
      <c r="A64" s="254">
        <v>5</v>
      </c>
      <c r="B64" s="256" t="s">
        <v>231</v>
      </c>
      <c r="C64" s="256">
        <v>23867825201</v>
      </c>
      <c r="D64" s="256" t="s">
        <v>369</v>
      </c>
      <c r="E64" s="256" t="s">
        <v>370</v>
      </c>
      <c r="F64" s="256" t="s">
        <v>321</v>
      </c>
      <c r="G64" s="256" t="s">
        <v>321</v>
      </c>
      <c r="H64" s="256" t="s">
        <v>321</v>
      </c>
      <c r="I64" s="256" t="s">
        <v>321</v>
      </c>
      <c r="J64" s="257">
        <v>41976</v>
      </c>
      <c r="K64" s="255">
        <v>544771</v>
      </c>
      <c r="L64" s="255">
        <v>536238</v>
      </c>
      <c r="M64" s="255">
        <v>524085</v>
      </c>
      <c r="N64" s="255">
        <v>-8533.35</v>
      </c>
      <c r="O64" s="255">
        <v>0</v>
      </c>
      <c r="P64" s="255">
        <v>520797</v>
      </c>
      <c r="Q64" s="255">
        <v>0</v>
      </c>
      <c r="R64" s="255">
        <v>0</v>
      </c>
      <c r="S64" s="255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5">
        <v>0</v>
      </c>
      <c r="Z64" s="255">
        <v>0</v>
      </c>
      <c r="AA64" s="255">
        <v>0</v>
      </c>
      <c r="AB64" s="255">
        <v>0</v>
      </c>
      <c r="AC64" s="255">
        <v>0</v>
      </c>
      <c r="AD64" s="255">
        <v>0</v>
      </c>
      <c r="AE64" s="255">
        <v>0</v>
      </c>
      <c r="AF64" s="255">
        <v>524085</v>
      </c>
      <c r="AG64" s="255">
        <v>520797</v>
      </c>
      <c r="AH64" s="255">
        <v>-3288</v>
      </c>
      <c r="AI64" s="255">
        <v>761207</v>
      </c>
      <c r="AJ64" s="253"/>
      <c r="AK64" s="5"/>
    </row>
    <row r="65" spans="1:37">
      <c r="A65" s="254">
        <v>6</v>
      </c>
      <c r="B65" s="256" t="s">
        <v>315</v>
      </c>
      <c r="C65" s="256">
        <v>42611915201</v>
      </c>
      <c r="D65" s="256" t="s">
        <v>430</v>
      </c>
      <c r="E65" s="256" t="s">
        <v>431</v>
      </c>
      <c r="F65" s="256" t="s">
        <v>321</v>
      </c>
      <c r="G65" s="256" t="s">
        <v>321</v>
      </c>
      <c r="H65" s="256" t="s">
        <v>321</v>
      </c>
      <c r="I65" s="256" t="s">
        <v>321</v>
      </c>
      <c r="J65" s="257">
        <v>41305</v>
      </c>
      <c r="K65" s="255">
        <v>4988310</v>
      </c>
      <c r="L65" s="255">
        <v>4988310</v>
      </c>
      <c r="M65" s="255">
        <v>4865434</v>
      </c>
      <c r="N65" s="255">
        <v>0</v>
      </c>
      <c r="O65" s="255">
        <v>0</v>
      </c>
      <c r="P65" s="255">
        <v>4865434</v>
      </c>
      <c r="Q65" s="255">
        <v>0</v>
      </c>
      <c r="R65" s="255">
        <v>0</v>
      </c>
      <c r="S65" s="255">
        <v>0</v>
      </c>
      <c r="T65" s="255">
        <v>0</v>
      </c>
      <c r="U65" s="255">
        <v>0</v>
      </c>
      <c r="V65" s="255">
        <v>0</v>
      </c>
      <c r="W65" s="255">
        <v>0</v>
      </c>
      <c r="X65" s="255">
        <v>0</v>
      </c>
      <c r="Y65" s="255">
        <v>0</v>
      </c>
      <c r="Z65" s="255">
        <v>0</v>
      </c>
      <c r="AA65" s="255">
        <v>0</v>
      </c>
      <c r="AB65" s="255">
        <v>0</v>
      </c>
      <c r="AC65" s="255">
        <v>0</v>
      </c>
      <c r="AD65" s="255">
        <v>0</v>
      </c>
      <c r="AE65" s="255">
        <v>0</v>
      </c>
      <c r="AF65" s="255">
        <v>4865434</v>
      </c>
      <c r="AG65" s="255">
        <v>4865434</v>
      </c>
      <c r="AH65" s="255">
        <v>0</v>
      </c>
      <c r="AI65" s="255">
        <v>5875816</v>
      </c>
      <c r="AJ65" s="253"/>
      <c r="AK65" s="5"/>
    </row>
    <row r="66" spans="1:37">
      <c r="A66" s="254">
        <v>6</v>
      </c>
      <c r="B66" s="256" t="s">
        <v>432</v>
      </c>
      <c r="C66" s="256">
        <v>43119215201</v>
      </c>
      <c r="D66" s="256" t="s">
        <v>433</v>
      </c>
      <c r="E66" s="256" t="s">
        <v>434</v>
      </c>
      <c r="F66" s="256" t="s">
        <v>321</v>
      </c>
      <c r="G66" s="256" t="s">
        <v>321</v>
      </c>
      <c r="H66" s="256" t="s">
        <v>321</v>
      </c>
      <c r="I66" s="256" t="s">
        <v>321</v>
      </c>
      <c r="J66" s="257">
        <v>41802</v>
      </c>
      <c r="K66" s="255">
        <v>838500</v>
      </c>
      <c r="L66" s="255">
        <v>838500</v>
      </c>
      <c r="M66" s="255">
        <v>763060</v>
      </c>
      <c r="N66" s="255">
        <v>0</v>
      </c>
      <c r="O66" s="255">
        <v>0</v>
      </c>
      <c r="P66" s="255">
        <v>763060</v>
      </c>
      <c r="Q66" s="255">
        <v>0</v>
      </c>
      <c r="R66" s="255">
        <v>0</v>
      </c>
      <c r="S66" s="255">
        <v>0</v>
      </c>
      <c r="T66" s="255">
        <v>0</v>
      </c>
      <c r="U66" s="255">
        <v>0</v>
      </c>
      <c r="V66" s="255">
        <v>0</v>
      </c>
      <c r="W66" s="255">
        <v>0</v>
      </c>
      <c r="X66" s="255">
        <v>0</v>
      </c>
      <c r="Y66" s="255">
        <v>0</v>
      </c>
      <c r="Z66" s="255">
        <v>0</v>
      </c>
      <c r="AA66" s="255">
        <v>0</v>
      </c>
      <c r="AB66" s="255">
        <v>0</v>
      </c>
      <c r="AC66" s="255">
        <v>0</v>
      </c>
      <c r="AD66" s="255">
        <v>0</v>
      </c>
      <c r="AE66" s="255">
        <v>0</v>
      </c>
      <c r="AF66" s="255">
        <v>763060</v>
      </c>
      <c r="AG66" s="255">
        <v>763060</v>
      </c>
      <c r="AH66" s="255">
        <v>0</v>
      </c>
      <c r="AI66" s="255">
        <v>850347</v>
      </c>
      <c r="AJ66" s="253"/>
      <c r="AK66" s="5"/>
    </row>
    <row r="67" spans="1:37">
      <c r="A67" s="254">
        <v>6</v>
      </c>
      <c r="B67" s="256" t="s">
        <v>295</v>
      </c>
      <c r="C67" s="256">
        <v>43209815201</v>
      </c>
      <c r="D67" s="256" t="s">
        <v>435</v>
      </c>
      <c r="E67" s="256" t="s">
        <v>436</v>
      </c>
      <c r="F67" s="256" t="s">
        <v>321</v>
      </c>
      <c r="G67" s="256" t="s">
        <v>321</v>
      </c>
      <c r="H67" s="256" t="s">
        <v>321</v>
      </c>
      <c r="I67" s="256" t="s">
        <v>321</v>
      </c>
      <c r="J67" s="257">
        <v>41697</v>
      </c>
      <c r="K67" s="255">
        <v>328706</v>
      </c>
      <c r="L67" s="255">
        <v>328706</v>
      </c>
      <c r="M67" s="255">
        <v>320865</v>
      </c>
      <c r="N67" s="255">
        <v>0</v>
      </c>
      <c r="O67" s="255">
        <v>0</v>
      </c>
      <c r="P67" s="255">
        <v>320865</v>
      </c>
      <c r="Q67" s="255">
        <v>0</v>
      </c>
      <c r="R67" s="255">
        <v>0</v>
      </c>
      <c r="S67" s="255">
        <v>0</v>
      </c>
      <c r="T67" s="255">
        <v>0</v>
      </c>
      <c r="U67" s="255">
        <v>0</v>
      </c>
      <c r="V67" s="255">
        <v>0</v>
      </c>
      <c r="W67" s="255">
        <v>0</v>
      </c>
      <c r="X67" s="255">
        <v>0</v>
      </c>
      <c r="Y67" s="255">
        <v>0</v>
      </c>
      <c r="Z67" s="255">
        <v>0</v>
      </c>
      <c r="AA67" s="255">
        <v>0</v>
      </c>
      <c r="AB67" s="255">
        <v>0</v>
      </c>
      <c r="AC67" s="255">
        <v>0</v>
      </c>
      <c r="AD67" s="255">
        <v>0</v>
      </c>
      <c r="AE67" s="255">
        <v>0</v>
      </c>
      <c r="AF67" s="255">
        <v>320865</v>
      </c>
      <c r="AG67" s="255">
        <v>320865</v>
      </c>
      <c r="AH67" s="255">
        <v>0</v>
      </c>
      <c r="AI67" s="255">
        <v>370269</v>
      </c>
      <c r="AJ67" s="253" t="s">
        <v>326</v>
      </c>
      <c r="AK67" s="5" t="s">
        <v>327</v>
      </c>
    </row>
    <row r="68" spans="1:37">
      <c r="A68" s="254">
        <v>6</v>
      </c>
      <c r="B68" s="256" t="s">
        <v>437</v>
      </c>
      <c r="C68" s="256">
        <v>43119015201</v>
      </c>
      <c r="D68" s="256" t="s">
        <v>438</v>
      </c>
      <c r="E68" s="256" t="s">
        <v>439</v>
      </c>
      <c r="F68" s="256" t="s">
        <v>321</v>
      </c>
      <c r="G68" s="256" t="s">
        <v>321</v>
      </c>
      <c r="H68" s="256" t="s">
        <v>321</v>
      </c>
      <c r="I68" s="256" t="s">
        <v>321</v>
      </c>
      <c r="J68" s="257">
        <v>41907</v>
      </c>
      <c r="K68" s="255">
        <v>619046</v>
      </c>
      <c r="L68" s="255">
        <v>619046</v>
      </c>
      <c r="M68" s="255">
        <v>562195</v>
      </c>
      <c r="N68" s="255">
        <v>0</v>
      </c>
      <c r="O68" s="255">
        <v>0</v>
      </c>
      <c r="P68" s="255">
        <v>562195</v>
      </c>
      <c r="Q68" s="255">
        <v>0</v>
      </c>
      <c r="R68" s="255">
        <v>0</v>
      </c>
      <c r="S68" s="255">
        <v>0</v>
      </c>
      <c r="T68" s="255">
        <v>0</v>
      </c>
      <c r="U68" s="255">
        <v>0</v>
      </c>
      <c r="V68" s="255">
        <v>0</v>
      </c>
      <c r="W68" s="255">
        <v>0</v>
      </c>
      <c r="X68" s="255">
        <v>0</v>
      </c>
      <c r="Y68" s="255">
        <v>0</v>
      </c>
      <c r="Z68" s="255">
        <v>0</v>
      </c>
      <c r="AA68" s="255">
        <v>0</v>
      </c>
      <c r="AB68" s="255">
        <v>0</v>
      </c>
      <c r="AC68" s="255">
        <v>0</v>
      </c>
      <c r="AD68" s="255">
        <v>0</v>
      </c>
      <c r="AE68" s="255">
        <v>0</v>
      </c>
      <c r="AF68" s="255">
        <v>562195</v>
      </c>
      <c r="AG68" s="255">
        <v>562195</v>
      </c>
      <c r="AH68" s="255">
        <v>0</v>
      </c>
      <c r="AI68" s="255">
        <v>838614</v>
      </c>
      <c r="AJ68" s="253"/>
      <c r="AK68" s="5"/>
    </row>
    <row r="69" spans="1:37">
      <c r="A69" s="254">
        <v>6</v>
      </c>
      <c r="B69" s="256" t="s">
        <v>297</v>
      </c>
      <c r="C69" s="256">
        <v>24994175201</v>
      </c>
      <c r="D69" s="256" t="s">
        <v>440</v>
      </c>
      <c r="E69" s="256" t="s">
        <v>441</v>
      </c>
      <c r="F69" s="256" t="s">
        <v>321</v>
      </c>
      <c r="G69" s="256" t="s">
        <v>321</v>
      </c>
      <c r="H69" s="256" t="s">
        <v>321</v>
      </c>
      <c r="I69" s="256" t="s">
        <v>321</v>
      </c>
      <c r="J69" s="257">
        <v>41879</v>
      </c>
      <c r="K69" s="255">
        <v>1198756</v>
      </c>
      <c r="L69" s="255">
        <v>1198756</v>
      </c>
      <c r="M69" s="255">
        <v>1094981</v>
      </c>
      <c r="N69" s="255">
        <v>0</v>
      </c>
      <c r="O69" s="255">
        <v>0</v>
      </c>
      <c r="P69" s="255">
        <v>1094981</v>
      </c>
      <c r="Q69" s="255">
        <v>0</v>
      </c>
      <c r="R69" s="255">
        <v>0</v>
      </c>
      <c r="S69" s="255">
        <v>0</v>
      </c>
      <c r="T69" s="255">
        <v>0</v>
      </c>
      <c r="U69" s="255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5">
        <v>0</v>
      </c>
      <c r="AC69" s="255">
        <v>0</v>
      </c>
      <c r="AD69" s="255">
        <v>0</v>
      </c>
      <c r="AE69" s="255">
        <v>0</v>
      </c>
      <c r="AF69" s="255">
        <v>1094981</v>
      </c>
      <c r="AG69" s="255">
        <v>1094981</v>
      </c>
      <c r="AH69" s="255">
        <v>0</v>
      </c>
      <c r="AI69" s="255">
        <v>1268938</v>
      </c>
      <c r="AJ69" s="253"/>
      <c r="AK69" s="5"/>
    </row>
    <row r="70" spans="1:37">
      <c r="A70" s="254">
        <v>6</v>
      </c>
      <c r="B70" s="256" t="s">
        <v>299</v>
      </c>
      <c r="C70" s="256">
        <v>43081615201</v>
      </c>
      <c r="D70" s="256" t="s">
        <v>442</v>
      </c>
      <c r="E70" s="256" t="s">
        <v>443</v>
      </c>
      <c r="F70" s="256" t="s">
        <v>321</v>
      </c>
      <c r="G70" s="256" t="s">
        <v>321</v>
      </c>
      <c r="H70" s="256" t="s">
        <v>321</v>
      </c>
      <c r="I70" s="256" t="s">
        <v>321</v>
      </c>
      <c r="J70" s="257">
        <v>41851</v>
      </c>
      <c r="K70" s="255">
        <v>1207213</v>
      </c>
      <c r="L70" s="255">
        <v>1207213</v>
      </c>
      <c r="M70" s="255">
        <v>1139099</v>
      </c>
      <c r="N70" s="255">
        <v>0</v>
      </c>
      <c r="O70" s="255">
        <v>0</v>
      </c>
      <c r="P70" s="255">
        <v>1129248</v>
      </c>
      <c r="Q70" s="255">
        <v>0</v>
      </c>
      <c r="R70" s="255">
        <v>0</v>
      </c>
      <c r="S70" s="255">
        <v>0</v>
      </c>
      <c r="T70" s="255">
        <v>0</v>
      </c>
      <c r="U70" s="255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5">
        <v>0</v>
      </c>
      <c r="AB70" s="255">
        <v>0</v>
      </c>
      <c r="AC70" s="255">
        <v>0</v>
      </c>
      <c r="AD70" s="255">
        <v>0</v>
      </c>
      <c r="AE70" s="255">
        <v>0</v>
      </c>
      <c r="AF70" s="255">
        <v>1139099</v>
      </c>
      <c r="AG70" s="255">
        <v>1129248</v>
      </c>
      <c r="AH70" s="255">
        <v>-9851</v>
      </c>
      <c r="AI70" s="255">
        <v>1208780</v>
      </c>
      <c r="AJ70" s="253"/>
      <c r="AK70" s="5"/>
    </row>
    <row r="71" spans="1:37">
      <c r="A71" s="254">
        <v>6</v>
      </c>
      <c r="B71" s="256" t="s">
        <v>444</v>
      </c>
      <c r="C71" s="256">
        <v>43081415201</v>
      </c>
      <c r="D71" s="256" t="s">
        <v>445</v>
      </c>
      <c r="E71" s="256" t="s">
        <v>446</v>
      </c>
      <c r="F71" s="256" t="s">
        <v>321</v>
      </c>
      <c r="G71" s="256" t="s">
        <v>321</v>
      </c>
      <c r="H71" s="256" t="s">
        <v>321</v>
      </c>
      <c r="I71" s="256" t="s">
        <v>321</v>
      </c>
      <c r="J71" s="257">
        <v>41963</v>
      </c>
      <c r="K71" s="255">
        <v>94720</v>
      </c>
      <c r="L71" s="255">
        <v>94720</v>
      </c>
      <c r="M71" s="255">
        <v>88652</v>
      </c>
      <c r="N71" s="255">
        <v>0</v>
      </c>
      <c r="O71" s="255">
        <v>0</v>
      </c>
      <c r="P71" s="255">
        <v>88652</v>
      </c>
      <c r="Q71" s="255">
        <v>0</v>
      </c>
      <c r="R71" s="255">
        <v>0</v>
      </c>
      <c r="S71" s="255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5">
        <v>0</v>
      </c>
      <c r="Z71" s="255">
        <v>0</v>
      </c>
      <c r="AA71" s="255">
        <v>0</v>
      </c>
      <c r="AB71" s="255">
        <v>0</v>
      </c>
      <c r="AC71" s="255">
        <v>0</v>
      </c>
      <c r="AD71" s="255">
        <v>0</v>
      </c>
      <c r="AE71" s="255">
        <v>0</v>
      </c>
      <c r="AF71" s="255">
        <v>88652</v>
      </c>
      <c r="AG71" s="255">
        <v>88652</v>
      </c>
      <c r="AH71" s="255">
        <v>0</v>
      </c>
      <c r="AI71" s="255">
        <v>126847</v>
      </c>
      <c r="AJ71" s="253" t="s">
        <v>326</v>
      </c>
      <c r="AK71" s="5" t="s">
        <v>327</v>
      </c>
    </row>
    <row r="72" spans="1:37">
      <c r="A72" s="254">
        <v>6</v>
      </c>
      <c r="B72" s="256" t="s">
        <v>317</v>
      </c>
      <c r="C72" s="256">
        <v>41774079201</v>
      </c>
      <c r="D72" s="256" t="s">
        <v>319</v>
      </c>
      <c r="E72" s="256" t="s">
        <v>320</v>
      </c>
      <c r="F72" s="256" t="s">
        <v>321</v>
      </c>
      <c r="G72" s="256" t="s">
        <v>321</v>
      </c>
      <c r="H72" s="256" t="s">
        <v>321</v>
      </c>
      <c r="I72" s="256" t="s">
        <v>321</v>
      </c>
      <c r="J72" s="257">
        <v>41725</v>
      </c>
      <c r="K72" s="255">
        <v>502650</v>
      </c>
      <c r="L72" s="255">
        <v>502650</v>
      </c>
      <c r="M72" s="255">
        <v>470337</v>
      </c>
      <c r="N72" s="255">
        <v>0</v>
      </c>
      <c r="O72" s="255">
        <v>0</v>
      </c>
      <c r="P72" s="255">
        <v>0</v>
      </c>
      <c r="Q72" s="255">
        <v>0</v>
      </c>
      <c r="R72" s="255">
        <v>0</v>
      </c>
      <c r="S72" s="255">
        <v>0</v>
      </c>
      <c r="T72" s="255">
        <v>0</v>
      </c>
      <c r="U72" s="255">
        <v>0</v>
      </c>
      <c r="V72" s="255">
        <v>0</v>
      </c>
      <c r="W72" s="255">
        <v>0</v>
      </c>
      <c r="X72" s="255">
        <v>0</v>
      </c>
      <c r="Y72" s="255">
        <v>0</v>
      </c>
      <c r="Z72" s="255">
        <v>0</v>
      </c>
      <c r="AA72" s="255">
        <v>0</v>
      </c>
      <c r="AB72" s="255">
        <v>0</v>
      </c>
      <c r="AC72" s="255">
        <v>0</v>
      </c>
      <c r="AD72" s="255">
        <v>0</v>
      </c>
      <c r="AE72" s="255">
        <v>0</v>
      </c>
      <c r="AF72" s="255">
        <v>470337</v>
      </c>
      <c r="AG72" s="255">
        <v>0</v>
      </c>
      <c r="AH72" s="255">
        <v>-470337</v>
      </c>
      <c r="AI72" s="255">
        <v>678578</v>
      </c>
      <c r="AJ72" s="253" t="s">
        <v>322</v>
      </c>
      <c r="AK72" s="5" t="s">
        <v>323</v>
      </c>
    </row>
    <row r="73" spans="1:37">
      <c r="A73" s="254">
        <v>6</v>
      </c>
      <c r="B73" s="256" t="s">
        <v>301</v>
      </c>
      <c r="C73" s="256">
        <v>42934415201</v>
      </c>
      <c r="D73" s="256" t="s">
        <v>447</v>
      </c>
      <c r="E73" s="256" t="s">
        <v>448</v>
      </c>
      <c r="F73" s="256" t="s">
        <v>321</v>
      </c>
      <c r="G73" s="256" t="s">
        <v>321</v>
      </c>
      <c r="H73" s="256" t="s">
        <v>321</v>
      </c>
      <c r="I73" s="256" t="s">
        <v>321</v>
      </c>
      <c r="J73" s="257">
        <v>41942</v>
      </c>
      <c r="K73" s="255">
        <v>1872759</v>
      </c>
      <c r="L73" s="255">
        <v>1872759</v>
      </c>
      <c r="M73" s="255">
        <v>1693855</v>
      </c>
      <c r="N73" s="255">
        <v>0</v>
      </c>
      <c r="O73" s="255">
        <v>0</v>
      </c>
      <c r="P73" s="255">
        <v>1636257</v>
      </c>
      <c r="Q73" s="255">
        <v>0</v>
      </c>
      <c r="R73" s="255">
        <v>0</v>
      </c>
      <c r="S73" s="255">
        <v>0</v>
      </c>
      <c r="T73" s="255">
        <v>0</v>
      </c>
      <c r="U73" s="255">
        <v>0</v>
      </c>
      <c r="V73" s="255">
        <v>0</v>
      </c>
      <c r="W73" s="255">
        <v>0</v>
      </c>
      <c r="X73" s="255">
        <v>0</v>
      </c>
      <c r="Y73" s="255">
        <v>0</v>
      </c>
      <c r="Z73" s="255">
        <v>0</v>
      </c>
      <c r="AA73" s="255">
        <v>0</v>
      </c>
      <c r="AB73" s="255">
        <v>0</v>
      </c>
      <c r="AC73" s="255">
        <v>0</v>
      </c>
      <c r="AD73" s="255">
        <v>0</v>
      </c>
      <c r="AE73" s="255">
        <v>0</v>
      </c>
      <c r="AF73" s="255">
        <v>1693855</v>
      </c>
      <c r="AG73" s="255">
        <v>1636257</v>
      </c>
      <c r="AH73" s="255">
        <v>-57598</v>
      </c>
      <c r="AI73" s="255">
        <v>1934017</v>
      </c>
      <c r="AJ73" s="253"/>
      <c r="AK73" s="5"/>
    </row>
    <row r="74" spans="1:37">
      <c r="A74" s="254">
        <v>6</v>
      </c>
      <c r="B74" s="256" t="s">
        <v>449</v>
      </c>
      <c r="C74" s="256">
        <v>43590015201</v>
      </c>
      <c r="D74" s="256" t="s">
        <v>450</v>
      </c>
      <c r="E74" s="256" t="s">
        <v>451</v>
      </c>
      <c r="F74" s="256" t="s">
        <v>321</v>
      </c>
      <c r="G74" s="256" t="s">
        <v>321</v>
      </c>
      <c r="H74" s="256" t="s">
        <v>321</v>
      </c>
      <c r="I74" s="256" t="s">
        <v>321</v>
      </c>
      <c r="J74" s="257">
        <v>42033</v>
      </c>
      <c r="K74" s="255">
        <v>248698</v>
      </c>
      <c r="L74" s="255">
        <v>248698</v>
      </c>
      <c r="M74" s="255">
        <v>217030</v>
      </c>
      <c r="N74" s="255">
        <v>0</v>
      </c>
      <c r="O74" s="255">
        <v>0</v>
      </c>
      <c r="P74" s="255">
        <v>217030</v>
      </c>
      <c r="Q74" s="255">
        <v>0</v>
      </c>
      <c r="R74" s="255">
        <v>0</v>
      </c>
      <c r="S74" s="255">
        <v>0</v>
      </c>
      <c r="T74" s="255">
        <v>0</v>
      </c>
      <c r="U74" s="255">
        <v>0</v>
      </c>
      <c r="V74" s="255">
        <v>0</v>
      </c>
      <c r="W74" s="255">
        <v>0</v>
      </c>
      <c r="X74" s="255">
        <v>0</v>
      </c>
      <c r="Y74" s="255">
        <v>0</v>
      </c>
      <c r="Z74" s="255">
        <v>0</v>
      </c>
      <c r="AA74" s="255">
        <v>0</v>
      </c>
      <c r="AB74" s="255">
        <v>0</v>
      </c>
      <c r="AC74" s="255">
        <v>0</v>
      </c>
      <c r="AD74" s="255">
        <v>0</v>
      </c>
      <c r="AE74" s="255">
        <v>0</v>
      </c>
      <c r="AF74" s="255">
        <v>217030</v>
      </c>
      <c r="AG74" s="255">
        <v>217030</v>
      </c>
      <c r="AH74" s="255">
        <v>0</v>
      </c>
      <c r="AI74" s="255">
        <v>248763</v>
      </c>
      <c r="AJ74" s="253"/>
      <c r="AK74" s="5"/>
    </row>
    <row r="75" spans="1:37">
      <c r="A75" s="254">
        <v>6</v>
      </c>
      <c r="B75" s="256" t="s">
        <v>233</v>
      </c>
      <c r="C75" s="256">
        <v>41984815201</v>
      </c>
      <c r="D75" s="256" t="s">
        <v>447</v>
      </c>
      <c r="E75" s="256" t="s">
        <v>448</v>
      </c>
      <c r="F75" s="256" t="s">
        <v>321</v>
      </c>
      <c r="G75" s="256" t="s">
        <v>321</v>
      </c>
      <c r="H75" s="256" t="s">
        <v>321</v>
      </c>
      <c r="I75" s="256" t="s">
        <v>321</v>
      </c>
      <c r="J75" s="257">
        <v>41416</v>
      </c>
      <c r="K75" s="255">
        <v>6954601</v>
      </c>
      <c r="L75" s="255">
        <v>7631613</v>
      </c>
      <c r="M75" s="255">
        <v>7814383</v>
      </c>
      <c r="N75" s="255">
        <v>677012.41</v>
      </c>
      <c r="O75" s="255">
        <v>0</v>
      </c>
      <c r="P75" s="255">
        <v>7814501</v>
      </c>
      <c r="Q75" s="255">
        <v>0</v>
      </c>
      <c r="R75" s="255">
        <v>0</v>
      </c>
      <c r="S75" s="255">
        <v>0</v>
      </c>
      <c r="T75" s="255">
        <v>0</v>
      </c>
      <c r="U75" s="255">
        <v>0</v>
      </c>
      <c r="V75" s="255">
        <v>0</v>
      </c>
      <c r="W75" s="255">
        <v>0</v>
      </c>
      <c r="X75" s="255">
        <v>0</v>
      </c>
      <c r="Y75" s="255">
        <v>0</v>
      </c>
      <c r="Z75" s="255">
        <v>0</v>
      </c>
      <c r="AA75" s="255">
        <v>0</v>
      </c>
      <c r="AB75" s="255">
        <v>0</v>
      </c>
      <c r="AC75" s="255">
        <v>0</v>
      </c>
      <c r="AD75" s="255">
        <v>0</v>
      </c>
      <c r="AE75" s="255">
        <v>0</v>
      </c>
      <c r="AF75" s="255">
        <v>7814383</v>
      </c>
      <c r="AG75" s="255">
        <v>7814501</v>
      </c>
      <c r="AH75" s="255">
        <v>117</v>
      </c>
      <c r="AI75" s="255">
        <v>8225852</v>
      </c>
      <c r="AJ75" s="253"/>
      <c r="AK75" s="5"/>
    </row>
    <row r="76" spans="1:37" ht="24">
      <c r="A76" s="254">
        <v>6</v>
      </c>
      <c r="B76" s="256" t="s">
        <v>235</v>
      </c>
      <c r="C76" s="256">
        <v>24994115201</v>
      </c>
      <c r="D76" s="256" t="s">
        <v>452</v>
      </c>
      <c r="E76" s="256" t="s">
        <v>453</v>
      </c>
      <c r="F76" s="256" t="s">
        <v>321</v>
      </c>
      <c r="G76" s="256" t="s">
        <v>321</v>
      </c>
      <c r="H76" s="256" t="s">
        <v>321</v>
      </c>
      <c r="I76" s="256" t="s">
        <v>321</v>
      </c>
      <c r="J76" s="257">
        <v>41052</v>
      </c>
      <c r="K76" s="255">
        <v>14358568</v>
      </c>
      <c r="L76" s="255">
        <v>13941778</v>
      </c>
      <c r="M76" s="255">
        <v>14063237</v>
      </c>
      <c r="N76" s="255">
        <v>-416790.24</v>
      </c>
      <c r="O76" s="255">
        <v>0</v>
      </c>
      <c r="P76" s="255">
        <v>13981485</v>
      </c>
      <c r="Q76" s="255">
        <v>0</v>
      </c>
      <c r="R76" s="255">
        <v>0</v>
      </c>
      <c r="S76" s="255">
        <v>0</v>
      </c>
      <c r="T76" s="255">
        <v>0</v>
      </c>
      <c r="U76" s="255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5">
        <v>0</v>
      </c>
      <c r="AC76" s="255">
        <v>0</v>
      </c>
      <c r="AD76" s="255">
        <v>0</v>
      </c>
      <c r="AE76" s="255">
        <v>0</v>
      </c>
      <c r="AF76" s="255">
        <v>14063237</v>
      </c>
      <c r="AG76" s="255">
        <v>13981485</v>
      </c>
      <c r="AH76" s="255">
        <v>-81752</v>
      </c>
      <c r="AI76" s="255">
        <v>12500129</v>
      </c>
      <c r="AJ76" s="253"/>
      <c r="AK76" s="5"/>
    </row>
    <row r="77" spans="1:37">
      <c r="A77" s="254">
        <v>6</v>
      </c>
      <c r="B77" s="256" t="s">
        <v>237</v>
      </c>
      <c r="C77" s="256">
        <v>42750525201</v>
      </c>
      <c r="D77" s="256" t="s">
        <v>454</v>
      </c>
      <c r="E77" s="256" t="s">
        <v>455</v>
      </c>
      <c r="F77" s="256" t="s">
        <v>321</v>
      </c>
      <c r="G77" s="256" t="s">
        <v>321</v>
      </c>
      <c r="H77" s="256" t="s">
        <v>321</v>
      </c>
      <c r="I77" s="256" t="s">
        <v>321</v>
      </c>
      <c r="J77" s="257">
        <v>41542</v>
      </c>
      <c r="K77" s="255">
        <v>2272423</v>
      </c>
      <c r="L77" s="255">
        <v>2348653</v>
      </c>
      <c r="M77" s="255">
        <v>2183494</v>
      </c>
      <c r="N77" s="255">
        <v>76230.06</v>
      </c>
      <c r="O77" s="255">
        <v>0</v>
      </c>
      <c r="P77" s="255">
        <v>2177671</v>
      </c>
      <c r="Q77" s="255">
        <v>0</v>
      </c>
      <c r="R77" s="255">
        <v>0</v>
      </c>
      <c r="S77" s="255">
        <v>0</v>
      </c>
      <c r="T77" s="255">
        <v>0</v>
      </c>
      <c r="U77" s="255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5">
        <v>0</v>
      </c>
      <c r="AB77" s="255">
        <v>0</v>
      </c>
      <c r="AC77" s="255">
        <v>0</v>
      </c>
      <c r="AD77" s="255">
        <v>0</v>
      </c>
      <c r="AE77" s="255">
        <v>0</v>
      </c>
      <c r="AF77" s="255">
        <v>2183494</v>
      </c>
      <c r="AG77" s="255">
        <v>2177671</v>
      </c>
      <c r="AH77" s="255">
        <v>-5822</v>
      </c>
      <c r="AI77" s="255">
        <v>2206205</v>
      </c>
      <c r="AJ77" s="253"/>
      <c r="AK77" s="5"/>
    </row>
    <row r="78" spans="1:37">
      <c r="A78" s="254">
        <v>6</v>
      </c>
      <c r="B78" s="256" t="s">
        <v>239</v>
      </c>
      <c r="C78" s="256">
        <v>42913615201</v>
      </c>
      <c r="D78" s="256" t="s">
        <v>456</v>
      </c>
      <c r="E78" s="256" t="s">
        <v>457</v>
      </c>
      <c r="F78" s="256" t="s">
        <v>321</v>
      </c>
      <c r="G78" s="256" t="s">
        <v>321</v>
      </c>
      <c r="H78" s="256" t="s">
        <v>321</v>
      </c>
      <c r="I78" s="256" t="s">
        <v>321</v>
      </c>
      <c r="J78" s="257">
        <v>41542</v>
      </c>
      <c r="K78" s="255">
        <v>3959132</v>
      </c>
      <c r="L78" s="255">
        <v>4129233</v>
      </c>
      <c r="M78" s="255">
        <v>4133336</v>
      </c>
      <c r="N78" s="255">
        <v>170101.12</v>
      </c>
      <c r="O78" s="255">
        <v>0</v>
      </c>
      <c r="P78" s="255">
        <v>4124281</v>
      </c>
      <c r="Q78" s="255">
        <v>0</v>
      </c>
      <c r="R78" s="255">
        <v>0</v>
      </c>
      <c r="S78" s="255">
        <v>0</v>
      </c>
      <c r="T78" s="255">
        <v>0</v>
      </c>
      <c r="U78" s="255">
        <v>0</v>
      </c>
      <c r="V78" s="255">
        <v>0</v>
      </c>
      <c r="W78" s="255">
        <v>0</v>
      </c>
      <c r="X78" s="255">
        <v>0</v>
      </c>
      <c r="Y78" s="255">
        <v>0</v>
      </c>
      <c r="Z78" s="255">
        <v>0</v>
      </c>
      <c r="AA78" s="255">
        <v>0</v>
      </c>
      <c r="AB78" s="255">
        <v>0</v>
      </c>
      <c r="AC78" s="255">
        <v>0</v>
      </c>
      <c r="AD78" s="255">
        <v>0</v>
      </c>
      <c r="AE78" s="255">
        <v>0</v>
      </c>
      <c r="AF78" s="255">
        <v>4133336</v>
      </c>
      <c r="AG78" s="255">
        <v>4124281</v>
      </c>
      <c r="AH78" s="255">
        <v>-9055</v>
      </c>
      <c r="AI78" s="255">
        <v>4168714</v>
      </c>
      <c r="AJ78" s="253"/>
      <c r="AK78" s="5"/>
    </row>
    <row r="79" spans="1:37">
      <c r="A79" s="254">
        <v>6</v>
      </c>
      <c r="B79" s="256" t="s">
        <v>303</v>
      </c>
      <c r="C79" s="256">
        <v>42904315201</v>
      </c>
      <c r="D79" s="256" t="s">
        <v>413</v>
      </c>
      <c r="E79" s="256" t="s">
        <v>414</v>
      </c>
      <c r="F79" s="256" t="s">
        <v>321</v>
      </c>
      <c r="G79" s="256" t="s">
        <v>321</v>
      </c>
      <c r="H79" s="256" t="s">
        <v>321</v>
      </c>
      <c r="I79" s="256" t="s">
        <v>321</v>
      </c>
      <c r="J79" s="257">
        <v>41675</v>
      </c>
      <c r="K79" s="255">
        <v>643250</v>
      </c>
      <c r="L79" s="255">
        <v>643250</v>
      </c>
      <c r="M79" s="255">
        <v>597697</v>
      </c>
      <c r="N79" s="255">
        <v>0</v>
      </c>
      <c r="O79" s="255">
        <v>0</v>
      </c>
      <c r="P79" s="255">
        <v>597697</v>
      </c>
      <c r="Q79" s="255">
        <v>0</v>
      </c>
      <c r="R79" s="255">
        <v>0</v>
      </c>
      <c r="S79" s="255">
        <v>0</v>
      </c>
      <c r="T79" s="255">
        <v>0</v>
      </c>
      <c r="U79" s="255">
        <v>0</v>
      </c>
      <c r="V79" s="255">
        <v>0</v>
      </c>
      <c r="W79" s="255">
        <v>0</v>
      </c>
      <c r="X79" s="255">
        <v>0</v>
      </c>
      <c r="Y79" s="255">
        <v>0</v>
      </c>
      <c r="Z79" s="255">
        <v>0</v>
      </c>
      <c r="AA79" s="255">
        <v>0</v>
      </c>
      <c r="AB79" s="255">
        <v>0</v>
      </c>
      <c r="AC79" s="255">
        <v>0</v>
      </c>
      <c r="AD79" s="255">
        <v>0</v>
      </c>
      <c r="AE79" s="255">
        <v>0</v>
      </c>
      <c r="AF79" s="255">
        <v>597697</v>
      </c>
      <c r="AG79" s="255">
        <v>597697</v>
      </c>
      <c r="AH79" s="255">
        <v>0</v>
      </c>
      <c r="AI79" s="255">
        <v>824250</v>
      </c>
      <c r="AJ79" s="253" t="s">
        <v>330</v>
      </c>
      <c r="AK79" s="5" t="s">
        <v>331</v>
      </c>
    </row>
    <row r="80" spans="1:37">
      <c r="A80" s="254">
        <v>6</v>
      </c>
      <c r="B80" s="256" t="s">
        <v>305</v>
      </c>
      <c r="C80" s="256">
        <v>42902115201</v>
      </c>
      <c r="D80" s="256" t="s">
        <v>413</v>
      </c>
      <c r="E80" s="256" t="s">
        <v>414</v>
      </c>
      <c r="F80" s="256" t="s">
        <v>321</v>
      </c>
      <c r="G80" s="256" t="s">
        <v>321</v>
      </c>
      <c r="H80" s="256" t="s">
        <v>321</v>
      </c>
      <c r="I80" s="256" t="s">
        <v>321</v>
      </c>
      <c r="J80" s="257">
        <v>41780</v>
      </c>
      <c r="K80" s="255">
        <v>1061111</v>
      </c>
      <c r="L80" s="255">
        <v>1061111</v>
      </c>
      <c r="M80" s="255">
        <v>1066049</v>
      </c>
      <c r="N80" s="255">
        <v>0</v>
      </c>
      <c r="O80" s="255">
        <v>0</v>
      </c>
      <c r="P80" s="255">
        <v>1066049</v>
      </c>
      <c r="Q80" s="255">
        <v>0</v>
      </c>
      <c r="R80" s="255">
        <v>0</v>
      </c>
      <c r="S80" s="255">
        <v>0</v>
      </c>
      <c r="T80" s="255">
        <v>0</v>
      </c>
      <c r="U80" s="255">
        <v>0</v>
      </c>
      <c r="V80" s="255">
        <v>0</v>
      </c>
      <c r="W80" s="255">
        <v>0</v>
      </c>
      <c r="X80" s="255">
        <v>0</v>
      </c>
      <c r="Y80" s="255">
        <v>0</v>
      </c>
      <c r="Z80" s="255">
        <v>0</v>
      </c>
      <c r="AA80" s="255">
        <v>0</v>
      </c>
      <c r="AB80" s="255">
        <v>0</v>
      </c>
      <c r="AC80" s="255">
        <v>0</v>
      </c>
      <c r="AD80" s="255">
        <v>0</v>
      </c>
      <c r="AE80" s="255">
        <v>0</v>
      </c>
      <c r="AF80" s="255">
        <v>1066049</v>
      </c>
      <c r="AG80" s="255">
        <v>1066049</v>
      </c>
      <c r="AH80" s="255">
        <v>0</v>
      </c>
      <c r="AI80" s="255">
        <v>1021385</v>
      </c>
      <c r="AJ80" s="253" t="s">
        <v>326</v>
      </c>
      <c r="AK80" s="5" t="s">
        <v>327</v>
      </c>
    </row>
    <row r="81" spans="1:37">
      <c r="A81" s="254">
        <v>6</v>
      </c>
      <c r="B81" s="256" t="s">
        <v>458</v>
      </c>
      <c r="C81" s="256">
        <v>43003115201</v>
      </c>
      <c r="D81" s="256" t="s">
        <v>459</v>
      </c>
      <c r="E81" s="256" t="s">
        <v>460</v>
      </c>
      <c r="F81" s="256" t="s">
        <v>321</v>
      </c>
      <c r="G81" s="256" t="s">
        <v>321</v>
      </c>
      <c r="H81" s="256" t="s">
        <v>321</v>
      </c>
      <c r="I81" s="256" t="s">
        <v>321</v>
      </c>
      <c r="J81" s="257">
        <v>41906</v>
      </c>
      <c r="K81" s="255">
        <v>327561</v>
      </c>
      <c r="L81" s="255">
        <v>327561</v>
      </c>
      <c r="M81" s="255">
        <v>279990</v>
      </c>
      <c r="N81" s="255">
        <v>0</v>
      </c>
      <c r="O81" s="255">
        <v>0</v>
      </c>
      <c r="P81" s="255">
        <v>279933</v>
      </c>
      <c r="Q81" s="255">
        <v>0</v>
      </c>
      <c r="R81" s="255">
        <v>0</v>
      </c>
      <c r="S81" s="255">
        <v>0</v>
      </c>
      <c r="T81" s="255">
        <v>0</v>
      </c>
      <c r="U81" s="255">
        <v>0</v>
      </c>
      <c r="V81" s="255">
        <v>0</v>
      </c>
      <c r="W81" s="255">
        <v>0</v>
      </c>
      <c r="X81" s="255">
        <v>0</v>
      </c>
      <c r="Y81" s="255">
        <v>0</v>
      </c>
      <c r="Z81" s="255">
        <v>0</v>
      </c>
      <c r="AA81" s="255">
        <v>0</v>
      </c>
      <c r="AB81" s="255">
        <v>0</v>
      </c>
      <c r="AC81" s="255">
        <v>0</v>
      </c>
      <c r="AD81" s="255">
        <v>0</v>
      </c>
      <c r="AE81" s="255">
        <v>0</v>
      </c>
      <c r="AF81" s="255">
        <v>279990</v>
      </c>
      <c r="AG81" s="255">
        <v>279933</v>
      </c>
      <c r="AH81" s="255">
        <v>-57</v>
      </c>
      <c r="AI81" s="255">
        <v>306614</v>
      </c>
      <c r="AJ81" s="253"/>
      <c r="AK81" s="5"/>
    </row>
    <row r="82" spans="1:37">
      <c r="A82" s="254">
        <v>6</v>
      </c>
      <c r="B82" s="256" t="s">
        <v>241</v>
      </c>
      <c r="C82" s="256">
        <v>42751515201</v>
      </c>
      <c r="D82" s="256" t="s">
        <v>461</v>
      </c>
      <c r="E82" s="256" t="s">
        <v>462</v>
      </c>
      <c r="F82" s="256" t="s">
        <v>321</v>
      </c>
      <c r="G82" s="256" t="s">
        <v>321</v>
      </c>
      <c r="H82" s="256" t="s">
        <v>321</v>
      </c>
      <c r="I82" s="256" t="s">
        <v>321</v>
      </c>
      <c r="J82" s="257">
        <v>41416</v>
      </c>
      <c r="K82" s="255">
        <v>5378636</v>
      </c>
      <c r="L82" s="255">
        <v>5591336</v>
      </c>
      <c r="M82" s="255">
        <v>6965131</v>
      </c>
      <c r="N82" s="255">
        <v>212700</v>
      </c>
      <c r="O82" s="255">
        <v>0</v>
      </c>
      <c r="P82" s="255">
        <v>6964220</v>
      </c>
      <c r="Q82" s="255">
        <v>0</v>
      </c>
      <c r="R82" s="255">
        <v>0</v>
      </c>
      <c r="S82" s="255">
        <v>0</v>
      </c>
      <c r="T82" s="255">
        <v>0</v>
      </c>
      <c r="U82" s="255">
        <v>0</v>
      </c>
      <c r="V82" s="255">
        <v>0</v>
      </c>
      <c r="W82" s="255">
        <v>0</v>
      </c>
      <c r="X82" s="255">
        <v>0</v>
      </c>
      <c r="Y82" s="255">
        <v>0</v>
      </c>
      <c r="Z82" s="255">
        <v>0</v>
      </c>
      <c r="AA82" s="255">
        <v>0</v>
      </c>
      <c r="AB82" s="255">
        <v>0</v>
      </c>
      <c r="AC82" s="255">
        <v>0</v>
      </c>
      <c r="AD82" s="255">
        <v>0</v>
      </c>
      <c r="AE82" s="255">
        <v>0</v>
      </c>
      <c r="AF82" s="255">
        <v>6965131</v>
      </c>
      <c r="AG82" s="255">
        <v>6964220</v>
      </c>
      <c r="AH82" s="255">
        <v>-911</v>
      </c>
      <c r="AI82" s="255">
        <v>4504474</v>
      </c>
      <c r="AJ82" s="253"/>
      <c r="AK82" s="5"/>
    </row>
    <row r="83" spans="1:37" ht="24">
      <c r="A83" s="254">
        <v>6</v>
      </c>
      <c r="B83" s="256" t="s">
        <v>243</v>
      </c>
      <c r="C83" s="256">
        <v>43003315201</v>
      </c>
      <c r="D83" s="256" t="s">
        <v>463</v>
      </c>
      <c r="E83" s="256" t="s">
        <v>464</v>
      </c>
      <c r="F83" s="256" t="s">
        <v>321</v>
      </c>
      <c r="G83" s="256" t="s">
        <v>321</v>
      </c>
      <c r="H83" s="256" t="s">
        <v>321</v>
      </c>
      <c r="I83" s="256" t="s">
        <v>321</v>
      </c>
      <c r="J83" s="257">
        <v>41850</v>
      </c>
      <c r="K83" s="255">
        <v>619197</v>
      </c>
      <c r="L83" s="255">
        <v>643584</v>
      </c>
      <c r="M83" s="255">
        <v>598711</v>
      </c>
      <c r="N83" s="255">
        <v>24386.71</v>
      </c>
      <c r="O83" s="255">
        <v>0</v>
      </c>
      <c r="P83" s="255">
        <v>598703</v>
      </c>
      <c r="Q83" s="255">
        <v>0</v>
      </c>
      <c r="R83" s="255">
        <v>0</v>
      </c>
      <c r="S83" s="255">
        <v>0</v>
      </c>
      <c r="T83" s="255">
        <v>0</v>
      </c>
      <c r="U83" s="255">
        <v>0</v>
      </c>
      <c r="V83" s="255">
        <v>0</v>
      </c>
      <c r="W83" s="255">
        <v>0</v>
      </c>
      <c r="X83" s="255">
        <v>0</v>
      </c>
      <c r="Y83" s="255">
        <v>0</v>
      </c>
      <c r="Z83" s="255">
        <v>0</v>
      </c>
      <c r="AA83" s="255">
        <v>0</v>
      </c>
      <c r="AB83" s="255">
        <v>0</v>
      </c>
      <c r="AC83" s="255">
        <v>0</v>
      </c>
      <c r="AD83" s="255">
        <v>0</v>
      </c>
      <c r="AE83" s="255">
        <v>0</v>
      </c>
      <c r="AF83" s="255">
        <v>598711</v>
      </c>
      <c r="AG83" s="255">
        <v>598703</v>
      </c>
      <c r="AH83" s="255">
        <v>-8</v>
      </c>
      <c r="AI83" s="255">
        <v>631340</v>
      </c>
      <c r="AJ83" s="253"/>
      <c r="AK83" s="5"/>
    </row>
    <row r="84" spans="1:37">
      <c r="A84" s="254">
        <v>7</v>
      </c>
      <c r="B84" s="256" t="s">
        <v>307</v>
      </c>
      <c r="C84" s="256">
        <v>43066115201</v>
      </c>
      <c r="D84" s="256" t="s">
        <v>346</v>
      </c>
      <c r="E84" s="256" t="s">
        <v>347</v>
      </c>
      <c r="F84" s="256" t="s">
        <v>321</v>
      </c>
      <c r="G84" s="256" t="s">
        <v>321</v>
      </c>
      <c r="H84" s="256" t="s">
        <v>321</v>
      </c>
      <c r="I84" s="256" t="s">
        <v>321</v>
      </c>
      <c r="J84" s="257">
        <v>41969</v>
      </c>
      <c r="K84" s="255">
        <v>2030000</v>
      </c>
      <c r="L84" s="255">
        <v>2030000</v>
      </c>
      <c r="M84" s="255">
        <v>1980915</v>
      </c>
      <c r="N84" s="255">
        <v>0</v>
      </c>
      <c r="O84" s="255">
        <v>0</v>
      </c>
      <c r="P84" s="255">
        <v>1934577</v>
      </c>
      <c r="Q84" s="255">
        <v>0</v>
      </c>
      <c r="R84" s="255">
        <v>0</v>
      </c>
      <c r="S84" s="255">
        <v>0</v>
      </c>
      <c r="T84" s="255">
        <v>0</v>
      </c>
      <c r="U84" s="255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5">
        <v>0</v>
      </c>
      <c r="AB84" s="255">
        <v>0</v>
      </c>
      <c r="AC84" s="255">
        <v>0</v>
      </c>
      <c r="AD84" s="255">
        <v>0</v>
      </c>
      <c r="AE84" s="255">
        <v>0</v>
      </c>
      <c r="AF84" s="255">
        <v>1980915</v>
      </c>
      <c r="AG84" s="255">
        <v>1934577</v>
      </c>
      <c r="AH84" s="255">
        <v>-46338</v>
      </c>
      <c r="AI84" s="255">
        <v>1984600</v>
      </c>
      <c r="AJ84" s="253" t="s">
        <v>326</v>
      </c>
      <c r="AK84" s="5" t="s">
        <v>327</v>
      </c>
    </row>
    <row r="85" spans="1:37">
      <c r="A85" s="254">
        <v>7</v>
      </c>
      <c r="B85" s="256" t="s">
        <v>245</v>
      </c>
      <c r="C85" s="256">
        <v>42900515201</v>
      </c>
      <c r="D85" s="256" t="s">
        <v>465</v>
      </c>
      <c r="E85" s="256" t="s">
        <v>466</v>
      </c>
      <c r="F85" s="256" t="s">
        <v>321</v>
      </c>
      <c r="G85" s="256" t="s">
        <v>321</v>
      </c>
      <c r="H85" s="256" t="s">
        <v>321</v>
      </c>
      <c r="I85" s="256" t="s">
        <v>321</v>
      </c>
      <c r="J85" s="257">
        <v>41444</v>
      </c>
      <c r="K85" s="255">
        <v>15491284</v>
      </c>
      <c r="L85" s="255">
        <v>16150823</v>
      </c>
      <c r="M85" s="255">
        <v>16100076</v>
      </c>
      <c r="N85" s="255">
        <v>659539.56000000006</v>
      </c>
      <c r="O85" s="255">
        <v>0</v>
      </c>
      <c r="P85" s="255">
        <v>16143898</v>
      </c>
      <c r="Q85" s="255">
        <v>0</v>
      </c>
      <c r="R85" s="255">
        <v>0</v>
      </c>
      <c r="S85" s="255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>
        <v>0</v>
      </c>
      <c r="AC85" s="255">
        <v>0</v>
      </c>
      <c r="AD85" s="255">
        <v>0</v>
      </c>
      <c r="AE85" s="255">
        <v>0</v>
      </c>
      <c r="AF85" s="255">
        <v>16100076</v>
      </c>
      <c r="AG85" s="255">
        <v>16143898</v>
      </c>
      <c r="AH85" s="255">
        <v>43822</v>
      </c>
      <c r="AI85" s="255">
        <v>16955600</v>
      </c>
      <c r="AJ85" s="253"/>
      <c r="AK85" s="5"/>
    </row>
    <row r="86" spans="1:37">
      <c r="A86" s="254">
        <v>7</v>
      </c>
      <c r="B86" s="256" t="s">
        <v>309</v>
      </c>
      <c r="C86" s="256">
        <v>42907325201</v>
      </c>
      <c r="D86" s="256" t="s">
        <v>365</v>
      </c>
      <c r="E86" s="256" t="s">
        <v>366</v>
      </c>
      <c r="F86" s="256" t="s">
        <v>321</v>
      </c>
      <c r="G86" s="256" t="s">
        <v>321</v>
      </c>
      <c r="H86" s="256" t="s">
        <v>321</v>
      </c>
      <c r="I86" s="256" t="s">
        <v>321</v>
      </c>
      <c r="J86" s="257">
        <v>41577</v>
      </c>
      <c r="K86" s="255">
        <v>5019226</v>
      </c>
      <c r="L86" s="255">
        <v>5019226</v>
      </c>
      <c r="M86" s="255">
        <v>4985077</v>
      </c>
      <c r="N86" s="255">
        <v>0</v>
      </c>
      <c r="O86" s="255">
        <v>0</v>
      </c>
      <c r="P86" s="255">
        <v>4951447</v>
      </c>
      <c r="Q86" s="255">
        <v>0</v>
      </c>
      <c r="R86" s="255">
        <v>0</v>
      </c>
      <c r="S86" s="255">
        <v>0</v>
      </c>
      <c r="T86" s="255">
        <v>0</v>
      </c>
      <c r="U86" s="255">
        <v>0</v>
      </c>
      <c r="V86" s="255">
        <v>0</v>
      </c>
      <c r="W86" s="255">
        <v>0</v>
      </c>
      <c r="X86" s="255">
        <v>0</v>
      </c>
      <c r="Y86" s="255">
        <v>0</v>
      </c>
      <c r="Z86" s="255">
        <v>0</v>
      </c>
      <c r="AA86" s="255">
        <v>0</v>
      </c>
      <c r="AB86" s="255">
        <v>0</v>
      </c>
      <c r="AC86" s="255">
        <v>0</v>
      </c>
      <c r="AD86" s="255">
        <v>0</v>
      </c>
      <c r="AE86" s="255">
        <v>0</v>
      </c>
      <c r="AF86" s="255">
        <v>4985077</v>
      </c>
      <c r="AG86" s="255">
        <v>4951447</v>
      </c>
      <c r="AH86" s="255">
        <v>-33631</v>
      </c>
      <c r="AI86" s="255">
        <v>4751500</v>
      </c>
      <c r="AJ86" s="253" t="s">
        <v>326</v>
      </c>
      <c r="AK86" s="5" t="s">
        <v>327</v>
      </c>
    </row>
    <row r="87" spans="1:37">
      <c r="A87" s="254">
        <v>7</v>
      </c>
      <c r="B87" s="256" t="s">
        <v>311</v>
      </c>
      <c r="C87" s="256">
        <v>42715415201</v>
      </c>
      <c r="D87" s="256" t="s">
        <v>344</v>
      </c>
      <c r="E87" s="256" t="s">
        <v>345</v>
      </c>
      <c r="F87" s="256" t="s">
        <v>321</v>
      </c>
      <c r="G87" s="256" t="s">
        <v>321</v>
      </c>
      <c r="H87" s="256" t="s">
        <v>321</v>
      </c>
      <c r="I87" s="256" t="s">
        <v>321</v>
      </c>
      <c r="J87" s="257">
        <v>41759</v>
      </c>
      <c r="K87" s="255">
        <v>1688000</v>
      </c>
      <c r="L87" s="255">
        <v>1688000</v>
      </c>
      <c r="M87" s="255">
        <v>1644638</v>
      </c>
      <c r="N87" s="255">
        <v>0</v>
      </c>
      <c r="O87" s="255">
        <v>0</v>
      </c>
      <c r="P87" s="255">
        <v>1606582</v>
      </c>
      <c r="Q87" s="255">
        <v>0</v>
      </c>
      <c r="R87" s="255">
        <v>0</v>
      </c>
      <c r="S87" s="255">
        <v>0</v>
      </c>
      <c r="T87" s="255">
        <v>0</v>
      </c>
      <c r="U87" s="255">
        <v>0</v>
      </c>
      <c r="V87" s="255">
        <v>0</v>
      </c>
      <c r="W87" s="255">
        <v>0</v>
      </c>
      <c r="X87" s="255">
        <v>0</v>
      </c>
      <c r="Y87" s="255">
        <v>0</v>
      </c>
      <c r="Z87" s="255">
        <v>0</v>
      </c>
      <c r="AA87" s="255">
        <v>0</v>
      </c>
      <c r="AB87" s="255">
        <v>0</v>
      </c>
      <c r="AC87" s="255">
        <v>0</v>
      </c>
      <c r="AD87" s="255">
        <v>0</v>
      </c>
      <c r="AE87" s="255">
        <v>0</v>
      </c>
      <c r="AF87" s="255">
        <v>1644638</v>
      </c>
      <c r="AG87" s="255">
        <v>1606582</v>
      </c>
      <c r="AH87" s="255">
        <v>-38056</v>
      </c>
      <c r="AI87" s="255">
        <v>2156800</v>
      </c>
      <c r="AJ87" s="253" t="s">
        <v>326</v>
      </c>
      <c r="AK87" s="5" t="s">
        <v>327</v>
      </c>
    </row>
    <row r="88" spans="1:37">
      <c r="A88" s="254">
        <v>7</v>
      </c>
      <c r="B88" s="256" t="s">
        <v>313</v>
      </c>
      <c r="C88" s="256">
        <v>42896115201</v>
      </c>
      <c r="D88" s="256" t="s">
        <v>324</v>
      </c>
      <c r="E88" s="256" t="s">
        <v>325</v>
      </c>
      <c r="F88" s="256" t="s">
        <v>321</v>
      </c>
      <c r="G88" s="256" t="s">
        <v>321</v>
      </c>
      <c r="H88" s="256" t="s">
        <v>321</v>
      </c>
      <c r="I88" s="256" t="s">
        <v>321</v>
      </c>
      <c r="J88" s="257">
        <v>41724</v>
      </c>
      <c r="K88" s="255">
        <v>5790872</v>
      </c>
      <c r="L88" s="255">
        <v>5790872</v>
      </c>
      <c r="M88" s="255">
        <v>5714657</v>
      </c>
      <c r="N88" s="255">
        <v>0</v>
      </c>
      <c r="O88" s="255">
        <v>0</v>
      </c>
      <c r="P88" s="255">
        <v>5660340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55">
        <v>0</v>
      </c>
      <c r="Y88" s="255">
        <v>0</v>
      </c>
      <c r="Z88" s="255">
        <v>0</v>
      </c>
      <c r="AA88" s="255">
        <v>0</v>
      </c>
      <c r="AB88" s="255">
        <v>0</v>
      </c>
      <c r="AC88" s="255">
        <v>0</v>
      </c>
      <c r="AD88" s="255">
        <v>0</v>
      </c>
      <c r="AE88" s="255">
        <v>0</v>
      </c>
      <c r="AF88" s="255">
        <v>5714657</v>
      </c>
      <c r="AG88" s="255">
        <v>5660340</v>
      </c>
      <c r="AH88" s="255">
        <v>-54316</v>
      </c>
      <c r="AI88" s="255">
        <v>6079410</v>
      </c>
      <c r="AJ88" s="253"/>
      <c r="AK88" s="5"/>
    </row>
    <row r="89" spans="1:37">
      <c r="A89" s="254">
        <v>8</v>
      </c>
      <c r="B89" s="256" t="s">
        <v>247</v>
      </c>
      <c r="C89" s="256">
        <v>41546225202</v>
      </c>
      <c r="D89" s="256" t="s">
        <v>467</v>
      </c>
      <c r="E89" s="256" t="s">
        <v>468</v>
      </c>
      <c r="F89" s="256" t="s">
        <v>321</v>
      </c>
      <c r="G89" s="256" t="s">
        <v>321</v>
      </c>
      <c r="H89" s="256" t="s">
        <v>321</v>
      </c>
      <c r="I89" s="256" t="s">
        <v>321</v>
      </c>
      <c r="J89" s="257">
        <v>41051</v>
      </c>
      <c r="K89" s="255">
        <v>19914762</v>
      </c>
      <c r="L89" s="255">
        <v>20008584</v>
      </c>
      <c r="M89" s="255">
        <v>19972782</v>
      </c>
      <c r="N89" s="255">
        <v>93822.3</v>
      </c>
      <c r="O89" s="255">
        <v>-154000</v>
      </c>
      <c r="P89" s="255">
        <v>19745451</v>
      </c>
      <c r="Q89" s="255">
        <v>0</v>
      </c>
      <c r="R89" s="255">
        <v>0</v>
      </c>
      <c r="S89" s="255">
        <v>0</v>
      </c>
      <c r="T89" s="255">
        <v>0</v>
      </c>
      <c r="U89" s="255">
        <v>0</v>
      </c>
      <c r="V89" s="255">
        <v>-154000</v>
      </c>
      <c r="W89" s="255">
        <v>-154000</v>
      </c>
      <c r="X89" s="255">
        <v>0</v>
      </c>
      <c r="Y89" s="255">
        <v>0</v>
      </c>
      <c r="Z89" s="255">
        <v>0</v>
      </c>
      <c r="AA89" s="255">
        <v>0</v>
      </c>
      <c r="AB89" s="255">
        <v>0</v>
      </c>
      <c r="AC89" s="255">
        <v>0</v>
      </c>
      <c r="AD89" s="255">
        <v>0</v>
      </c>
      <c r="AE89" s="255">
        <v>-154000</v>
      </c>
      <c r="AF89" s="255">
        <v>19818782</v>
      </c>
      <c r="AG89" s="255">
        <v>19745451</v>
      </c>
      <c r="AH89" s="255">
        <v>-73332</v>
      </c>
      <c r="AI89" s="255">
        <v>20630727</v>
      </c>
      <c r="AJ89" s="253"/>
      <c r="AK89" s="5"/>
    </row>
    <row r="90" spans="1:37">
      <c r="A90" s="254">
        <v>8</v>
      </c>
      <c r="B90" s="256" t="s">
        <v>249</v>
      </c>
      <c r="C90" s="256">
        <v>40615145201</v>
      </c>
      <c r="D90" s="256" t="s">
        <v>379</v>
      </c>
      <c r="E90" s="256" t="s">
        <v>380</v>
      </c>
      <c r="F90" s="256" t="s">
        <v>321</v>
      </c>
      <c r="G90" s="256" t="s">
        <v>321</v>
      </c>
      <c r="H90" s="256" t="s">
        <v>321</v>
      </c>
      <c r="I90" s="256" t="s">
        <v>321</v>
      </c>
      <c r="J90" s="257">
        <v>41359</v>
      </c>
      <c r="K90" s="255">
        <v>11249740</v>
      </c>
      <c r="L90" s="255">
        <v>11481897</v>
      </c>
      <c r="M90" s="255">
        <v>10973748</v>
      </c>
      <c r="N90" s="255">
        <v>232156.69</v>
      </c>
      <c r="O90" s="255">
        <v>0</v>
      </c>
      <c r="P90" s="255">
        <v>10925662</v>
      </c>
      <c r="Q90" s="255">
        <v>0</v>
      </c>
      <c r="R90" s="255">
        <v>0</v>
      </c>
      <c r="S90" s="255">
        <v>0</v>
      </c>
      <c r="T90" s="255">
        <v>0</v>
      </c>
      <c r="U90" s="255">
        <v>0</v>
      </c>
      <c r="V90" s="255">
        <v>0</v>
      </c>
      <c r="W90" s="255">
        <v>0</v>
      </c>
      <c r="X90" s="255">
        <v>0</v>
      </c>
      <c r="Y90" s="255">
        <v>0</v>
      </c>
      <c r="Z90" s="255">
        <v>0</v>
      </c>
      <c r="AA90" s="255">
        <v>0</v>
      </c>
      <c r="AB90" s="255">
        <v>0</v>
      </c>
      <c r="AC90" s="255">
        <v>0</v>
      </c>
      <c r="AD90" s="255">
        <v>0</v>
      </c>
      <c r="AE90" s="255">
        <v>0</v>
      </c>
      <c r="AF90" s="255">
        <v>10973748</v>
      </c>
      <c r="AG90" s="255">
        <v>10925662</v>
      </c>
      <c r="AH90" s="255">
        <v>-48086</v>
      </c>
      <c r="AI90" s="255">
        <v>11244846</v>
      </c>
      <c r="AJ90" s="253"/>
      <c r="AK90" s="5"/>
    </row>
    <row r="91" spans="1:37">
      <c r="A91" s="254">
        <v>8</v>
      </c>
      <c r="B91" s="256" t="s">
        <v>251</v>
      </c>
      <c r="C91" s="256">
        <v>42768515201</v>
      </c>
      <c r="D91" s="256" t="s">
        <v>450</v>
      </c>
      <c r="E91" s="256" t="s">
        <v>451</v>
      </c>
      <c r="F91" s="256" t="s">
        <v>321</v>
      </c>
      <c r="G91" s="256" t="s">
        <v>321</v>
      </c>
      <c r="H91" s="256" t="s">
        <v>321</v>
      </c>
      <c r="I91" s="256" t="s">
        <v>321</v>
      </c>
      <c r="J91" s="257">
        <v>41408</v>
      </c>
      <c r="K91" s="255">
        <v>6746576</v>
      </c>
      <c r="L91" s="255">
        <v>6938552</v>
      </c>
      <c r="M91" s="255">
        <v>6915696</v>
      </c>
      <c r="N91" s="255">
        <v>191976.43</v>
      </c>
      <c r="O91" s="255">
        <v>0</v>
      </c>
      <c r="P91" s="255">
        <v>6919857</v>
      </c>
      <c r="Q91" s="255">
        <v>0</v>
      </c>
      <c r="R91" s="255">
        <v>0</v>
      </c>
      <c r="S91" s="255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5">
        <v>0</v>
      </c>
      <c r="AB91" s="255">
        <v>0</v>
      </c>
      <c r="AC91" s="255">
        <v>0</v>
      </c>
      <c r="AD91" s="255">
        <v>0</v>
      </c>
      <c r="AE91" s="255">
        <v>0</v>
      </c>
      <c r="AF91" s="255">
        <v>6915696</v>
      </c>
      <c r="AG91" s="255">
        <v>6919857</v>
      </c>
      <c r="AH91" s="255">
        <v>4160</v>
      </c>
      <c r="AI91" s="255">
        <v>6459218</v>
      </c>
      <c r="AJ91" s="253"/>
      <c r="AK91" s="5"/>
    </row>
    <row r="92" spans="1:37">
      <c r="A92" s="254">
        <v>8</v>
      </c>
      <c r="B92" s="256" t="s">
        <v>253</v>
      </c>
      <c r="C92" s="256">
        <v>43108935201</v>
      </c>
      <c r="D92" s="256" t="s">
        <v>469</v>
      </c>
      <c r="E92" s="256" t="s">
        <v>470</v>
      </c>
      <c r="F92" s="256" t="s">
        <v>321</v>
      </c>
      <c r="G92" s="256" t="s">
        <v>321</v>
      </c>
      <c r="H92" s="256" t="s">
        <v>321</v>
      </c>
      <c r="I92" s="256" t="s">
        <v>321</v>
      </c>
      <c r="J92" s="257">
        <v>41415</v>
      </c>
      <c r="K92" s="255">
        <v>7676614</v>
      </c>
      <c r="L92" s="255">
        <v>7714483</v>
      </c>
      <c r="M92" s="255">
        <v>7540572</v>
      </c>
      <c r="N92" s="255">
        <v>37868.44</v>
      </c>
      <c r="O92" s="255">
        <v>0</v>
      </c>
      <c r="P92" s="255">
        <v>7491522</v>
      </c>
      <c r="Q92" s="255">
        <v>0</v>
      </c>
      <c r="R92" s="255">
        <v>0</v>
      </c>
      <c r="S92" s="255">
        <v>0</v>
      </c>
      <c r="T92" s="255">
        <v>0</v>
      </c>
      <c r="U92" s="255">
        <v>0</v>
      </c>
      <c r="V92" s="255">
        <v>0</v>
      </c>
      <c r="W92" s="255">
        <v>0</v>
      </c>
      <c r="X92" s="255">
        <v>0</v>
      </c>
      <c r="Y92" s="255">
        <v>0</v>
      </c>
      <c r="Z92" s="255">
        <v>0</v>
      </c>
      <c r="AA92" s="255">
        <v>0</v>
      </c>
      <c r="AB92" s="255">
        <v>0</v>
      </c>
      <c r="AC92" s="255">
        <v>0</v>
      </c>
      <c r="AD92" s="255">
        <v>0</v>
      </c>
      <c r="AE92" s="255">
        <v>0</v>
      </c>
      <c r="AF92" s="255">
        <v>7540572</v>
      </c>
      <c r="AG92" s="255">
        <v>7491522</v>
      </c>
      <c r="AH92" s="255">
        <v>-49050</v>
      </c>
      <c r="AI92" s="255">
        <v>8536509</v>
      </c>
      <c r="AJ92" s="253"/>
      <c r="AK92" s="5"/>
    </row>
    <row r="93" spans="1:37">
      <c r="A93" s="254">
        <v>8</v>
      </c>
      <c r="B93" s="256" t="s">
        <v>255</v>
      </c>
      <c r="C93" s="256">
        <v>42902315201</v>
      </c>
      <c r="D93" s="256" t="s">
        <v>428</v>
      </c>
      <c r="E93" s="256" t="s">
        <v>429</v>
      </c>
      <c r="F93" s="256" t="s">
        <v>321</v>
      </c>
      <c r="G93" s="256" t="s">
        <v>321</v>
      </c>
      <c r="H93" s="256" t="s">
        <v>321</v>
      </c>
      <c r="I93" s="256" t="s">
        <v>321</v>
      </c>
      <c r="J93" s="257">
        <v>41709</v>
      </c>
      <c r="K93" s="255">
        <v>6573418</v>
      </c>
      <c r="L93" s="255">
        <v>6704790</v>
      </c>
      <c r="M93" s="255">
        <v>6985687</v>
      </c>
      <c r="N93" s="255">
        <v>131371.79</v>
      </c>
      <c r="O93" s="255">
        <v>-3000</v>
      </c>
      <c r="P93" s="255">
        <v>6966867</v>
      </c>
      <c r="Q93" s="255">
        <v>0</v>
      </c>
      <c r="R93" s="255">
        <v>0</v>
      </c>
      <c r="S93" s="255">
        <v>0</v>
      </c>
      <c r="T93" s="255">
        <v>0</v>
      </c>
      <c r="U93" s="255">
        <v>0</v>
      </c>
      <c r="V93" s="255">
        <v>-3000</v>
      </c>
      <c r="W93" s="255">
        <v>-3000</v>
      </c>
      <c r="X93" s="255">
        <v>0</v>
      </c>
      <c r="Y93" s="255">
        <v>0</v>
      </c>
      <c r="Z93" s="255">
        <v>0</v>
      </c>
      <c r="AA93" s="255">
        <v>0</v>
      </c>
      <c r="AB93" s="255">
        <v>0</v>
      </c>
      <c r="AC93" s="255">
        <v>0</v>
      </c>
      <c r="AD93" s="255">
        <v>0</v>
      </c>
      <c r="AE93" s="255">
        <v>-3000</v>
      </c>
      <c r="AF93" s="255">
        <v>6982687</v>
      </c>
      <c r="AG93" s="255">
        <v>6966867</v>
      </c>
      <c r="AH93" s="255">
        <v>-15820</v>
      </c>
      <c r="AI93" s="255">
        <v>8559769</v>
      </c>
      <c r="AJ93" s="253"/>
      <c r="AK93" s="5"/>
    </row>
    <row r="94" spans="1:37">
      <c r="A94" s="201"/>
      <c r="B94" s="195"/>
      <c r="C94" s="195"/>
      <c r="D94" s="195"/>
      <c r="E94" s="195"/>
      <c r="F94" s="195"/>
      <c r="G94" s="195"/>
      <c r="H94" s="195"/>
      <c r="I94" s="195"/>
      <c r="J94" s="196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8"/>
      <c r="AK94" s="199"/>
    </row>
    <row r="95" spans="1:37">
      <c r="A95" s="201"/>
      <c r="B95" s="195"/>
      <c r="C95" s="195"/>
      <c r="D95" s="195"/>
      <c r="E95" s="195"/>
      <c r="F95" s="195"/>
      <c r="G95" s="195"/>
      <c r="H95" s="195"/>
      <c r="I95" s="195"/>
      <c r="J95" s="196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8"/>
      <c r="AK95" s="199"/>
    </row>
    <row r="96" spans="1:37">
      <c r="A96" s="201"/>
      <c r="B96" s="195"/>
      <c r="C96" s="195"/>
      <c r="D96" s="195"/>
      <c r="E96" s="195"/>
      <c r="F96" s="195"/>
      <c r="G96" s="195"/>
      <c r="H96" s="195"/>
      <c r="I96" s="195"/>
      <c r="J96" s="196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8"/>
      <c r="AK96" s="199"/>
    </row>
    <row r="97" spans="1:37">
      <c r="A97" s="201"/>
      <c r="B97" s="195"/>
      <c r="C97" s="195"/>
      <c r="D97" s="195"/>
      <c r="E97" s="195"/>
      <c r="F97" s="195"/>
      <c r="G97" s="195"/>
      <c r="H97" s="195"/>
      <c r="I97" s="195"/>
      <c r="J97" s="196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8"/>
      <c r="AK97" s="199"/>
    </row>
    <row r="98" spans="1:37">
      <c r="A98" s="201"/>
      <c r="B98" s="195"/>
      <c r="C98" s="195"/>
      <c r="D98" s="195"/>
      <c r="E98" s="195"/>
      <c r="F98" s="195"/>
      <c r="G98" s="195"/>
      <c r="H98" s="195"/>
      <c r="I98" s="195"/>
      <c r="J98" s="196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8"/>
      <c r="AK98" s="199"/>
    </row>
    <row r="99" spans="1:37">
      <c r="A99" s="201"/>
      <c r="B99" s="195"/>
      <c r="C99" s="195"/>
      <c r="D99" s="195"/>
      <c r="E99" s="195"/>
      <c r="F99" s="195"/>
      <c r="G99" s="195"/>
      <c r="H99" s="195"/>
      <c r="I99" s="195"/>
      <c r="J99" s="196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8"/>
      <c r="AK99" s="199"/>
    </row>
    <row r="100" spans="1:37">
      <c r="A100" s="201"/>
      <c r="B100" s="195"/>
      <c r="C100" s="195"/>
      <c r="D100" s="195"/>
      <c r="E100" s="195"/>
      <c r="F100" s="195"/>
      <c r="G100" s="195"/>
      <c r="H100" s="195"/>
      <c r="I100" s="195"/>
      <c r="J100" s="196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8"/>
      <c r="AK100" s="199"/>
    </row>
    <row r="101" spans="1:37">
      <c r="A101" s="201"/>
      <c r="B101" s="195"/>
      <c r="C101" s="195"/>
      <c r="D101" s="195"/>
      <c r="E101" s="195"/>
      <c r="F101" s="195"/>
      <c r="G101" s="195"/>
      <c r="H101" s="195"/>
      <c r="I101" s="195"/>
      <c r="J101" s="196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8"/>
      <c r="AK101" s="199"/>
    </row>
    <row r="102" spans="1:37">
      <c r="A102" s="201"/>
      <c r="B102" s="195"/>
      <c r="C102" s="195"/>
      <c r="D102" s="195"/>
      <c r="E102" s="195"/>
      <c r="F102" s="195"/>
      <c r="G102" s="195"/>
      <c r="H102" s="195"/>
      <c r="I102" s="195"/>
      <c r="J102" s="196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8"/>
      <c r="AK102" s="199"/>
    </row>
    <row r="103" spans="1:37">
      <c r="A103" s="201"/>
      <c r="B103" s="195"/>
      <c r="C103" s="195"/>
      <c r="D103" s="195"/>
      <c r="E103" s="195"/>
      <c r="F103" s="195"/>
      <c r="G103" s="195"/>
      <c r="H103" s="195"/>
      <c r="I103" s="195"/>
      <c r="J103" s="196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8"/>
      <c r="AK103" s="199"/>
    </row>
    <row r="104" spans="1:37">
      <c r="A104" s="201"/>
      <c r="B104" s="195"/>
      <c r="C104" s="195"/>
      <c r="D104" s="195"/>
      <c r="E104" s="195"/>
      <c r="F104" s="195"/>
      <c r="G104" s="195"/>
      <c r="H104" s="195"/>
      <c r="I104" s="195"/>
      <c r="J104" s="196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8"/>
      <c r="AK104" s="199"/>
    </row>
    <row r="105" spans="1:37">
      <c r="A105" s="201"/>
      <c r="B105" s="195"/>
      <c r="C105" s="195"/>
      <c r="D105" s="195"/>
      <c r="E105" s="195"/>
      <c r="F105" s="195"/>
      <c r="G105" s="195"/>
      <c r="H105" s="195"/>
      <c r="I105" s="195"/>
      <c r="J105" s="196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8"/>
      <c r="AK105" s="199"/>
    </row>
    <row r="106" spans="1:37">
      <c r="A106" s="201"/>
      <c r="B106" s="195"/>
      <c r="C106" s="195"/>
      <c r="D106" s="195"/>
      <c r="E106" s="195"/>
      <c r="F106" s="195"/>
      <c r="G106" s="195"/>
      <c r="H106" s="195"/>
      <c r="I106" s="195"/>
      <c r="J106" s="196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8"/>
      <c r="AK106" s="199"/>
    </row>
    <row r="107" spans="1:37">
      <c r="A107" s="201"/>
      <c r="B107" s="195"/>
      <c r="C107" s="195"/>
      <c r="D107" s="195"/>
      <c r="E107" s="195"/>
      <c r="F107" s="195"/>
      <c r="G107" s="195"/>
      <c r="H107" s="195"/>
      <c r="I107" s="195"/>
      <c r="J107" s="196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8"/>
      <c r="AK107" s="199"/>
    </row>
    <row r="108" spans="1:37">
      <c r="A108" s="201"/>
      <c r="B108" s="195"/>
      <c r="C108" s="195"/>
      <c r="D108" s="195"/>
      <c r="E108" s="195"/>
      <c r="F108" s="195"/>
      <c r="G108" s="195"/>
      <c r="H108" s="195"/>
      <c r="I108" s="195"/>
      <c r="J108" s="196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8"/>
      <c r="AK108" s="199"/>
    </row>
    <row r="109" spans="1:37">
      <c r="A109" s="201"/>
      <c r="B109" s="195"/>
      <c r="C109" s="195"/>
      <c r="D109" s="195"/>
      <c r="E109" s="195"/>
      <c r="F109" s="195"/>
      <c r="G109" s="195"/>
      <c r="H109" s="195"/>
      <c r="I109" s="195"/>
      <c r="J109" s="196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8"/>
      <c r="AK109" s="199"/>
    </row>
    <row r="110" spans="1:37">
      <c r="A110" s="201"/>
      <c r="B110" s="195"/>
      <c r="C110" s="195"/>
      <c r="D110" s="195"/>
      <c r="E110" s="195"/>
      <c r="F110" s="195"/>
      <c r="G110" s="195"/>
      <c r="H110" s="195"/>
      <c r="I110" s="195"/>
      <c r="J110" s="196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8"/>
      <c r="AK110" s="199"/>
    </row>
    <row r="111" spans="1:37">
      <c r="A111" s="201"/>
      <c r="B111" s="195"/>
      <c r="C111" s="195"/>
      <c r="D111" s="195"/>
      <c r="E111" s="195"/>
      <c r="F111" s="195"/>
      <c r="G111" s="195"/>
      <c r="H111" s="195"/>
      <c r="I111" s="195"/>
      <c r="J111" s="196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8"/>
      <c r="AK111" s="199"/>
    </row>
    <row r="112" spans="1:37">
      <c r="A112" s="201"/>
      <c r="B112" s="195"/>
      <c r="C112" s="195"/>
      <c r="D112" s="195"/>
      <c r="E112" s="195"/>
      <c r="F112" s="195"/>
      <c r="G112" s="195"/>
      <c r="H112" s="195"/>
      <c r="I112" s="195"/>
      <c r="J112" s="196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8"/>
      <c r="AK112" s="199"/>
    </row>
    <row r="113" spans="1:37">
      <c r="A113" s="201"/>
      <c r="B113" s="195"/>
      <c r="C113" s="195"/>
      <c r="D113" s="195"/>
      <c r="E113" s="195"/>
      <c r="F113" s="195"/>
      <c r="G113" s="195"/>
      <c r="H113" s="195"/>
      <c r="I113" s="195"/>
      <c r="J113" s="196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8"/>
      <c r="AK113" s="199"/>
    </row>
    <row r="114" spans="1:37">
      <c r="A114" s="201"/>
      <c r="B114" s="195"/>
      <c r="C114" s="195"/>
      <c r="D114" s="195"/>
      <c r="E114" s="195"/>
      <c r="F114" s="195"/>
      <c r="G114" s="195"/>
      <c r="H114" s="195"/>
      <c r="I114" s="195"/>
      <c r="J114" s="196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8"/>
      <c r="AK114" s="199"/>
    </row>
    <row r="115" spans="1:37">
      <c r="A115" s="201"/>
      <c r="B115" s="195"/>
      <c r="C115" s="195"/>
      <c r="D115" s="195"/>
      <c r="E115" s="195"/>
      <c r="F115" s="195"/>
      <c r="G115" s="195"/>
      <c r="H115" s="195"/>
      <c r="I115" s="195"/>
      <c r="J115" s="196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8"/>
      <c r="AK115" s="199"/>
    </row>
    <row r="116" spans="1:37">
      <c r="A116" s="201"/>
      <c r="B116" s="195"/>
      <c r="C116" s="195"/>
      <c r="D116" s="195"/>
      <c r="E116" s="195"/>
      <c r="F116" s="195"/>
      <c r="G116" s="195"/>
      <c r="H116" s="195"/>
      <c r="I116" s="195"/>
      <c r="J116" s="196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8"/>
      <c r="AK116" s="199"/>
    </row>
    <row r="117" spans="1:37">
      <c r="A117" s="201"/>
      <c r="B117" s="195"/>
      <c r="C117" s="195"/>
      <c r="D117" s="195"/>
      <c r="E117" s="195"/>
      <c r="F117" s="195"/>
      <c r="G117" s="195"/>
      <c r="H117" s="195"/>
      <c r="I117" s="195"/>
      <c r="J117" s="196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8"/>
      <c r="AK117" s="199"/>
    </row>
    <row r="118" spans="1:37">
      <c r="A118" s="201"/>
      <c r="B118" s="195"/>
      <c r="C118" s="195"/>
      <c r="D118" s="195"/>
      <c r="E118" s="195"/>
      <c r="F118" s="195"/>
      <c r="G118" s="195"/>
      <c r="H118" s="195"/>
      <c r="I118" s="195"/>
      <c r="J118" s="196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8"/>
      <c r="AK118" s="199"/>
    </row>
    <row r="119" spans="1:37">
      <c r="A119" s="201"/>
      <c r="B119" s="195"/>
      <c r="C119" s="195"/>
      <c r="D119" s="195"/>
      <c r="E119" s="195"/>
      <c r="F119" s="195"/>
      <c r="G119" s="195"/>
      <c r="H119" s="195"/>
      <c r="I119" s="195"/>
      <c r="J119" s="196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8"/>
      <c r="AK119" s="199"/>
    </row>
    <row r="120" spans="1:37">
      <c r="A120" s="201"/>
      <c r="B120" s="195"/>
      <c r="C120" s="195"/>
      <c r="D120" s="195"/>
      <c r="E120" s="195"/>
      <c r="F120" s="195"/>
      <c r="G120" s="195"/>
      <c r="H120" s="195"/>
      <c r="I120" s="195"/>
      <c r="J120" s="196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8"/>
      <c r="AK120" s="199"/>
    </row>
    <row r="121" spans="1:37">
      <c r="A121" s="201"/>
      <c r="B121" s="195"/>
      <c r="C121" s="195"/>
      <c r="D121" s="195"/>
      <c r="E121" s="195"/>
      <c r="F121" s="195"/>
      <c r="G121" s="195"/>
      <c r="H121" s="195"/>
      <c r="I121" s="195"/>
      <c r="J121" s="196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8"/>
      <c r="AK121" s="199"/>
    </row>
    <row r="122" spans="1:37">
      <c r="A122" s="201"/>
      <c r="B122" s="195"/>
      <c r="C122" s="195"/>
      <c r="D122" s="195"/>
      <c r="E122" s="195"/>
      <c r="F122" s="195"/>
      <c r="G122" s="195"/>
      <c r="H122" s="195"/>
      <c r="I122" s="195"/>
      <c r="J122" s="196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8"/>
      <c r="AK122" s="199"/>
    </row>
    <row r="123" spans="1:37">
      <c r="A123" s="201"/>
      <c r="B123" s="195"/>
      <c r="C123" s="195"/>
      <c r="D123" s="195"/>
      <c r="E123" s="195"/>
      <c r="F123" s="195"/>
      <c r="G123" s="195"/>
      <c r="H123" s="195"/>
      <c r="I123" s="195"/>
      <c r="J123" s="196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8"/>
      <c r="AK123" s="199"/>
    </row>
    <row r="124" spans="1:37">
      <c r="A124" s="201"/>
      <c r="B124" s="195"/>
      <c r="C124" s="195"/>
      <c r="D124" s="195"/>
      <c r="E124" s="195"/>
      <c r="F124" s="195"/>
      <c r="G124" s="195"/>
      <c r="H124" s="195"/>
      <c r="I124" s="195"/>
      <c r="J124" s="196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8"/>
      <c r="AK124" s="199"/>
    </row>
    <row r="125" spans="1:37">
      <c r="A125" s="201"/>
      <c r="B125" s="195"/>
      <c r="C125" s="195"/>
      <c r="D125" s="195"/>
      <c r="E125" s="195"/>
      <c r="F125" s="195"/>
      <c r="G125" s="195"/>
      <c r="H125" s="195"/>
      <c r="I125" s="195"/>
      <c r="J125" s="196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8"/>
      <c r="AK125" s="199"/>
    </row>
    <row r="126" spans="1:37">
      <c r="A126" s="201"/>
      <c r="B126" s="195"/>
      <c r="C126" s="195"/>
      <c r="D126" s="195"/>
      <c r="E126" s="195"/>
      <c r="F126" s="195"/>
      <c r="G126" s="195"/>
      <c r="H126" s="195"/>
      <c r="I126" s="195"/>
      <c r="J126" s="196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8"/>
      <c r="AK126" s="199"/>
    </row>
    <row r="127" spans="1:37">
      <c r="A127" s="201"/>
      <c r="B127" s="195"/>
      <c r="C127" s="195"/>
      <c r="D127" s="195"/>
      <c r="E127" s="195"/>
      <c r="F127" s="195"/>
      <c r="G127" s="195"/>
      <c r="H127" s="195"/>
      <c r="I127" s="195"/>
      <c r="J127" s="196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8"/>
      <c r="AK127" s="199"/>
    </row>
    <row r="128" spans="1:37">
      <c r="A128" s="201"/>
      <c r="B128" s="195"/>
      <c r="C128" s="195"/>
      <c r="D128" s="195"/>
      <c r="E128" s="195"/>
      <c r="F128" s="195"/>
      <c r="G128" s="195"/>
      <c r="H128" s="195"/>
      <c r="I128" s="195"/>
      <c r="J128" s="196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8"/>
      <c r="AK128" s="199"/>
    </row>
    <row r="129" spans="1:37">
      <c r="A129" s="201"/>
      <c r="B129" s="195"/>
      <c r="C129" s="195"/>
      <c r="D129" s="195"/>
      <c r="E129" s="195"/>
      <c r="F129" s="195"/>
      <c r="G129" s="195"/>
      <c r="H129" s="195"/>
      <c r="I129" s="195"/>
      <c r="J129" s="196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8"/>
      <c r="AK129" s="199"/>
    </row>
    <row r="130" spans="1:37">
      <c r="A130" s="201"/>
      <c r="B130" s="195"/>
      <c r="C130" s="195"/>
      <c r="D130" s="195"/>
      <c r="E130" s="195"/>
      <c r="F130" s="195"/>
      <c r="G130" s="195"/>
      <c r="H130" s="195"/>
      <c r="I130" s="195"/>
      <c r="J130" s="196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8"/>
      <c r="AK130" s="199"/>
    </row>
    <row r="131" spans="1:37">
      <c r="A131" s="201"/>
      <c r="B131" s="195"/>
      <c r="C131" s="195"/>
      <c r="D131" s="195"/>
      <c r="E131" s="195"/>
      <c r="F131" s="195"/>
      <c r="G131" s="195"/>
      <c r="H131" s="195"/>
      <c r="I131" s="195"/>
      <c r="J131" s="196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8"/>
      <c r="AK131" s="199"/>
    </row>
    <row r="132" spans="1:37">
      <c r="A132" s="201"/>
      <c r="B132" s="195"/>
      <c r="C132" s="195"/>
      <c r="D132" s="195"/>
      <c r="E132" s="195"/>
      <c r="F132" s="195"/>
      <c r="G132" s="195"/>
      <c r="H132" s="195"/>
      <c r="I132" s="195"/>
      <c r="J132" s="196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8"/>
      <c r="AK132" s="199"/>
    </row>
    <row r="133" spans="1:37">
      <c r="A133" s="201"/>
      <c r="B133" s="195"/>
      <c r="C133" s="195"/>
      <c r="D133" s="195"/>
      <c r="E133" s="195"/>
      <c r="F133" s="195"/>
      <c r="G133" s="195"/>
      <c r="H133" s="195"/>
      <c r="I133" s="195"/>
      <c r="J133" s="196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8"/>
      <c r="AK133" s="199"/>
    </row>
    <row r="134" spans="1:37">
      <c r="A134" s="201"/>
      <c r="B134" s="195"/>
      <c r="C134" s="195"/>
      <c r="D134" s="195"/>
      <c r="E134" s="195"/>
      <c r="F134" s="195"/>
      <c r="G134" s="195"/>
      <c r="H134" s="195"/>
      <c r="I134" s="195"/>
      <c r="J134" s="196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8"/>
      <c r="AK134" s="199"/>
    </row>
    <row r="135" spans="1:37">
      <c r="A135" s="201"/>
      <c r="B135" s="195"/>
      <c r="C135" s="195"/>
      <c r="D135" s="195"/>
      <c r="E135" s="195"/>
      <c r="F135" s="195"/>
      <c r="G135" s="195"/>
      <c r="H135" s="195"/>
      <c r="I135" s="195"/>
      <c r="J135" s="196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8"/>
      <c r="AK135" s="199"/>
    </row>
    <row r="136" spans="1:37">
      <c r="A136" s="201"/>
      <c r="B136" s="195"/>
      <c r="C136" s="195"/>
      <c r="D136" s="195"/>
      <c r="E136" s="195"/>
      <c r="F136" s="195"/>
      <c r="G136" s="195"/>
      <c r="H136" s="195"/>
      <c r="I136" s="195"/>
      <c r="J136" s="196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8"/>
      <c r="AK136" s="199"/>
    </row>
    <row r="137" spans="1:37">
      <c r="A137" s="201"/>
      <c r="B137" s="195"/>
      <c r="C137" s="195"/>
      <c r="D137" s="195"/>
      <c r="E137" s="195"/>
      <c r="F137" s="195"/>
      <c r="G137" s="195"/>
      <c r="H137" s="195"/>
      <c r="I137" s="195"/>
      <c r="J137" s="196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8"/>
      <c r="AK137" s="199"/>
    </row>
    <row r="138" spans="1:37">
      <c r="A138" s="201"/>
      <c r="B138" s="195"/>
      <c r="C138" s="195"/>
      <c r="D138" s="195"/>
      <c r="E138" s="195"/>
      <c r="F138" s="195"/>
      <c r="G138" s="195"/>
      <c r="H138" s="195"/>
      <c r="I138" s="195"/>
      <c r="J138" s="196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8"/>
      <c r="AK138" s="199"/>
    </row>
    <row r="139" spans="1:37">
      <c r="A139" s="201"/>
      <c r="B139" s="195"/>
      <c r="C139" s="195"/>
      <c r="D139" s="195"/>
      <c r="E139" s="195"/>
      <c r="F139" s="195"/>
      <c r="G139" s="195"/>
      <c r="H139" s="195"/>
      <c r="I139" s="195"/>
      <c r="J139" s="196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8"/>
      <c r="AK139" s="199"/>
    </row>
    <row r="140" spans="1:37">
      <c r="A140" s="201"/>
      <c r="B140" s="195"/>
      <c r="C140" s="195"/>
      <c r="D140" s="195"/>
      <c r="E140" s="195"/>
      <c r="F140" s="195"/>
      <c r="G140" s="195"/>
      <c r="H140" s="195"/>
      <c r="I140" s="195"/>
      <c r="J140" s="196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8"/>
      <c r="AK140" s="199"/>
    </row>
    <row r="141" spans="1:37">
      <c r="A141" s="201"/>
      <c r="B141" s="195"/>
      <c r="C141" s="195"/>
      <c r="D141" s="195"/>
      <c r="E141" s="195"/>
      <c r="F141" s="195"/>
      <c r="G141" s="195"/>
      <c r="H141" s="195"/>
      <c r="I141" s="195"/>
      <c r="J141" s="196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8"/>
      <c r="AK141" s="199"/>
    </row>
    <row r="142" spans="1:37">
      <c r="A142" s="201"/>
      <c r="B142" s="195"/>
      <c r="C142" s="195"/>
      <c r="D142" s="195"/>
      <c r="E142" s="195"/>
      <c r="F142" s="195"/>
      <c r="G142" s="195"/>
      <c r="H142" s="195"/>
      <c r="I142" s="195"/>
      <c r="J142" s="196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8"/>
      <c r="AK142" s="199"/>
    </row>
    <row r="143" spans="1:37">
      <c r="A143" s="201"/>
      <c r="B143" s="195"/>
      <c r="C143" s="195"/>
      <c r="D143" s="195"/>
      <c r="E143" s="195"/>
      <c r="F143" s="195"/>
      <c r="G143" s="195"/>
      <c r="H143" s="195"/>
      <c r="I143" s="195"/>
      <c r="J143" s="196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8"/>
      <c r="AK143" s="199"/>
    </row>
    <row r="144" spans="1:37">
      <c r="A144" s="201"/>
      <c r="B144" s="195"/>
      <c r="C144" s="195"/>
      <c r="D144" s="195"/>
      <c r="E144" s="195"/>
      <c r="F144" s="195"/>
      <c r="G144" s="195"/>
      <c r="H144" s="195"/>
      <c r="I144" s="195"/>
      <c r="J144" s="196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8"/>
      <c r="AK144" s="199"/>
    </row>
    <row r="145" spans="1:37">
      <c r="A145" s="201"/>
      <c r="B145" s="195"/>
      <c r="C145" s="195"/>
      <c r="D145" s="195"/>
      <c r="E145" s="195"/>
      <c r="F145" s="195"/>
      <c r="G145" s="195"/>
      <c r="H145" s="195"/>
      <c r="I145" s="195"/>
      <c r="J145" s="196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8"/>
      <c r="AK145" s="199"/>
    </row>
    <row r="146" spans="1:37">
      <c r="A146" s="201"/>
      <c r="B146" s="195"/>
      <c r="C146" s="195"/>
      <c r="D146" s="195"/>
      <c r="E146" s="195"/>
      <c r="F146" s="195"/>
      <c r="G146" s="195"/>
      <c r="H146" s="195"/>
      <c r="I146" s="195"/>
      <c r="J146" s="196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8"/>
      <c r="AK146" s="199"/>
    </row>
    <row r="147" spans="1:37">
      <c r="A147" s="201"/>
      <c r="B147" s="195"/>
      <c r="C147" s="195"/>
      <c r="D147" s="195"/>
      <c r="E147" s="195"/>
      <c r="F147" s="195"/>
      <c r="G147" s="195"/>
      <c r="H147" s="195"/>
      <c r="I147" s="195"/>
      <c r="J147" s="196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8"/>
      <c r="AK147" s="199"/>
    </row>
    <row r="148" spans="1:37">
      <c r="A148" s="201"/>
      <c r="B148" s="195"/>
      <c r="C148" s="195"/>
      <c r="D148" s="195"/>
      <c r="E148" s="195"/>
      <c r="F148" s="195"/>
      <c r="G148" s="195"/>
      <c r="H148" s="195"/>
      <c r="I148" s="195"/>
      <c r="J148" s="196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8"/>
      <c r="AK148" s="199"/>
    </row>
    <row r="149" spans="1:37">
      <c r="A149" s="201"/>
      <c r="B149" s="195"/>
      <c r="C149" s="195"/>
      <c r="D149" s="195"/>
      <c r="E149" s="195"/>
      <c r="F149" s="195"/>
      <c r="G149" s="195"/>
      <c r="H149" s="195"/>
      <c r="I149" s="195"/>
      <c r="J149" s="196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8"/>
      <c r="AK149" s="199"/>
    </row>
    <row r="150" spans="1:37">
      <c r="A150" s="201"/>
      <c r="B150" s="195"/>
      <c r="C150" s="195"/>
      <c r="D150" s="195"/>
      <c r="E150" s="195"/>
      <c r="F150" s="195"/>
      <c r="G150" s="195"/>
      <c r="H150" s="195"/>
      <c r="I150" s="195"/>
      <c r="J150" s="196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8"/>
      <c r="AK150" s="199"/>
    </row>
    <row r="151" spans="1:37">
      <c r="A151" s="201"/>
      <c r="B151" s="195"/>
      <c r="C151" s="195"/>
      <c r="D151" s="195"/>
      <c r="E151" s="195"/>
      <c r="F151" s="195"/>
      <c r="G151" s="195"/>
      <c r="H151" s="195"/>
      <c r="I151" s="195"/>
      <c r="J151" s="196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8"/>
      <c r="AK151" s="199"/>
    </row>
    <row r="152" spans="1:37">
      <c r="A152" s="201"/>
      <c r="B152" s="195"/>
      <c r="C152" s="195"/>
      <c r="D152" s="195"/>
      <c r="E152" s="195"/>
      <c r="F152" s="195"/>
      <c r="G152" s="195"/>
      <c r="H152" s="195"/>
      <c r="I152" s="195"/>
      <c r="J152" s="196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8"/>
      <c r="AK152" s="199"/>
    </row>
    <row r="153" spans="1:37">
      <c r="A153" s="201"/>
      <c r="B153" s="195"/>
      <c r="C153" s="195"/>
      <c r="D153" s="195"/>
      <c r="E153" s="195"/>
      <c r="F153" s="195"/>
      <c r="G153" s="195"/>
      <c r="H153" s="195"/>
      <c r="I153" s="195"/>
      <c r="J153" s="196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8"/>
      <c r="AK153" s="199"/>
    </row>
    <row r="154" spans="1:37">
      <c r="A154" s="201"/>
      <c r="B154" s="195"/>
      <c r="C154" s="195"/>
      <c r="D154" s="195"/>
      <c r="E154" s="195"/>
      <c r="F154" s="195"/>
      <c r="G154" s="195"/>
      <c r="H154" s="195"/>
      <c r="I154" s="195"/>
      <c r="J154" s="196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8"/>
      <c r="AK154" s="199"/>
    </row>
    <row r="155" spans="1:37">
      <c r="A155" s="201"/>
      <c r="B155" s="195"/>
      <c r="C155" s="195"/>
      <c r="D155" s="195"/>
      <c r="E155" s="195"/>
      <c r="F155" s="195"/>
      <c r="G155" s="195"/>
      <c r="H155" s="195"/>
      <c r="I155" s="195"/>
      <c r="J155" s="196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8"/>
      <c r="AK155" s="199"/>
    </row>
    <row r="156" spans="1:37">
      <c r="A156" s="201"/>
      <c r="B156" s="195"/>
      <c r="C156" s="195"/>
      <c r="D156" s="195"/>
      <c r="E156" s="195"/>
      <c r="F156" s="195"/>
      <c r="G156" s="195"/>
      <c r="H156" s="195"/>
      <c r="I156" s="195"/>
      <c r="J156" s="196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8"/>
      <c r="AK156" s="199"/>
    </row>
    <row r="157" spans="1:37">
      <c r="A157" s="201"/>
      <c r="B157" s="195"/>
      <c r="C157" s="195"/>
      <c r="D157" s="195"/>
      <c r="E157" s="195"/>
      <c r="F157" s="195"/>
      <c r="G157" s="195"/>
      <c r="H157" s="195"/>
      <c r="I157" s="195"/>
      <c r="J157" s="196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8"/>
      <c r="AK157" s="199"/>
    </row>
    <row r="158" spans="1:37">
      <c r="A158" s="201"/>
      <c r="B158" s="195"/>
      <c r="C158" s="195"/>
      <c r="D158" s="195"/>
      <c r="E158" s="195"/>
      <c r="F158" s="195"/>
      <c r="G158" s="195"/>
      <c r="H158" s="195"/>
      <c r="I158" s="195"/>
      <c r="J158" s="196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8"/>
      <c r="AK158" s="199"/>
    </row>
    <row r="159" spans="1:37">
      <c r="A159" s="201"/>
      <c r="B159" s="195"/>
      <c r="C159" s="195"/>
      <c r="D159" s="195"/>
      <c r="E159" s="195"/>
      <c r="F159" s="195"/>
      <c r="G159" s="195"/>
      <c r="H159" s="195"/>
      <c r="I159" s="195"/>
      <c r="J159" s="196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8"/>
      <c r="AK159" s="199"/>
    </row>
    <row r="160" spans="1:37">
      <c r="A160" s="201"/>
      <c r="B160" s="195"/>
      <c r="C160" s="195"/>
      <c r="D160" s="195"/>
      <c r="E160" s="195"/>
      <c r="F160" s="195"/>
      <c r="G160" s="195"/>
      <c r="H160" s="195"/>
      <c r="I160" s="195"/>
      <c r="J160" s="196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8"/>
      <c r="AK160" s="199"/>
    </row>
    <row r="161" spans="1:37">
      <c r="A161" s="201"/>
      <c r="B161" s="195"/>
      <c r="C161" s="195"/>
      <c r="D161" s="195"/>
      <c r="E161" s="195"/>
      <c r="F161" s="195"/>
      <c r="G161" s="195"/>
      <c r="H161" s="195"/>
      <c r="I161" s="195"/>
      <c r="J161" s="196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8"/>
      <c r="AK161" s="199"/>
    </row>
    <row r="162" spans="1:37">
      <c r="A162" s="201"/>
      <c r="B162" s="195"/>
      <c r="C162" s="195"/>
      <c r="D162" s="195"/>
      <c r="E162" s="195"/>
      <c r="F162" s="195"/>
      <c r="G162" s="195"/>
      <c r="H162" s="195"/>
      <c r="I162" s="195"/>
      <c r="J162" s="196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8"/>
      <c r="AK162" s="199"/>
    </row>
    <row r="163" spans="1:37">
      <c r="A163" s="201"/>
      <c r="B163" s="195"/>
      <c r="C163" s="195"/>
      <c r="D163" s="195"/>
      <c r="E163" s="195"/>
      <c r="F163" s="195"/>
      <c r="G163" s="195"/>
      <c r="H163" s="195"/>
      <c r="I163" s="195"/>
      <c r="J163" s="196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8"/>
      <c r="AK163" s="199"/>
    </row>
    <row r="164" spans="1:37">
      <c r="A164" s="201"/>
      <c r="B164" s="195"/>
      <c r="C164" s="195"/>
      <c r="D164" s="195"/>
      <c r="E164" s="195"/>
      <c r="F164" s="195"/>
      <c r="G164" s="195"/>
      <c r="H164" s="195"/>
      <c r="I164" s="195"/>
      <c r="J164" s="196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8"/>
      <c r="AK164" s="199"/>
    </row>
    <row r="165" spans="1:37">
      <c r="A165" s="201"/>
      <c r="B165" s="195"/>
      <c r="C165" s="195"/>
      <c r="D165" s="195"/>
      <c r="E165" s="195"/>
      <c r="F165" s="195"/>
      <c r="G165" s="195"/>
      <c r="H165" s="195"/>
      <c r="I165" s="195"/>
      <c r="J165" s="196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8"/>
      <c r="AK165" s="199"/>
    </row>
    <row r="166" spans="1:37">
      <c r="A166" s="201"/>
      <c r="B166" s="195"/>
      <c r="C166" s="195"/>
      <c r="D166" s="195"/>
      <c r="E166" s="195"/>
      <c r="F166" s="195"/>
      <c r="G166" s="195"/>
      <c r="H166" s="195"/>
      <c r="I166" s="195"/>
      <c r="J166" s="196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8"/>
      <c r="AK166" s="199"/>
    </row>
    <row r="167" spans="1:37">
      <c r="A167" s="201"/>
      <c r="B167" s="195"/>
      <c r="C167" s="195"/>
      <c r="D167" s="195"/>
      <c r="E167" s="195"/>
      <c r="F167" s="195"/>
      <c r="G167" s="195"/>
      <c r="H167" s="195"/>
      <c r="I167" s="195"/>
      <c r="J167" s="196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8"/>
      <c r="AK167" s="199"/>
    </row>
    <row r="168" spans="1:37">
      <c r="A168" s="201"/>
      <c r="B168" s="195"/>
      <c r="C168" s="195"/>
      <c r="D168" s="195"/>
      <c r="E168" s="195"/>
      <c r="F168" s="195"/>
      <c r="G168" s="195"/>
      <c r="H168" s="195"/>
      <c r="I168" s="195"/>
      <c r="J168" s="196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8"/>
      <c r="AK168" s="199"/>
    </row>
    <row r="169" spans="1:37">
      <c r="A169" s="201"/>
      <c r="B169" s="195"/>
      <c r="C169" s="195"/>
      <c r="D169" s="195"/>
      <c r="E169" s="195"/>
      <c r="F169" s="195"/>
      <c r="G169" s="195"/>
      <c r="H169" s="195"/>
      <c r="I169" s="195"/>
      <c r="J169" s="196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8"/>
      <c r="AK169" s="199"/>
    </row>
    <row r="170" spans="1:37">
      <c r="A170" s="201"/>
      <c r="B170" s="195"/>
      <c r="C170" s="195"/>
      <c r="D170" s="195"/>
      <c r="E170" s="195"/>
      <c r="F170" s="195"/>
      <c r="G170" s="195"/>
      <c r="H170" s="195"/>
      <c r="I170" s="195"/>
      <c r="J170" s="196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8"/>
      <c r="AK170" s="199"/>
    </row>
    <row r="171" spans="1:37">
      <c r="A171" s="201"/>
      <c r="B171" s="195"/>
      <c r="C171" s="195"/>
      <c r="D171" s="195"/>
      <c r="E171" s="195"/>
      <c r="F171" s="195"/>
      <c r="G171" s="195"/>
      <c r="H171" s="195"/>
      <c r="I171" s="195"/>
      <c r="J171" s="196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8"/>
      <c r="AK171" s="199"/>
    </row>
    <row r="172" spans="1:37">
      <c r="A172" s="201"/>
      <c r="B172" s="195"/>
      <c r="C172" s="195"/>
      <c r="D172" s="195"/>
      <c r="E172" s="195"/>
      <c r="F172" s="195"/>
      <c r="G172" s="195"/>
      <c r="H172" s="195"/>
      <c r="I172" s="195"/>
      <c r="J172" s="196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8"/>
      <c r="AK172" s="199"/>
    </row>
    <row r="173" spans="1:37">
      <c r="A173" s="201"/>
      <c r="B173" s="195"/>
      <c r="C173" s="195"/>
      <c r="D173" s="195"/>
      <c r="E173" s="195"/>
      <c r="F173" s="195"/>
      <c r="G173" s="195"/>
      <c r="H173" s="195"/>
      <c r="I173" s="195"/>
      <c r="J173" s="196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8"/>
      <c r="AK173" s="199"/>
    </row>
    <row r="174" spans="1:37">
      <c r="A174" s="201"/>
      <c r="B174" s="195"/>
      <c r="C174" s="195"/>
      <c r="D174" s="195"/>
      <c r="E174" s="195"/>
      <c r="F174" s="195"/>
      <c r="G174" s="195"/>
      <c r="H174" s="195"/>
      <c r="I174" s="195"/>
      <c r="J174" s="196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8"/>
      <c r="AK174" s="199"/>
    </row>
    <row r="175" spans="1:37">
      <c r="A175" s="201"/>
      <c r="B175" s="195"/>
      <c r="C175" s="195"/>
      <c r="D175" s="195"/>
      <c r="E175" s="195"/>
      <c r="F175" s="195"/>
      <c r="G175" s="195"/>
      <c r="H175" s="195"/>
      <c r="I175" s="195"/>
      <c r="J175" s="196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8"/>
      <c r="AK175" s="199"/>
    </row>
    <row r="176" spans="1:37">
      <c r="A176" s="201"/>
      <c r="B176" s="195"/>
      <c r="C176" s="195"/>
      <c r="D176" s="195"/>
      <c r="E176" s="195"/>
      <c r="F176" s="195"/>
      <c r="G176" s="195"/>
      <c r="H176" s="195"/>
      <c r="I176" s="195"/>
      <c r="J176" s="196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8"/>
      <c r="AK176" s="199"/>
    </row>
    <row r="177" spans="1:37">
      <c r="A177" s="201"/>
      <c r="B177" s="195"/>
      <c r="C177" s="195"/>
      <c r="D177" s="195"/>
      <c r="E177" s="195"/>
      <c r="F177" s="195"/>
      <c r="G177" s="195"/>
      <c r="H177" s="195"/>
      <c r="I177" s="195"/>
      <c r="J177" s="196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8"/>
      <c r="AK177" s="199"/>
    </row>
    <row r="178" spans="1:37">
      <c r="A178" s="201"/>
      <c r="B178" s="195"/>
      <c r="C178" s="195"/>
      <c r="D178" s="195"/>
      <c r="E178" s="195"/>
      <c r="F178" s="195"/>
      <c r="G178" s="195"/>
      <c r="H178" s="195"/>
      <c r="I178" s="195"/>
      <c r="J178" s="196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8"/>
      <c r="AK178" s="199"/>
    </row>
    <row r="179" spans="1:37">
      <c r="A179" s="201"/>
      <c r="B179" s="195"/>
      <c r="C179" s="195"/>
      <c r="D179" s="195"/>
      <c r="E179" s="195"/>
      <c r="F179" s="195"/>
      <c r="G179" s="195"/>
      <c r="H179" s="195"/>
      <c r="I179" s="195"/>
      <c r="J179" s="196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8"/>
      <c r="AK179" s="199"/>
    </row>
    <row r="180" spans="1:37">
      <c r="A180" s="201"/>
      <c r="B180" s="195"/>
      <c r="C180" s="195"/>
      <c r="D180" s="195"/>
      <c r="E180" s="195"/>
      <c r="F180" s="195"/>
      <c r="G180" s="195"/>
      <c r="H180" s="195"/>
      <c r="I180" s="195"/>
      <c r="J180" s="196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8"/>
      <c r="AK180" s="199"/>
    </row>
    <row r="181" spans="1:37">
      <c r="A181" s="201"/>
      <c r="B181" s="195"/>
      <c r="C181" s="195"/>
      <c r="D181" s="195"/>
      <c r="E181" s="195"/>
      <c r="F181" s="195"/>
      <c r="G181" s="195"/>
      <c r="H181" s="195"/>
      <c r="I181" s="195"/>
      <c r="J181" s="196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8"/>
      <c r="AK181" s="199"/>
    </row>
    <row r="182" spans="1:37">
      <c r="A182" s="201"/>
      <c r="B182" s="195"/>
      <c r="C182" s="195"/>
      <c r="D182" s="195"/>
      <c r="E182" s="195"/>
      <c r="F182" s="195"/>
      <c r="G182" s="195"/>
      <c r="H182" s="195"/>
      <c r="I182" s="195"/>
      <c r="J182" s="196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8"/>
      <c r="AK182" s="199"/>
    </row>
    <row r="183" spans="1:37">
      <c r="A183" s="201"/>
      <c r="B183" s="195"/>
      <c r="C183" s="195"/>
      <c r="D183" s="195"/>
      <c r="E183" s="195"/>
      <c r="F183" s="195"/>
      <c r="G183" s="195"/>
      <c r="H183" s="195"/>
      <c r="I183" s="195"/>
      <c r="J183" s="196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8"/>
      <c r="AK183" s="199"/>
    </row>
    <row r="184" spans="1:37">
      <c r="A184" s="201"/>
      <c r="B184" s="195"/>
      <c r="C184" s="195"/>
      <c r="D184" s="195"/>
      <c r="E184" s="195"/>
      <c r="F184" s="195"/>
      <c r="G184" s="195"/>
      <c r="H184" s="195"/>
      <c r="I184" s="195"/>
      <c r="J184" s="196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8"/>
      <c r="AK184" s="199"/>
    </row>
    <row r="185" spans="1:37">
      <c r="A185" s="201"/>
      <c r="B185" s="195"/>
      <c r="C185" s="195"/>
      <c r="D185" s="195"/>
      <c r="E185" s="195"/>
      <c r="F185" s="195"/>
      <c r="G185" s="195"/>
      <c r="H185" s="195"/>
      <c r="I185" s="195"/>
      <c r="J185" s="196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8"/>
      <c r="AK185" s="199"/>
    </row>
    <row r="186" spans="1:37">
      <c r="A186" s="201"/>
      <c r="B186" s="195"/>
      <c r="C186" s="195"/>
      <c r="D186" s="195"/>
      <c r="E186" s="195"/>
      <c r="F186" s="195"/>
      <c r="G186" s="195"/>
      <c r="H186" s="195"/>
      <c r="I186" s="195"/>
      <c r="J186" s="196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8"/>
      <c r="AK186" s="199"/>
    </row>
    <row r="187" spans="1:37">
      <c r="A187" s="201"/>
      <c r="B187" s="195"/>
      <c r="C187" s="195"/>
      <c r="D187" s="195"/>
      <c r="E187" s="195"/>
      <c r="F187" s="195"/>
      <c r="G187" s="195"/>
      <c r="H187" s="195"/>
      <c r="I187" s="195"/>
      <c r="J187" s="196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8"/>
      <c r="AK187" s="199"/>
    </row>
    <row r="188" spans="1:37">
      <c r="A188" s="201"/>
      <c r="B188" s="195"/>
      <c r="C188" s="195"/>
      <c r="D188" s="195"/>
      <c r="E188" s="195"/>
      <c r="F188" s="195"/>
      <c r="G188" s="195"/>
      <c r="H188" s="195"/>
      <c r="I188" s="195"/>
      <c r="J188" s="196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8"/>
      <c r="AK188" s="199"/>
    </row>
    <row r="189" spans="1:37">
      <c r="A189" s="201"/>
      <c r="B189" s="195"/>
      <c r="C189" s="195"/>
      <c r="D189" s="195"/>
      <c r="E189" s="195"/>
      <c r="F189" s="195"/>
      <c r="G189" s="195"/>
      <c r="H189" s="195"/>
      <c r="I189" s="195"/>
      <c r="J189" s="196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8"/>
      <c r="AK189" s="199"/>
    </row>
    <row r="190" spans="1:37">
      <c r="A190" s="201"/>
      <c r="B190" s="195"/>
      <c r="C190" s="195"/>
      <c r="D190" s="195"/>
      <c r="E190" s="195"/>
      <c r="F190" s="195"/>
      <c r="G190" s="195"/>
      <c r="H190" s="195"/>
      <c r="I190" s="195"/>
      <c r="J190" s="196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8"/>
      <c r="AK190" s="199"/>
    </row>
    <row r="191" spans="1:37">
      <c r="A191" s="201"/>
      <c r="B191" s="195"/>
      <c r="C191" s="195"/>
      <c r="D191" s="195"/>
      <c r="E191" s="195"/>
      <c r="F191" s="195"/>
      <c r="G191" s="195"/>
      <c r="H191" s="195"/>
      <c r="I191" s="195"/>
      <c r="J191" s="196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8"/>
      <c r="AK191" s="199"/>
    </row>
    <row r="192" spans="1:37">
      <c r="A192" s="201"/>
      <c r="B192" s="195"/>
      <c r="C192" s="195"/>
      <c r="D192" s="195"/>
      <c r="E192" s="195"/>
      <c r="F192" s="195"/>
      <c r="G192" s="195"/>
      <c r="H192" s="195"/>
      <c r="I192" s="195"/>
      <c r="J192" s="196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8"/>
      <c r="AK192" s="199"/>
    </row>
    <row r="193" spans="1:37">
      <c r="A193" s="201"/>
      <c r="B193" s="195"/>
      <c r="C193" s="195"/>
      <c r="D193" s="195"/>
      <c r="E193" s="195"/>
      <c r="F193" s="195"/>
      <c r="G193" s="195"/>
      <c r="H193" s="195"/>
      <c r="I193" s="195"/>
      <c r="J193" s="196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8"/>
      <c r="AK193" s="199"/>
    </row>
    <row r="194" spans="1:37">
      <c r="A194" s="201"/>
      <c r="B194" s="195"/>
      <c r="C194" s="195"/>
      <c r="D194" s="195"/>
      <c r="E194" s="195"/>
      <c r="F194" s="195"/>
      <c r="G194" s="195"/>
      <c r="H194" s="195"/>
      <c r="I194" s="195"/>
      <c r="J194" s="196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8"/>
      <c r="AK194" s="199"/>
    </row>
    <row r="195" spans="1:37">
      <c r="A195" s="201"/>
      <c r="B195" s="195"/>
      <c r="C195" s="195"/>
      <c r="D195" s="195"/>
      <c r="E195" s="195"/>
      <c r="F195" s="195"/>
      <c r="G195" s="195"/>
      <c r="H195" s="195"/>
      <c r="I195" s="195"/>
      <c r="J195" s="196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8"/>
      <c r="AK195" s="199"/>
    </row>
    <row r="196" spans="1:37">
      <c r="A196" s="201"/>
      <c r="B196" s="195"/>
      <c r="C196" s="195"/>
      <c r="D196" s="195"/>
      <c r="E196" s="195"/>
      <c r="F196" s="195"/>
      <c r="G196" s="195"/>
      <c r="H196" s="195"/>
      <c r="I196" s="195"/>
      <c r="J196" s="196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8"/>
      <c r="AK196" s="199"/>
    </row>
    <row r="197" spans="1:37">
      <c r="A197" s="201"/>
      <c r="B197" s="195"/>
      <c r="C197" s="195"/>
      <c r="D197" s="195"/>
      <c r="E197" s="195"/>
      <c r="F197" s="195"/>
      <c r="G197" s="195"/>
      <c r="H197" s="195"/>
      <c r="I197" s="195"/>
      <c r="J197" s="196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8"/>
      <c r="AK197" s="199"/>
    </row>
    <row r="198" spans="1:37">
      <c r="A198" s="201"/>
      <c r="B198" s="195"/>
      <c r="C198" s="195"/>
      <c r="D198" s="195"/>
      <c r="E198" s="195"/>
      <c r="F198" s="195"/>
      <c r="G198" s="195"/>
      <c r="H198" s="195"/>
      <c r="I198" s="195"/>
      <c r="J198" s="196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8"/>
      <c r="AK198" s="199"/>
    </row>
    <row r="199" spans="1:37">
      <c r="A199" s="201"/>
      <c r="B199" s="195"/>
      <c r="C199" s="195"/>
      <c r="D199" s="195"/>
      <c r="E199" s="195"/>
      <c r="F199" s="195"/>
      <c r="G199" s="195"/>
      <c r="H199" s="195"/>
      <c r="I199" s="195"/>
      <c r="J199" s="196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8"/>
      <c r="AK199" s="199"/>
    </row>
    <row r="200" spans="1:37">
      <c r="A200" s="201"/>
      <c r="B200" s="195"/>
      <c r="C200" s="195"/>
      <c r="D200" s="195"/>
      <c r="E200" s="195"/>
      <c r="F200" s="195"/>
      <c r="G200" s="195"/>
      <c r="H200" s="195"/>
      <c r="I200" s="195"/>
      <c r="J200" s="196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8"/>
      <c r="AK200" s="199"/>
    </row>
    <row r="201" spans="1:37">
      <c r="A201" s="201"/>
      <c r="B201" s="195"/>
      <c r="C201" s="195"/>
      <c r="D201" s="195"/>
      <c r="E201" s="195"/>
      <c r="F201" s="195"/>
      <c r="G201" s="195"/>
      <c r="H201" s="195"/>
      <c r="I201" s="195"/>
      <c r="J201" s="196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8"/>
      <c r="AK201" s="199"/>
    </row>
    <row r="202" spans="1:37">
      <c r="A202" s="201"/>
      <c r="B202" s="195"/>
      <c r="C202" s="195"/>
      <c r="D202" s="195"/>
      <c r="E202" s="195"/>
      <c r="F202" s="195"/>
      <c r="G202" s="195"/>
      <c r="H202" s="195"/>
      <c r="I202" s="195"/>
      <c r="J202" s="196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8"/>
      <c r="AK202" s="199"/>
    </row>
    <row r="203" spans="1:37">
      <c r="A203" s="201"/>
      <c r="B203" s="195"/>
      <c r="C203" s="195"/>
      <c r="D203" s="195"/>
      <c r="E203" s="195"/>
      <c r="F203" s="195"/>
      <c r="G203" s="195"/>
      <c r="H203" s="195"/>
      <c r="I203" s="195"/>
      <c r="J203" s="196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8"/>
      <c r="AK203" s="199"/>
    </row>
    <row r="204" spans="1:37">
      <c r="A204" s="201"/>
      <c r="B204" s="195"/>
      <c r="C204" s="195"/>
      <c r="D204" s="195"/>
      <c r="E204" s="195"/>
      <c r="F204" s="195"/>
      <c r="G204" s="195"/>
      <c r="H204" s="195"/>
      <c r="I204" s="195"/>
      <c r="J204" s="196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8"/>
      <c r="AK204" s="199"/>
    </row>
    <row r="205" spans="1:37">
      <c r="A205" s="201"/>
      <c r="B205" s="195"/>
      <c r="C205" s="195"/>
      <c r="D205" s="195"/>
      <c r="E205" s="195"/>
      <c r="F205" s="195"/>
      <c r="G205" s="195"/>
      <c r="H205" s="195"/>
      <c r="I205" s="195"/>
      <c r="J205" s="196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8"/>
      <c r="AK205" s="199"/>
    </row>
    <row r="206" spans="1:37">
      <c r="A206" s="201"/>
      <c r="B206" s="195"/>
      <c r="C206" s="195"/>
      <c r="D206" s="195"/>
      <c r="E206" s="195"/>
      <c r="F206" s="195"/>
      <c r="G206" s="195"/>
      <c r="H206" s="195"/>
      <c r="I206" s="195"/>
      <c r="J206" s="196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8"/>
      <c r="AK206" s="199"/>
    </row>
    <row r="207" spans="1:37">
      <c r="A207" s="201"/>
      <c r="B207" s="195"/>
      <c r="C207" s="195"/>
      <c r="D207" s="195"/>
      <c r="E207" s="195"/>
      <c r="F207" s="195"/>
      <c r="G207" s="195"/>
      <c r="H207" s="195"/>
      <c r="I207" s="195"/>
      <c r="J207" s="196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8"/>
      <c r="AK207" s="199"/>
    </row>
    <row r="208" spans="1:37">
      <c r="A208" s="201"/>
      <c r="B208" s="195"/>
      <c r="C208" s="195"/>
      <c r="D208" s="195"/>
      <c r="E208" s="195"/>
      <c r="F208" s="195"/>
      <c r="G208" s="195"/>
      <c r="H208" s="195"/>
      <c r="I208" s="195"/>
      <c r="J208" s="196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8"/>
      <c r="AK208" s="199"/>
    </row>
    <row r="209" spans="1:37">
      <c r="A209" s="201"/>
      <c r="B209" s="195"/>
      <c r="C209" s="195"/>
      <c r="D209" s="195"/>
      <c r="E209" s="195"/>
      <c r="F209" s="195"/>
      <c r="G209" s="195"/>
      <c r="H209" s="195"/>
      <c r="I209" s="195"/>
      <c r="J209" s="196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8"/>
      <c r="AK209" s="199"/>
    </row>
    <row r="210" spans="1:37">
      <c r="A210" s="201"/>
      <c r="B210" s="195"/>
      <c r="C210" s="195"/>
      <c r="D210" s="195"/>
      <c r="E210" s="195"/>
      <c r="F210" s="195"/>
      <c r="G210" s="195"/>
      <c r="H210" s="195"/>
      <c r="I210" s="195"/>
      <c r="J210" s="196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8"/>
      <c r="AK210" s="199"/>
    </row>
    <row r="211" spans="1:37">
      <c r="A211" s="201"/>
      <c r="B211" s="195"/>
      <c r="C211" s="195"/>
      <c r="D211" s="195"/>
      <c r="E211" s="195"/>
      <c r="F211" s="195"/>
      <c r="G211" s="195"/>
      <c r="H211" s="195"/>
      <c r="I211" s="195"/>
      <c r="J211" s="196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8"/>
      <c r="AK211" s="199"/>
    </row>
    <row r="212" spans="1:37">
      <c r="A212" s="201"/>
      <c r="B212" s="195"/>
      <c r="C212" s="195"/>
      <c r="D212" s="195"/>
      <c r="E212" s="195"/>
      <c r="F212" s="195"/>
      <c r="G212" s="195"/>
      <c r="H212" s="195"/>
      <c r="I212" s="195"/>
      <c r="J212" s="196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8"/>
      <c r="AK212" s="199"/>
    </row>
    <row r="213" spans="1:37">
      <c r="A213" s="201"/>
      <c r="B213" s="195"/>
      <c r="C213" s="195"/>
      <c r="D213" s="195"/>
      <c r="E213" s="195"/>
      <c r="F213" s="195"/>
      <c r="G213" s="195"/>
      <c r="H213" s="195"/>
      <c r="I213" s="195"/>
      <c r="J213" s="196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8"/>
      <c r="AK213" s="199"/>
    </row>
    <row r="214" spans="1:37">
      <c r="A214" s="201"/>
      <c r="B214" s="195"/>
      <c r="C214" s="195"/>
      <c r="D214" s="195"/>
      <c r="E214" s="195"/>
      <c r="F214" s="195"/>
      <c r="G214" s="195"/>
      <c r="H214" s="195"/>
      <c r="I214" s="195"/>
      <c r="J214" s="196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8"/>
      <c r="AK214" s="199"/>
    </row>
    <row r="215" spans="1:37">
      <c r="A215" s="201"/>
      <c r="B215" s="195"/>
      <c r="C215" s="195"/>
      <c r="D215" s="195"/>
      <c r="E215" s="195"/>
      <c r="F215" s="195"/>
      <c r="G215" s="195"/>
      <c r="H215" s="195"/>
      <c r="I215" s="195"/>
      <c r="J215" s="196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8"/>
      <c r="AK215" s="199"/>
    </row>
    <row r="216" spans="1:37">
      <c r="A216" s="201"/>
      <c r="B216" s="195"/>
      <c r="C216" s="195"/>
      <c r="D216" s="195"/>
      <c r="E216" s="195"/>
      <c r="F216" s="195"/>
      <c r="G216" s="195"/>
      <c r="H216" s="195"/>
      <c r="I216" s="195"/>
      <c r="J216" s="196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8"/>
      <c r="AK216" s="199"/>
    </row>
    <row r="217" spans="1:37">
      <c r="A217" s="201"/>
      <c r="B217" s="195"/>
      <c r="C217" s="195"/>
      <c r="D217" s="195"/>
      <c r="E217" s="195"/>
      <c r="F217" s="195"/>
      <c r="G217" s="195"/>
      <c r="H217" s="195"/>
      <c r="I217" s="195"/>
      <c r="J217" s="196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8"/>
      <c r="AK217" s="199"/>
    </row>
    <row r="218" spans="1:37">
      <c r="A218" s="201"/>
      <c r="B218" s="195"/>
      <c r="C218" s="195"/>
      <c r="D218" s="195"/>
      <c r="E218" s="195"/>
      <c r="F218" s="195"/>
      <c r="G218" s="195"/>
      <c r="H218" s="195"/>
      <c r="I218" s="195"/>
      <c r="J218" s="196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8"/>
      <c r="AK218" s="199"/>
    </row>
    <row r="219" spans="1:37">
      <c r="A219" s="201"/>
      <c r="B219" s="195"/>
      <c r="C219" s="195"/>
      <c r="D219" s="195"/>
      <c r="E219" s="195"/>
      <c r="F219" s="195"/>
      <c r="G219" s="195"/>
      <c r="H219" s="195"/>
      <c r="I219" s="195"/>
      <c r="J219" s="196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8"/>
      <c r="AK219" s="199"/>
    </row>
    <row r="220" spans="1:37">
      <c r="A220" s="201"/>
      <c r="B220" s="195"/>
      <c r="C220" s="195"/>
      <c r="D220" s="195"/>
      <c r="E220" s="195"/>
      <c r="F220" s="195"/>
      <c r="G220" s="195"/>
      <c r="H220" s="195"/>
      <c r="I220" s="195"/>
      <c r="J220" s="196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8"/>
      <c r="AK220" s="199"/>
    </row>
    <row r="221" spans="1:37">
      <c r="A221" s="201"/>
      <c r="B221" s="195"/>
      <c r="C221" s="195"/>
      <c r="D221" s="195"/>
      <c r="E221" s="195"/>
      <c r="F221" s="195"/>
      <c r="G221" s="195"/>
      <c r="H221" s="195"/>
      <c r="I221" s="195"/>
      <c r="J221" s="196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8"/>
      <c r="AK221" s="199"/>
    </row>
    <row r="222" spans="1:37">
      <c r="A222" s="201"/>
      <c r="B222" s="195"/>
      <c r="C222" s="195"/>
      <c r="D222" s="195"/>
      <c r="E222" s="195"/>
      <c r="F222" s="195"/>
      <c r="G222" s="195"/>
      <c r="H222" s="195"/>
      <c r="I222" s="195"/>
      <c r="J222" s="196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8"/>
      <c r="AK222" s="199"/>
    </row>
    <row r="223" spans="1:37">
      <c r="A223" s="201"/>
      <c r="B223" s="195"/>
      <c r="C223" s="195"/>
      <c r="D223" s="195"/>
      <c r="E223" s="195"/>
      <c r="F223" s="195"/>
      <c r="G223" s="195"/>
      <c r="H223" s="195"/>
      <c r="I223" s="195"/>
      <c r="J223" s="196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8"/>
      <c r="AK223" s="199"/>
    </row>
    <row r="224" spans="1:37">
      <c r="A224" s="201"/>
      <c r="B224" s="195"/>
      <c r="C224" s="195"/>
      <c r="D224" s="195"/>
      <c r="E224" s="195"/>
      <c r="F224" s="195"/>
      <c r="G224" s="195"/>
      <c r="H224" s="195"/>
      <c r="I224" s="195"/>
      <c r="J224" s="196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8"/>
      <c r="AK224" s="199"/>
    </row>
    <row r="225" spans="1:37">
      <c r="A225" s="201"/>
      <c r="B225" s="195"/>
      <c r="C225" s="195"/>
      <c r="D225" s="195"/>
      <c r="E225" s="195"/>
      <c r="F225" s="195"/>
      <c r="G225" s="195"/>
      <c r="H225" s="195"/>
      <c r="I225" s="195"/>
      <c r="J225" s="196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8"/>
      <c r="AK225" s="199"/>
    </row>
    <row r="226" spans="1:37">
      <c r="A226" s="201"/>
      <c r="B226" s="195"/>
      <c r="C226" s="195"/>
      <c r="D226" s="195"/>
      <c r="E226" s="195"/>
      <c r="F226" s="195"/>
      <c r="G226" s="195"/>
      <c r="H226" s="195"/>
      <c r="I226" s="195"/>
      <c r="J226" s="196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8"/>
      <c r="AK226" s="199"/>
    </row>
    <row r="227" spans="1:37">
      <c r="A227" s="201"/>
      <c r="B227" s="195"/>
      <c r="C227" s="195"/>
      <c r="D227" s="195"/>
      <c r="E227" s="195"/>
      <c r="F227" s="195"/>
      <c r="G227" s="195"/>
      <c r="H227" s="195"/>
      <c r="I227" s="195"/>
      <c r="J227" s="196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8"/>
      <c r="AK227" s="199"/>
    </row>
    <row r="228" spans="1:37">
      <c r="A228" s="201"/>
      <c r="B228" s="195"/>
      <c r="C228" s="195"/>
      <c r="D228" s="195"/>
      <c r="E228" s="195"/>
      <c r="F228" s="195"/>
      <c r="G228" s="195"/>
      <c r="H228" s="195"/>
      <c r="I228" s="195"/>
      <c r="J228" s="196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8"/>
      <c r="AK228" s="199"/>
    </row>
    <row r="229" spans="1:37">
      <c r="A229" s="201"/>
      <c r="B229" s="195"/>
      <c r="C229" s="195"/>
      <c r="D229" s="195"/>
      <c r="E229" s="195"/>
      <c r="F229" s="195"/>
      <c r="G229" s="195"/>
      <c r="H229" s="195"/>
      <c r="I229" s="195"/>
      <c r="J229" s="196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8"/>
      <c r="AK229" s="199"/>
    </row>
    <row r="230" spans="1:37">
      <c r="A230" s="201"/>
      <c r="B230" s="195"/>
      <c r="C230" s="195"/>
      <c r="D230" s="195"/>
      <c r="E230" s="195"/>
      <c r="F230" s="195"/>
      <c r="G230" s="195"/>
      <c r="H230" s="195"/>
      <c r="I230" s="195"/>
      <c r="J230" s="196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8"/>
      <c r="AK230" s="199"/>
    </row>
    <row r="231" spans="1:37">
      <c r="A231" s="201"/>
      <c r="B231" s="195"/>
      <c r="C231" s="195"/>
      <c r="D231" s="195"/>
      <c r="E231" s="195"/>
      <c r="F231" s="195"/>
      <c r="G231" s="195"/>
      <c r="H231" s="195"/>
      <c r="I231" s="195"/>
      <c r="J231" s="196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8"/>
      <c r="AK231" s="199"/>
    </row>
    <row r="232" spans="1:37">
      <c r="A232" s="201"/>
      <c r="B232" s="195"/>
      <c r="C232" s="195"/>
      <c r="D232" s="195"/>
      <c r="E232" s="195"/>
      <c r="F232" s="195"/>
      <c r="G232" s="195"/>
      <c r="H232" s="195"/>
      <c r="I232" s="195"/>
      <c r="J232" s="196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8"/>
      <c r="AK232" s="199"/>
    </row>
    <row r="233" spans="1:37">
      <c r="A233" s="201"/>
      <c r="B233" s="195"/>
      <c r="C233" s="195"/>
      <c r="D233" s="195"/>
      <c r="E233" s="195"/>
      <c r="F233" s="195"/>
      <c r="G233" s="195"/>
      <c r="H233" s="195"/>
      <c r="I233" s="195"/>
      <c r="J233" s="196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8"/>
      <c r="AK233" s="199"/>
    </row>
    <row r="234" spans="1:37">
      <c r="A234" s="201"/>
      <c r="B234" s="195"/>
      <c r="C234" s="195"/>
      <c r="D234" s="195"/>
      <c r="E234" s="195"/>
      <c r="F234" s="195"/>
      <c r="G234" s="195"/>
      <c r="H234" s="195"/>
      <c r="I234" s="195"/>
      <c r="J234" s="196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8"/>
      <c r="AK234" s="199"/>
    </row>
    <row r="235" spans="1:37">
      <c r="A235" s="201"/>
      <c r="B235" s="195"/>
      <c r="C235" s="195"/>
      <c r="D235" s="195"/>
      <c r="E235" s="195"/>
      <c r="F235" s="195"/>
      <c r="G235" s="195"/>
      <c r="H235" s="195"/>
      <c r="I235" s="195"/>
      <c r="J235" s="196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8"/>
      <c r="AK235" s="199"/>
    </row>
    <row r="236" spans="1:37">
      <c r="A236" s="201"/>
      <c r="B236" s="195"/>
      <c r="C236" s="195"/>
      <c r="D236" s="195"/>
      <c r="E236" s="195"/>
      <c r="F236" s="195"/>
      <c r="G236" s="195"/>
      <c r="H236" s="195"/>
      <c r="I236" s="195"/>
      <c r="J236" s="196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8"/>
      <c r="AK236" s="199"/>
    </row>
    <row r="237" spans="1:37">
      <c r="A237" s="201"/>
      <c r="B237" s="195"/>
      <c r="C237" s="195"/>
      <c r="D237" s="195"/>
      <c r="E237" s="195"/>
      <c r="F237" s="195"/>
      <c r="G237" s="195"/>
      <c r="H237" s="195"/>
      <c r="I237" s="195"/>
      <c r="J237" s="196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8"/>
      <c r="AK237" s="199"/>
    </row>
    <row r="238" spans="1:37">
      <c r="A238" s="201"/>
      <c r="B238" s="195"/>
      <c r="C238" s="195"/>
      <c r="D238" s="195"/>
      <c r="E238" s="195"/>
      <c r="F238" s="195"/>
      <c r="G238" s="195"/>
      <c r="H238" s="195"/>
      <c r="I238" s="195"/>
      <c r="J238" s="196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8"/>
      <c r="AK238" s="199"/>
    </row>
    <row r="239" spans="1:37">
      <c r="A239" s="201"/>
      <c r="B239" s="195"/>
      <c r="C239" s="195"/>
      <c r="D239" s="195"/>
      <c r="E239" s="195"/>
      <c r="F239" s="195"/>
      <c r="G239" s="195"/>
      <c r="H239" s="195"/>
      <c r="I239" s="195"/>
      <c r="J239" s="196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8"/>
      <c r="AK239" s="199"/>
    </row>
    <row r="240" spans="1:37">
      <c r="A240" s="201"/>
      <c r="B240" s="195"/>
      <c r="C240" s="195"/>
      <c r="D240" s="195"/>
      <c r="E240" s="195"/>
      <c r="F240" s="195"/>
      <c r="G240" s="195"/>
      <c r="H240" s="195"/>
      <c r="I240" s="195"/>
      <c r="J240" s="196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8"/>
      <c r="AK240" s="199"/>
    </row>
    <row r="241" spans="1:37">
      <c r="A241" s="201"/>
      <c r="B241" s="195"/>
      <c r="C241" s="195"/>
      <c r="D241" s="195"/>
      <c r="E241" s="195"/>
      <c r="F241" s="195"/>
      <c r="G241" s="195"/>
      <c r="H241" s="195"/>
      <c r="I241" s="195"/>
      <c r="J241" s="196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8"/>
      <c r="AK241" s="199"/>
    </row>
    <row r="242" spans="1:37">
      <c r="A242" s="201"/>
      <c r="B242" s="195"/>
      <c r="C242" s="195"/>
      <c r="D242" s="195"/>
      <c r="E242" s="195"/>
      <c r="F242" s="195"/>
      <c r="G242" s="195"/>
      <c r="H242" s="195"/>
      <c r="I242" s="195"/>
      <c r="J242" s="196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8"/>
      <c r="AK242" s="199"/>
    </row>
    <row r="243" spans="1:37">
      <c r="A243" s="201"/>
      <c r="B243" s="195"/>
      <c r="C243" s="195"/>
      <c r="D243" s="195"/>
      <c r="E243" s="195"/>
      <c r="F243" s="195"/>
      <c r="G243" s="195"/>
      <c r="H243" s="195"/>
      <c r="I243" s="195"/>
      <c r="J243" s="196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8"/>
      <c r="AK243" s="199"/>
    </row>
    <row r="244" spans="1:37">
      <c r="A244" s="201"/>
      <c r="B244" s="195"/>
      <c r="C244" s="195"/>
      <c r="D244" s="195"/>
      <c r="E244" s="195"/>
      <c r="F244" s="195"/>
      <c r="G244" s="195"/>
      <c r="H244" s="195"/>
      <c r="I244" s="195"/>
      <c r="J244" s="196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8"/>
      <c r="AK244" s="199"/>
    </row>
    <row r="245" spans="1:37">
      <c r="A245" s="201"/>
      <c r="B245" s="195"/>
      <c r="C245" s="195"/>
      <c r="D245" s="195"/>
      <c r="E245" s="195"/>
      <c r="F245" s="195"/>
      <c r="G245" s="195"/>
      <c r="H245" s="195"/>
      <c r="I245" s="195"/>
      <c r="J245" s="196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8"/>
      <c r="AK245" s="199"/>
    </row>
    <row r="246" spans="1:37">
      <c r="A246" s="201"/>
      <c r="B246" s="195"/>
      <c r="C246" s="195"/>
      <c r="D246" s="195"/>
      <c r="E246" s="195"/>
      <c r="F246" s="195"/>
      <c r="G246" s="195"/>
      <c r="H246" s="195"/>
      <c r="I246" s="195"/>
      <c r="J246" s="196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8"/>
      <c r="AK246" s="199"/>
    </row>
    <row r="247" spans="1:37">
      <c r="A247" s="201"/>
      <c r="B247" s="195"/>
      <c r="C247" s="195"/>
      <c r="D247" s="195"/>
      <c r="E247" s="195"/>
      <c r="F247" s="195"/>
      <c r="G247" s="195"/>
      <c r="H247" s="195"/>
      <c r="I247" s="195"/>
      <c r="J247" s="196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8"/>
      <c r="AK247" s="199"/>
    </row>
    <row r="248" spans="1:37">
      <c r="A248" s="201"/>
      <c r="B248" s="195"/>
      <c r="C248" s="195"/>
      <c r="D248" s="195"/>
      <c r="E248" s="195"/>
      <c r="F248" s="195"/>
      <c r="G248" s="195"/>
      <c r="H248" s="195"/>
      <c r="I248" s="195"/>
      <c r="J248" s="196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8"/>
      <c r="AK248" s="199"/>
    </row>
    <row r="249" spans="1:37">
      <c r="A249" s="201"/>
      <c r="B249" s="195"/>
      <c r="C249" s="195"/>
      <c r="D249" s="195"/>
      <c r="E249" s="195"/>
      <c r="F249" s="195"/>
      <c r="G249" s="195"/>
      <c r="H249" s="195"/>
      <c r="I249" s="195"/>
      <c r="J249" s="196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8"/>
      <c r="AK249" s="199"/>
    </row>
    <row r="250" spans="1:37">
      <c r="A250" s="201"/>
      <c r="B250" s="195"/>
      <c r="C250" s="195"/>
      <c r="D250" s="195"/>
      <c r="E250" s="195"/>
      <c r="F250" s="195"/>
      <c r="G250" s="195"/>
      <c r="H250" s="195"/>
      <c r="I250" s="195"/>
      <c r="J250" s="196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8"/>
      <c r="AK250" s="199"/>
    </row>
    <row r="251" spans="1:37">
      <c r="A251" s="201"/>
      <c r="B251" s="195"/>
      <c r="C251" s="195"/>
      <c r="D251" s="195"/>
      <c r="E251" s="195"/>
      <c r="F251" s="195"/>
      <c r="G251" s="195"/>
      <c r="H251" s="195"/>
      <c r="I251" s="195"/>
      <c r="J251" s="196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8"/>
      <c r="AK251" s="199"/>
    </row>
    <row r="252" spans="1:37">
      <c r="A252" s="201"/>
      <c r="B252" s="195"/>
      <c r="C252" s="195"/>
      <c r="D252" s="195"/>
      <c r="E252" s="195"/>
      <c r="F252" s="195"/>
      <c r="G252" s="195"/>
      <c r="H252" s="195"/>
      <c r="I252" s="195"/>
      <c r="J252" s="196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8"/>
      <c r="AK252" s="199"/>
    </row>
    <row r="253" spans="1:37">
      <c r="A253" s="201"/>
      <c r="B253" s="195"/>
      <c r="C253" s="195"/>
      <c r="D253" s="195"/>
      <c r="E253" s="195"/>
      <c r="F253" s="195"/>
      <c r="G253" s="195"/>
      <c r="H253" s="195"/>
      <c r="I253" s="195"/>
      <c r="J253" s="196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8"/>
      <c r="AK253" s="199"/>
    </row>
    <row r="254" spans="1:37">
      <c r="A254" s="201"/>
      <c r="B254" s="195"/>
      <c r="C254" s="195"/>
      <c r="D254" s="195"/>
      <c r="E254" s="195"/>
      <c r="F254" s="195"/>
      <c r="G254" s="195"/>
      <c r="H254" s="195"/>
      <c r="I254" s="195"/>
      <c r="J254" s="196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8"/>
      <c r="AK254" s="199"/>
    </row>
    <row r="255" spans="1:37">
      <c r="A255" s="201"/>
      <c r="B255" s="195"/>
      <c r="C255" s="195"/>
      <c r="D255" s="195"/>
      <c r="E255" s="195"/>
      <c r="F255" s="195"/>
      <c r="G255" s="195"/>
      <c r="H255" s="195"/>
      <c r="I255" s="195"/>
      <c r="J255" s="196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8"/>
      <c r="AK255" s="199"/>
    </row>
    <row r="256" spans="1:37">
      <c r="A256" s="201"/>
      <c r="B256" s="195"/>
      <c r="C256" s="195"/>
      <c r="D256" s="195"/>
      <c r="E256" s="195"/>
      <c r="F256" s="195"/>
      <c r="G256" s="195"/>
      <c r="H256" s="195"/>
      <c r="I256" s="195"/>
      <c r="J256" s="196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8"/>
      <c r="AK256" s="199"/>
    </row>
    <row r="257" spans="1:37">
      <c r="A257" s="201"/>
      <c r="B257" s="195"/>
      <c r="C257" s="195"/>
      <c r="D257" s="195"/>
      <c r="E257" s="195"/>
      <c r="F257" s="195"/>
      <c r="G257" s="195"/>
      <c r="H257" s="195"/>
      <c r="I257" s="195"/>
      <c r="J257" s="196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8"/>
      <c r="AK257" s="199"/>
    </row>
    <row r="258" spans="1:37">
      <c r="A258" s="201"/>
      <c r="B258" s="195"/>
      <c r="C258" s="195"/>
      <c r="D258" s="195"/>
      <c r="E258" s="195"/>
      <c r="F258" s="195"/>
      <c r="G258" s="195"/>
      <c r="H258" s="195"/>
      <c r="I258" s="195"/>
      <c r="J258" s="196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8"/>
      <c r="AK258" s="199"/>
    </row>
    <row r="259" spans="1:37">
      <c r="A259" s="201"/>
      <c r="B259" s="195"/>
      <c r="C259" s="195"/>
      <c r="D259" s="195"/>
      <c r="E259" s="195"/>
      <c r="F259" s="195"/>
      <c r="G259" s="195"/>
      <c r="H259" s="195"/>
      <c r="I259" s="195"/>
      <c r="J259" s="196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8"/>
      <c r="AK259" s="199"/>
    </row>
    <row r="260" spans="1:37">
      <c r="A260" s="201"/>
      <c r="B260" s="195"/>
      <c r="C260" s="195"/>
      <c r="D260" s="195"/>
      <c r="E260" s="195"/>
      <c r="F260" s="195"/>
      <c r="G260" s="195"/>
      <c r="H260" s="195"/>
      <c r="I260" s="195"/>
      <c r="J260" s="196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8"/>
      <c r="AK260" s="199"/>
    </row>
    <row r="261" spans="1:37">
      <c r="A261" s="201"/>
      <c r="B261" s="195"/>
      <c r="C261" s="195"/>
      <c r="D261" s="195"/>
      <c r="E261" s="195"/>
      <c r="F261" s="195"/>
      <c r="G261" s="195"/>
      <c r="H261" s="195"/>
      <c r="I261" s="195"/>
      <c r="J261" s="196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8"/>
      <c r="AK261" s="199"/>
    </row>
    <row r="262" spans="1:37">
      <c r="A262" s="201"/>
      <c r="B262" s="195"/>
      <c r="C262" s="195"/>
      <c r="D262" s="195"/>
      <c r="E262" s="195"/>
      <c r="F262" s="195"/>
      <c r="G262" s="195"/>
      <c r="H262" s="195"/>
      <c r="I262" s="195"/>
      <c r="J262" s="196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8"/>
      <c r="AK262" s="199"/>
    </row>
    <row r="263" spans="1:37">
      <c r="A263" s="201"/>
      <c r="B263" s="195"/>
      <c r="C263" s="195"/>
      <c r="D263" s="195"/>
      <c r="E263" s="195"/>
      <c r="F263" s="195"/>
      <c r="G263" s="195"/>
      <c r="H263" s="195"/>
      <c r="I263" s="195"/>
      <c r="J263" s="196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8"/>
      <c r="AK263" s="199"/>
    </row>
    <row r="264" spans="1:37">
      <c r="A264" s="201"/>
      <c r="B264" s="195"/>
      <c r="C264" s="195"/>
      <c r="D264" s="195"/>
      <c r="E264" s="195"/>
      <c r="F264" s="195"/>
      <c r="G264" s="195"/>
      <c r="H264" s="195"/>
      <c r="I264" s="195"/>
      <c r="J264" s="196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8"/>
      <c r="AK264" s="199"/>
    </row>
    <row r="265" spans="1:37">
      <c r="A265" s="201"/>
      <c r="B265" s="195"/>
      <c r="C265" s="195"/>
      <c r="D265" s="195"/>
      <c r="E265" s="195"/>
      <c r="F265" s="195"/>
      <c r="G265" s="195"/>
      <c r="H265" s="195"/>
      <c r="I265" s="195"/>
      <c r="J265" s="196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8"/>
      <c r="AK265" s="199"/>
    </row>
    <row r="266" spans="1:37">
      <c r="A266" s="201"/>
      <c r="B266" s="195"/>
      <c r="C266" s="195"/>
      <c r="D266" s="195"/>
      <c r="E266" s="195"/>
      <c r="F266" s="195"/>
      <c r="G266" s="195"/>
      <c r="H266" s="195"/>
      <c r="I266" s="195"/>
      <c r="J266" s="196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8"/>
      <c r="AK266" s="199"/>
    </row>
    <row r="267" spans="1:37">
      <c r="A267" s="201"/>
      <c r="B267" s="195"/>
      <c r="C267" s="195"/>
      <c r="D267" s="195"/>
      <c r="E267" s="195"/>
      <c r="F267" s="195"/>
      <c r="G267" s="195"/>
      <c r="H267" s="195"/>
      <c r="I267" s="195"/>
      <c r="J267" s="196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8"/>
      <c r="AK267" s="199"/>
    </row>
    <row r="268" spans="1:37">
      <c r="A268" s="201"/>
      <c r="B268" s="195"/>
      <c r="C268" s="195"/>
      <c r="D268" s="195"/>
      <c r="E268" s="195"/>
      <c r="F268" s="195"/>
      <c r="G268" s="195"/>
      <c r="H268" s="195"/>
      <c r="I268" s="195"/>
      <c r="J268" s="196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8"/>
      <c r="AK268" s="199"/>
    </row>
    <row r="269" spans="1:37">
      <c r="A269" s="201"/>
      <c r="B269" s="195"/>
      <c r="C269" s="195"/>
      <c r="D269" s="195"/>
      <c r="E269" s="195"/>
      <c r="F269" s="195"/>
      <c r="G269" s="195"/>
      <c r="H269" s="195"/>
      <c r="I269" s="195"/>
      <c r="J269" s="196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8"/>
      <c r="AK269" s="199"/>
    </row>
    <row r="270" spans="1:37">
      <c r="A270" s="201"/>
      <c r="B270" s="195"/>
      <c r="C270" s="195"/>
      <c r="D270" s="195"/>
      <c r="E270" s="195"/>
      <c r="F270" s="195"/>
      <c r="G270" s="195"/>
      <c r="H270" s="195"/>
      <c r="I270" s="195"/>
      <c r="J270" s="196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8"/>
      <c r="AK270" s="199"/>
    </row>
    <row r="271" spans="1:37">
      <c r="A271" s="201"/>
      <c r="B271" s="195"/>
      <c r="C271" s="195"/>
      <c r="D271" s="195"/>
      <c r="E271" s="195"/>
      <c r="F271" s="195"/>
      <c r="G271" s="195"/>
      <c r="H271" s="195"/>
      <c r="I271" s="195"/>
      <c r="J271" s="196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8"/>
      <c r="AK271" s="199"/>
    </row>
    <row r="272" spans="1:37">
      <c r="A272" s="201"/>
      <c r="B272" s="195"/>
      <c r="C272" s="195"/>
      <c r="D272" s="195"/>
      <c r="E272" s="195"/>
      <c r="F272" s="195"/>
      <c r="G272" s="195"/>
      <c r="H272" s="195"/>
      <c r="I272" s="195"/>
      <c r="J272" s="196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8"/>
      <c r="AK272" s="199"/>
    </row>
    <row r="273" spans="1:37">
      <c r="A273" s="201"/>
      <c r="B273" s="195"/>
      <c r="C273" s="195"/>
      <c r="D273" s="195"/>
      <c r="E273" s="195"/>
      <c r="F273" s="195"/>
      <c r="G273" s="195"/>
      <c r="H273" s="195"/>
      <c r="I273" s="195"/>
      <c r="J273" s="196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8"/>
      <c r="AK273" s="199"/>
    </row>
    <row r="274" spans="1:37">
      <c r="A274" s="201"/>
      <c r="B274" s="195"/>
      <c r="C274" s="195"/>
      <c r="D274" s="195"/>
      <c r="E274" s="195"/>
      <c r="F274" s="195"/>
      <c r="G274" s="195"/>
      <c r="H274" s="195"/>
      <c r="I274" s="195"/>
      <c r="J274" s="196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8"/>
      <c r="AK274" s="199"/>
    </row>
    <row r="275" spans="1:37">
      <c r="A275" s="201"/>
      <c r="B275" s="195"/>
      <c r="C275" s="195"/>
      <c r="D275" s="195"/>
      <c r="E275" s="195"/>
      <c r="F275" s="195"/>
      <c r="G275" s="195"/>
      <c r="H275" s="195"/>
      <c r="I275" s="195"/>
      <c r="J275" s="196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8"/>
      <c r="AK275" s="199"/>
    </row>
    <row r="276" spans="1:37">
      <c r="A276" s="201"/>
      <c r="B276" s="195"/>
      <c r="C276" s="195"/>
      <c r="D276" s="195"/>
      <c r="E276" s="195"/>
      <c r="F276" s="195"/>
      <c r="G276" s="195"/>
      <c r="H276" s="195"/>
      <c r="I276" s="195"/>
      <c r="J276" s="196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8"/>
      <c r="AK276" s="199"/>
    </row>
    <row r="277" spans="1:37">
      <c r="A277" s="201"/>
      <c r="B277" s="195"/>
      <c r="C277" s="195"/>
      <c r="D277" s="195"/>
      <c r="E277" s="195"/>
      <c r="F277" s="195"/>
      <c r="G277" s="195"/>
      <c r="H277" s="195"/>
      <c r="I277" s="195"/>
      <c r="J277" s="196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8"/>
      <c r="AK277" s="199"/>
    </row>
    <row r="278" spans="1:37">
      <c r="A278" s="201"/>
      <c r="B278" s="195"/>
      <c r="C278" s="195"/>
      <c r="D278" s="195"/>
      <c r="E278" s="195"/>
      <c r="F278" s="195"/>
      <c r="G278" s="195"/>
      <c r="H278" s="195"/>
      <c r="I278" s="195"/>
      <c r="J278" s="196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8"/>
      <c r="AK278" s="199"/>
    </row>
    <row r="279" spans="1:37">
      <c r="A279" s="201"/>
      <c r="B279" s="195"/>
      <c r="C279" s="195"/>
      <c r="D279" s="195"/>
      <c r="E279" s="195"/>
      <c r="F279" s="195"/>
      <c r="G279" s="195"/>
      <c r="H279" s="195"/>
      <c r="I279" s="195"/>
      <c r="J279" s="196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8"/>
      <c r="AK279" s="199"/>
    </row>
    <row r="280" spans="1:37">
      <c r="A280" s="201"/>
      <c r="B280" s="195"/>
      <c r="C280" s="195"/>
      <c r="D280" s="195"/>
      <c r="E280" s="195"/>
      <c r="F280" s="195"/>
      <c r="G280" s="195"/>
      <c r="H280" s="195"/>
      <c r="I280" s="195"/>
      <c r="J280" s="196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8"/>
      <c r="AK280" s="199"/>
    </row>
    <row r="281" spans="1:37">
      <c r="A281" s="201"/>
      <c r="B281" s="195"/>
      <c r="C281" s="195"/>
      <c r="D281" s="195"/>
      <c r="E281" s="195"/>
      <c r="F281" s="195"/>
      <c r="G281" s="195"/>
      <c r="H281" s="195"/>
      <c r="I281" s="195"/>
      <c r="J281" s="196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8"/>
      <c r="AK281" s="199"/>
    </row>
    <row r="282" spans="1:37">
      <c r="A282" s="201"/>
      <c r="B282" s="195"/>
      <c r="C282" s="195"/>
      <c r="D282" s="195"/>
      <c r="E282" s="195"/>
      <c r="F282" s="195"/>
      <c r="G282" s="195"/>
      <c r="H282" s="195"/>
      <c r="I282" s="195"/>
      <c r="J282" s="196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8"/>
      <c r="AK282" s="199"/>
    </row>
    <row r="283" spans="1:37">
      <c r="A283" s="201"/>
      <c r="B283" s="195"/>
      <c r="C283" s="195"/>
      <c r="D283" s="195"/>
      <c r="E283" s="195"/>
      <c r="F283" s="195"/>
      <c r="G283" s="195"/>
      <c r="H283" s="195"/>
      <c r="I283" s="195"/>
      <c r="J283" s="196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8"/>
      <c r="AK283" s="199"/>
    </row>
    <row r="284" spans="1:37">
      <c r="A284" s="201"/>
      <c r="B284" s="195"/>
      <c r="C284" s="195"/>
      <c r="D284" s="195"/>
      <c r="E284" s="195"/>
      <c r="F284" s="195"/>
      <c r="G284" s="195"/>
      <c r="H284" s="195"/>
      <c r="I284" s="195"/>
      <c r="J284" s="196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8"/>
      <c r="AK284" s="199"/>
    </row>
    <row r="285" spans="1:37">
      <c r="A285" s="201"/>
      <c r="B285" s="195"/>
      <c r="C285" s="195"/>
      <c r="D285" s="195"/>
      <c r="E285" s="195"/>
      <c r="F285" s="195"/>
      <c r="G285" s="195"/>
      <c r="H285" s="195"/>
      <c r="I285" s="195"/>
      <c r="J285" s="196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8"/>
      <c r="AK285" s="199"/>
    </row>
    <row r="286" spans="1:37">
      <c r="A286" s="201"/>
      <c r="B286" s="195"/>
      <c r="C286" s="195"/>
      <c r="D286" s="195"/>
      <c r="E286" s="195"/>
      <c r="F286" s="195"/>
      <c r="G286" s="195"/>
      <c r="H286" s="195"/>
      <c r="I286" s="195"/>
      <c r="J286" s="196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8"/>
      <c r="AK286" s="199"/>
    </row>
    <row r="287" spans="1:37">
      <c r="A287" s="201"/>
      <c r="B287" s="195"/>
      <c r="C287" s="195"/>
      <c r="D287" s="195"/>
      <c r="E287" s="195"/>
      <c r="F287" s="195"/>
      <c r="G287" s="195"/>
      <c r="H287" s="195"/>
      <c r="I287" s="195"/>
      <c r="J287" s="196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8"/>
      <c r="AK287" s="199"/>
    </row>
    <row r="288" spans="1:37">
      <c r="A288" s="201"/>
      <c r="B288" s="195"/>
      <c r="C288" s="195"/>
      <c r="D288" s="195"/>
      <c r="E288" s="195"/>
      <c r="F288" s="195"/>
      <c r="G288" s="195"/>
      <c r="H288" s="195"/>
      <c r="I288" s="195"/>
      <c r="J288" s="196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8"/>
      <c r="AK288" s="199"/>
    </row>
    <row r="289" spans="1:37">
      <c r="A289" s="201"/>
      <c r="B289" s="195"/>
      <c r="C289" s="195"/>
      <c r="D289" s="195"/>
      <c r="E289" s="195"/>
      <c r="F289" s="195"/>
      <c r="G289" s="195"/>
      <c r="H289" s="195"/>
      <c r="I289" s="195"/>
      <c r="J289" s="196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8"/>
      <c r="AK289" s="199"/>
    </row>
    <row r="290" spans="1:37">
      <c r="A290" s="201"/>
      <c r="B290" s="195"/>
      <c r="C290" s="195"/>
      <c r="D290" s="195"/>
      <c r="E290" s="195"/>
      <c r="F290" s="195"/>
      <c r="G290" s="195"/>
      <c r="H290" s="195"/>
      <c r="I290" s="195"/>
      <c r="J290" s="196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8"/>
      <c r="AK290" s="199"/>
    </row>
    <row r="291" spans="1:37">
      <c r="A291" s="201"/>
      <c r="B291" s="195"/>
      <c r="C291" s="195"/>
      <c r="D291" s="195"/>
      <c r="E291" s="195"/>
      <c r="F291" s="195"/>
      <c r="G291" s="195"/>
      <c r="H291" s="195"/>
      <c r="I291" s="195"/>
      <c r="J291" s="196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8"/>
      <c r="AK291" s="199"/>
    </row>
    <row r="292" spans="1:37">
      <c r="A292" s="201"/>
      <c r="B292" s="195"/>
      <c r="C292" s="195"/>
      <c r="D292" s="195"/>
      <c r="E292" s="195"/>
      <c r="F292" s="195"/>
      <c r="G292" s="195"/>
      <c r="H292" s="195"/>
      <c r="I292" s="195"/>
      <c r="J292" s="196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8"/>
      <c r="AK292" s="199"/>
    </row>
    <row r="293" spans="1:37">
      <c r="A293" s="201"/>
      <c r="B293" s="195"/>
      <c r="C293" s="195"/>
      <c r="D293" s="195"/>
      <c r="E293" s="195"/>
      <c r="F293" s="195"/>
      <c r="G293" s="195"/>
      <c r="H293" s="195"/>
      <c r="I293" s="195"/>
      <c r="J293" s="196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8"/>
      <c r="AK293" s="199"/>
    </row>
    <row r="294" spans="1:37">
      <c r="A294" s="201"/>
      <c r="B294" s="195"/>
      <c r="C294" s="195"/>
      <c r="D294" s="195"/>
      <c r="E294" s="195"/>
      <c r="F294" s="195"/>
      <c r="G294" s="195"/>
      <c r="H294" s="195"/>
      <c r="I294" s="195"/>
      <c r="J294" s="196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8"/>
      <c r="AK294" s="199"/>
    </row>
    <row r="295" spans="1:37">
      <c r="A295" s="201"/>
      <c r="B295" s="195"/>
      <c r="C295" s="195"/>
      <c r="D295" s="195"/>
      <c r="E295" s="195"/>
      <c r="F295" s="195"/>
      <c r="G295" s="195"/>
      <c r="H295" s="195"/>
      <c r="I295" s="195"/>
      <c r="J295" s="196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8"/>
      <c r="AK295" s="199"/>
    </row>
    <row r="296" spans="1:37">
      <c r="A296" s="201"/>
      <c r="B296" s="195"/>
      <c r="C296" s="195"/>
      <c r="D296" s="195"/>
      <c r="E296" s="195"/>
      <c r="F296" s="195"/>
      <c r="G296" s="195"/>
      <c r="H296" s="195"/>
      <c r="I296" s="195"/>
      <c r="J296" s="196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8"/>
      <c r="AK296" s="199"/>
    </row>
    <row r="297" spans="1:37">
      <c r="A297" s="201"/>
      <c r="B297" s="195"/>
      <c r="C297" s="195"/>
      <c r="D297" s="195"/>
      <c r="E297" s="195"/>
      <c r="F297" s="195"/>
      <c r="G297" s="195"/>
      <c r="H297" s="195"/>
      <c r="I297" s="195"/>
      <c r="J297" s="196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8"/>
      <c r="AK297" s="199"/>
    </row>
    <row r="298" spans="1:37">
      <c r="A298" s="201"/>
      <c r="B298" s="195"/>
      <c r="C298" s="195"/>
      <c r="D298" s="195"/>
      <c r="E298" s="195"/>
      <c r="F298" s="195"/>
      <c r="G298" s="195"/>
      <c r="H298" s="195"/>
      <c r="I298" s="195"/>
      <c r="J298" s="196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8"/>
      <c r="AK298" s="199"/>
    </row>
    <row r="299" spans="1:37">
      <c r="A299" s="201"/>
      <c r="B299" s="195"/>
      <c r="C299" s="195"/>
      <c r="D299" s="195"/>
      <c r="E299" s="195"/>
      <c r="F299" s="195"/>
      <c r="G299" s="195"/>
      <c r="H299" s="195"/>
      <c r="I299" s="195"/>
      <c r="J299" s="196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8"/>
      <c r="AK299" s="199"/>
    </row>
    <row r="300" spans="1:37">
      <c r="A300" s="201"/>
      <c r="B300" s="195"/>
      <c r="C300" s="195"/>
      <c r="D300" s="195"/>
      <c r="E300" s="195"/>
      <c r="F300" s="195"/>
      <c r="G300" s="195"/>
      <c r="H300" s="195"/>
      <c r="I300" s="195"/>
      <c r="J300" s="196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8"/>
      <c r="AK300" s="199"/>
    </row>
    <row r="301" spans="1:37">
      <c r="A301" s="201"/>
      <c r="B301" s="195"/>
      <c r="C301" s="195"/>
      <c r="D301" s="195"/>
      <c r="E301" s="195"/>
      <c r="F301" s="195"/>
      <c r="G301" s="195"/>
      <c r="H301" s="195"/>
      <c r="I301" s="195"/>
      <c r="J301" s="196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8"/>
      <c r="AK301" s="199"/>
    </row>
    <row r="302" spans="1:37">
      <c r="A302" s="201"/>
      <c r="B302" s="195"/>
      <c r="C302" s="195"/>
      <c r="D302" s="195"/>
      <c r="E302" s="195"/>
      <c r="F302" s="195"/>
      <c r="G302" s="195"/>
      <c r="H302" s="195"/>
      <c r="I302" s="195"/>
      <c r="J302" s="196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8"/>
      <c r="AK302" s="199"/>
    </row>
    <row r="303" spans="1:37">
      <c r="A303" s="201"/>
      <c r="B303" s="195"/>
      <c r="C303" s="195"/>
      <c r="D303" s="195"/>
      <c r="E303" s="195"/>
      <c r="F303" s="195"/>
      <c r="G303" s="195"/>
      <c r="H303" s="195"/>
      <c r="I303" s="195"/>
      <c r="J303" s="196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8"/>
      <c r="AK303" s="199"/>
    </row>
    <row r="304" spans="1:37">
      <c r="A304" s="201"/>
      <c r="B304" s="195"/>
      <c r="C304" s="195"/>
      <c r="D304" s="195"/>
      <c r="E304" s="195"/>
      <c r="F304" s="195"/>
      <c r="G304" s="195"/>
      <c r="H304" s="195"/>
      <c r="I304" s="195"/>
      <c r="J304" s="196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8"/>
      <c r="AK304" s="199"/>
    </row>
    <row r="305" spans="1:37">
      <c r="A305" s="201"/>
      <c r="B305" s="195"/>
      <c r="C305" s="195"/>
      <c r="D305" s="195"/>
      <c r="E305" s="195"/>
      <c r="F305" s="195"/>
      <c r="G305" s="195"/>
      <c r="H305" s="195"/>
      <c r="I305" s="195"/>
      <c r="J305" s="196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8"/>
      <c r="AK305" s="199"/>
    </row>
    <row r="306" spans="1:37">
      <c r="A306" s="201"/>
      <c r="B306" s="195"/>
      <c r="C306" s="195"/>
      <c r="D306" s="195"/>
      <c r="E306" s="195"/>
      <c r="F306" s="195"/>
      <c r="G306" s="195"/>
      <c r="H306" s="195"/>
      <c r="I306" s="195"/>
      <c r="J306" s="196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8"/>
      <c r="AK306" s="199"/>
    </row>
    <row r="307" spans="1:37">
      <c r="A307" s="201"/>
      <c r="B307" s="195"/>
      <c r="C307" s="195"/>
      <c r="D307" s="195"/>
      <c r="E307" s="195"/>
      <c r="F307" s="195"/>
      <c r="G307" s="195"/>
      <c r="H307" s="195"/>
      <c r="I307" s="195"/>
      <c r="J307" s="196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8"/>
      <c r="AK307" s="199"/>
    </row>
    <row r="308" spans="1:37">
      <c r="A308" s="201"/>
      <c r="B308" s="195"/>
      <c r="C308" s="195"/>
      <c r="D308" s="195"/>
      <c r="E308" s="195"/>
      <c r="F308" s="195"/>
      <c r="G308" s="195"/>
      <c r="H308" s="195"/>
      <c r="I308" s="195"/>
      <c r="J308" s="196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8"/>
      <c r="AK308" s="199"/>
    </row>
    <row r="309" spans="1:37">
      <c r="A309" s="201"/>
      <c r="B309" s="195"/>
      <c r="C309" s="195"/>
      <c r="D309" s="195"/>
      <c r="E309" s="195"/>
      <c r="F309" s="195"/>
      <c r="G309" s="195"/>
      <c r="H309" s="195"/>
      <c r="I309" s="195"/>
      <c r="J309" s="196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8"/>
      <c r="AK309" s="199"/>
    </row>
    <row r="310" spans="1:37">
      <c r="A310" s="201"/>
      <c r="B310" s="195"/>
      <c r="C310" s="195"/>
      <c r="D310" s="195"/>
      <c r="E310" s="195"/>
      <c r="F310" s="195"/>
      <c r="G310" s="195"/>
      <c r="H310" s="195"/>
      <c r="I310" s="195"/>
      <c r="J310" s="196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8"/>
      <c r="AK310" s="199"/>
    </row>
    <row r="311" spans="1:37">
      <c r="A311" s="201"/>
      <c r="B311" s="195"/>
      <c r="C311" s="195"/>
      <c r="D311" s="195"/>
      <c r="E311" s="195"/>
      <c r="F311" s="195"/>
      <c r="G311" s="195"/>
      <c r="H311" s="195"/>
      <c r="I311" s="195"/>
      <c r="J311" s="196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8"/>
      <c r="AK311" s="199"/>
    </row>
    <row r="312" spans="1:37">
      <c r="A312" s="201"/>
      <c r="B312" s="195"/>
      <c r="C312" s="195"/>
      <c r="D312" s="195"/>
      <c r="E312" s="195"/>
      <c r="F312" s="195"/>
      <c r="G312" s="195"/>
      <c r="H312" s="195"/>
      <c r="I312" s="195"/>
      <c r="J312" s="196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8"/>
      <c r="AK312" s="199"/>
    </row>
    <row r="313" spans="1:37">
      <c r="A313" s="201"/>
      <c r="B313" s="195"/>
      <c r="C313" s="195"/>
      <c r="D313" s="195"/>
      <c r="E313" s="195"/>
      <c r="F313" s="195"/>
      <c r="G313" s="195"/>
      <c r="H313" s="195"/>
      <c r="I313" s="195"/>
      <c r="J313" s="196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8"/>
      <c r="AK313" s="199"/>
    </row>
    <row r="314" spans="1:37">
      <c r="A314" s="201"/>
      <c r="B314" s="195"/>
      <c r="C314" s="195"/>
      <c r="D314" s="195"/>
      <c r="E314" s="195"/>
      <c r="F314" s="195"/>
      <c r="G314" s="195"/>
      <c r="H314" s="195"/>
      <c r="I314" s="195"/>
      <c r="J314" s="196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8"/>
      <c r="AK314" s="199"/>
    </row>
    <row r="315" spans="1:37">
      <c r="A315" s="201"/>
      <c r="B315" s="195"/>
      <c r="C315" s="195"/>
      <c r="D315" s="195"/>
      <c r="E315" s="195"/>
      <c r="F315" s="195"/>
      <c r="G315" s="195"/>
      <c r="H315" s="195"/>
      <c r="I315" s="195"/>
      <c r="J315" s="196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8"/>
      <c r="AK315" s="199"/>
    </row>
    <row r="316" spans="1:37">
      <c r="A316" s="201"/>
      <c r="B316" s="195"/>
      <c r="C316" s="195"/>
      <c r="D316" s="195"/>
      <c r="E316" s="195"/>
      <c r="F316" s="195"/>
      <c r="G316" s="195"/>
      <c r="H316" s="195"/>
      <c r="I316" s="195"/>
      <c r="J316" s="196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8"/>
      <c r="AK316" s="199"/>
    </row>
    <row r="317" spans="1:37">
      <c r="A317" s="201"/>
      <c r="B317" s="195"/>
      <c r="C317" s="195"/>
      <c r="D317" s="195"/>
      <c r="E317" s="195"/>
      <c r="F317" s="195"/>
      <c r="G317" s="195"/>
      <c r="H317" s="195"/>
      <c r="I317" s="195"/>
      <c r="J317" s="196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8"/>
      <c r="AK317" s="199"/>
    </row>
    <row r="318" spans="1:37">
      <c r="A318" s="201"/>
      <c r="B318" s="195"/>
      <c r="C318" s="195"/>
      <c r="D318" s="195"/>
      <c r="E318" s="195"/>
      <c r="F318" s="195"/>
      <c r="G318" s="195"/>
      <c r="H318" s="195"/>
      <c r="I318" s="195"/>
      <c r="J318" s="196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8"/>
      <c r="AK318" s="199"/>
    </row>
    <row r="319" spans="1:37">
      <c r="A319" s="201"/>
      <c r="B319" s="195"/>
      <c r="C319" s="195"/>
      <c r="D319" s="195"/>
      <c r="E319" s="195"/>
      <c r="F319" s="195"/>
      <c r="G319" s="195"/>
      <c r="H319" s="195"/>
      <c r="I319" s="195"/>
      <c r="J319" s="196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8"/>
      <c r="AK319" s="199"/>
    </row>
    <row r="320" spans="1:37">
      <c r="A320" s="201"/>
      <c r="B320" s="195"/>
      <c r="C320" s="195"/>
      <c r="D320" s="195"/>
      <c r="E320" s="195"/>
      <c r="F320" s="195"/>
      <c r="G320" s="195"/>
      <c r="H320" s="195"/>
      <c r="I320" s="195"/>
      <c r="J320" s="196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8"/>
      <c r="AK320" s="199"/>
    </row>
    <row r="321" spans="1:37">
      <c r="A321" s="201"/>
      <c r="B321" s="195"/>
      <c r="C321" s="195"/>
      <c r="D321" s="195"/>
      <c r="E321" s="195"/>
      <c r="F321" s="195"/>
      <c r="G321" s="195"/>
      <c r="H321" s="195"/>
      <c r="I321" s="195"/>
      <c r="J321" s="196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8"/>
      <c r="AK321" s="199"/>
    </row>
    <row r="322" spans="1:37">
      <c r="A322" s="201"/>
      <c r="B322" s="195"/>
      <c r="C322" s="195"/>
      <c r="D322" s="195"/>
      <c r="E322" s="195"/>
      <c r="F322" s="195"/>
      <c r="G322" s="195"/>
      <c r="H322" s="195"/>
      <c r="I322" s="195"/>
      <c r="J322" s="196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8"/>
      <c r="AK322" s="199"/>
    </row>
    <row r="323" spans="1:37">
      <c r="A323" s="201"/>
      <c r="B323" s="195"/>
      <c r="C323" s="195"/>
      <c r="D323" s="195"/>
      <c r="E323" s="195"/>
      <c r="F323" s="195"/>
      <c r="G323" s="195"/>
      <c r="H323" s="195"/>
      <c r="I323" s="195"/>
      <c r="J323" s="196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8"/>
      <c r="AK323" s="199"/>
    </row>
    <row r="324" spans="1:37">
      <c r="A324" s="201"/>
      <c r="B324" s="195"/>
      <c r="C324" s="195"/>
      <c r="D324" s="195"/>
      <c r="E324" s="195"/>
      <c r="F324" s="195"/>
      <c r="G324" s="195"/>
      <c r="H324" s="195"/>
      <c r="I324" s="195"/>
      <c r="J324" s="196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8"/>
      <c r="AK324" s="199"/>
    </row>
    <row r="325" spans="1:37">
      <c r="A325" s="201"/>
      <c r="B325" s="195"/>
      <c r="C325" s="195"/>
      <c r="D325" s="195"/>
      <c r="E325" s="195"/>
      <c r="F325" s="195"/>
      <c r="G325" s="195"/>
      <c r="H325" s="195"/>
      <c r="I325" s="195"/>
      <c r="J325" s="196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8"/>
      <c r="AK325" s="199"/>
    </row>
    <row r="326" spans="1:37">
      <c r="A326" s="201"/>
      <c r="B326" s="195"/>
      <c r="C326" s="195"/>
      <c r="D326" s="195"/>
      <c r="E326" s="195"/>
      <c r="F326" s="195"/>
      <c r="G326" s="195"/>
      <c r="H326" s="195"/>
      <c r="I326" s="195"/>
      <c r="J326" s="196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8"/>
      <c r="AK326" s="199"/>
    </row>
    <row r="327" spans="1:37">
      <c r="A327" s="201"/>
      <c r="B327" s="195"/>
      <c r="C327" s="195"/>
      <c r="D327" s="195"/>
      <c r="E327" s="195"/>
      <c r="F327" s="195"/>
      <c r="G327" s="195"/>
      <c r="H327" s="195"/>
      <c r="I327" s="195"/>
      <c r="J327" s="196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8"/>
      <c r="AK327" s="199"/>
    </row>
    <row r="328" spans="1:37">
      <c r="A328" s="201"/>
      <c r="B328" s="195"/>
      <c r="C328" s="195"/>
      <c r="D328" s="195"/>
      <c r="E328" s="195"/>
      <c r="F328" s="195"/>
      <c r="G328" s="195"/>
      <c r="H328" s="195"/>
      <c r="I328" s="195"/>
      <c r="J328" s="196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8"/>
      <c r="AK328" s="199"/>
    </row>
    <row r="329" spans="1:37">
      <c r="A329" s="201"/>
      <c r="B329" s="195"/>
      <c r="C329" s="195"/>
      <c r="D329" s="195"/>
      <c r="E329" s="195"/>
      <c r="F329" s="195"/>
      <c r="G329" s="195"/>
      <c r="H329" s="195"/>
      <c r="I329" s="195"/>
      <c r="J329" s="196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8"/>
      <c r="AK329" s="199"/>
    </row>
    <row r="330" spans="1:37">
      <c r="A330" s="201"/>
      <c r="B330" s="195"/>
      <c r="C330" s="195"/>
      <c r="D330" s="195"/>
      <c r="E330" s="195"/>
      <c r="F330" s="195"/>
      <c r="G330" s="195"/>
      <c r="H330" s="195"/>
      <c r="I330" s="195"/>
      <c r="J330" s="196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8"/>
      <c r="AK330" s="199"/>
    </row>
    <row r="331" spans="1:37">
      <c r="A331" s="201"/>
      <c r="B331" s="195"/>
      <c r="C331" s="195"/>
      <c r="D331" s="195"/>
      <c r="E331" s="195"/>
      <c r="F331" s="195"/>
      <c r="G331" s="195"/>
      <c r="H331" s="195"/>
      <c r="I331" s="195"/>
      <c r="J331" s="196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8"/>
      <c r="AK331" s="199"/>
    </row>
    <row r="332" spans="1:37">
      <c r="A332" s="201"/>
      <c r="B332" s="195"/>
      <c r="C332" s="195"/>
      <c r="D332" s="195"/>
      <c r="E332" s="195"/>
      <c r="F332" s="195"/>
      <c r="G332" s="195"/>
      <c r="H332" s="195"/>
      <c r="I332" s="195"/>
      <c r="J332" s="196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8"/>
      <c r="AK332" s="199"/>
    </row>
    <row r="333" spans="1:37">
      <c r="A333" s="201"/>
      <c r="B333" s="195"/>
      <c r="C333" s="195"/>
      <c r="D333" s="195"/>
      <c r="E333" s="195"/>
      <c r="F333" s="195"/>
      <c r="G333" s="195"/>
      <c r="H333" s="195"/>
      <c r="I333" s="195"/>
      <c r="J333" s="196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8"/>
      <c r="AK333" s="199"/>
    </row>
    <row r="334" spans="1:37">
      <c r="A334" s="201"/>
      <c r="B334" s="195"/>
      <c r="C334" s="195"/>
      <c r="D334" s="195"/>
      <c r="E334" s="195"/>
      <c r="F334" s="195"/>
      <c r="G334" s="195"/>
      <c r="H334" s="195"/>
      <c r="I334" s="195"/>
      <c r="J334" s="196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8"/>
      <c r="AK334" s="199"/>
    </row>
    <row r="335" spans="1:37">
      <c r="A335" s="201"/>
      <c r="B335" s="195"/>
      <c r="C335" s="195"/>
      <c r="D335" s="195"/>
      <c r="E335" s="195"/>
      <c r="F335" s="195"/>
      <c r="G335" s="195"/>
      <c r="H335" s="195"/>
      <c r="I335" s="195"/>
      <c r="J335" s="196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8"/>
      <c r="AK335" s="199"/>
    </row>
    <row r="336" spans="1:37">
      <c r="A336" s="201"/>
      <c r="B336" s="195"/>
      <c r="C336" s="195"/>
      <c r="D336" s="195"/>
      <c r="E336" s="195"/>
      <c r="F336" s="195"/>
      <c r="G336" s="195"/>
      <c r="H336" s="195"/>
      <c r="I336" s="195"/>
      <c r="J336" s="196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8"/>
      <c r="AK336" s="199"/>
    </row>
    <row r="337" spans="1:37">
      <c r="A337" s="201"/>
      <c r="B337" s="195"/>
      <c r="C337" s="195"/>
      <c r="D337" s="195"/>
      <c r="E337" s="195"/>
      <c r="F337" s="195"/>
      <c r="G337" s="195"/>
      <c r="H337" s="195"/>
      <c r="I337" s="195"/>
      <c r="J337" s="196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8"/>
      <c r="AK337" s="199"/>
    </row>
    <row r="338" spans="1:37">
      <c r="A338" s="201"/>
      <c r="B338" s="195"/>
      <c r="C338" s="195"/>
      <c r="D338" s="195"/>
      <c r="E338" s="195"/>
      <c r="F338" s="195"/>
      <c r="G338" s="195"/>
      <c r="H338" s="195"/>
      <c r="I338" s="195"/>
      <c r="J338" s="196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8"/>
      <c r="AK338" s="199"/>
    </row>
    <row r="339" spans="1:37">
      <c r="A339" s="201"/>
      <c r="B339" s="195"/>
      <c r="C339" s="195"/>
      <c r="D339" s="195"/>
      <c r="E339" s="195"/>
      <c r="F339" s="195"/>
      <c r="G339" s="195"/>
      <c r="H339" s="195"/>
      <c r="I339" s="195"/>
      <c r="J339" s="196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8"/>
      <c r="AK339" s="199"/>
    </row>
    <row r="340" spans="1:37">
      <c r="A340" s="201"/>
      <c r="B340" s="195"/>
      <c r="C340" s="195"/>
      <c r="D340" s="195"/>
      <c r="E340" s="195"/>
      <c r="F340" s="195"/>
      <c r="G340" s="195"/>
      <c r="H340" s="195"/>
      <c r="I340" s="195"/>
      <c r="J340" s="196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8"/>
      <c r="AK340" s="199"/>
    </row>
    <row r="341" spans="1:37">
      <c r="A341" s="201"/>
      <c r="B341" s="195"/>
      <c r="C341" s="195"/>
      <c r="D341" s="195"/>
      <c r="E341" s="195"/>
      <c r="F341" s="195"/>
      <c r="G341" s="195"/>
      <c r="H341" s="195"/>
      <c r="I341" s="195"/>
      <c r="J341" s="196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8"/>
      <c r="AK341" s="199"/>
    </row>
    <row r="342" spans="1:37">
      <c r="A342" s="201"/>
      <c r="B342" s="195"/>
      <c r="C342" s="195"/>
      <c r="D342" s="195"/>
      <c r="E342" s="195"/>
      <c r="F342" s="195"/>
      <c r="G342" s="195"/>
      <c r="H342" s="195"/>
      <c r="I342" s="195"/>
      <c r="J342" s="196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8"/>
      <c r="AK342" s="199"/>
    </row>
    <row r="343" spans="1:37">
      <c r="A343" s="201"/>
      <c r="B343" s="195"/>
      <c r="C343" s="195"/>
      <c r="D343" s="195"/>
      <c r="E343" s="195"/>
      <c r="F343" s="195"/>
      <c r="G343" s="195"/>
      <c r="H343" s="195"/>
      <c r="I343" s="195"/>
      <c r="J343" s="196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8"/>
      <c r="AK343" s="199"/>
    </row>
    <row r="344" spans="1:37">
      <c r="A344" s="201"/>
      <c r="B344" s="195"/>
      <c r="C344" s="195"/>
      <c r="D344" s="195"/>
      <c r="E344" s="195"/>
      <c r="F344" s="195"/>
      <c r="G344" s="195"/>
      <c r="H344" s="195"/>
      <c r="I344" s="195"/>
      <c r="J344" s="196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8"/>
      <c r="AK344" s="199"/>
    </row>
    <row r="345" spans="1:37">
      <c r="A345" s="201"/>
      <c r="B345" s="195"/>
      <c r="C345" s="195"/>
      <c r="D345" s="195"/>
      <c r="E345" s="195"/>
      <c r="F345" s="195"/>
      <c r="G345" s="195"/>
      <c r="H345" s="195"/>
      <c r="I345" s="195"/>
      <c r="J345" s="196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8"/>
      <c r="AK345" s="199"/>
    </row>
    <row r="346" spans="1:37">
      <c r="A346" s="201"/>
      <c r="B346" s="195"/>
      <c r="C346" s="195"/>
      <c r="D346" s="195"/>
      <c r="E346" s="195"/>
      <c r="F346" s="195"/>
      <c r="G346" s="195"/>
      <c r="H346" s="195"/>
      <c r="I346" s="195"/>
      <c r="J346" s="196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8"/>
      <c r="AK346" s="199"/>
    </row>
    <row r="347" spans="1:37">
      <c r="A347" s="201"/>
      <c r="B347" s="195"/>
      <c r="C347" s="195"/>
      <c r="D347" s="195"/>
      <c r="E347" s="195"/>
      <c r="F347" s="195"/>
      <c r="G347" s="195"/>
      <c r="H347" s="195"/>
      <c r="I347" s="195"/>
      <c r="J347" s="196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8"/>
      <c r="AK347" s="199"/>
    </row>
    <row r="348" spans="1:37">
      <c r="A348" s="201"/>
      <c r="B348" s="195"/>
      <c r="C348" s="195"/>
      <c r="D348" s="195"/>
      <c r="E348" s="195"/>
      <c r="F348" s="195"/>
      <c r="G348" s="195"/>
      <c r="H348" s="195"/>
      <c r="I348" s="195"/>
      <c r="J348" s="196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8"/>
      <c r="AK348" s="199"/>
    </row>
    <row r="349" spans="1:37">
      <c r="A349" s="201"/>
      <c r="B349" s="195"/>
      <c r="C349" s="195"/>
      <c r="D349" s="195"/>
      <c r="E349" s="195"/>
      <c r="F349" s="195"/>
      <c r="G349" s="195"/>
      <c r="H349" s="195"/>
      <c r="I349" s="195"/>
      <c r="J349" s="196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8"/>
      <c r="AK349" s="199"/>
    </row>
    <row r="350" spans="1:37">
      <c r="A350" s="201"/>
      <c r="B350" s="195"/>
      <c r="C350" s="195"/>
      <c r="D350" s="195"/>
      <c r="E350" s="195"/>
      <c r="F350" s="195"/>
      <c r="G350" s="195"/>
      <c r="H350" s="195"/>
      <c r="I350" s="195"/>
      <c r="J350" s="196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8"/>
      <c r="AK350" s="199"/>
    </row>
    <row r="351" spans="1:37">
      <c r="A351" s="201"/>
      <c r="B351" s="195"/>
      <c r="C351" s="195"/>
      <c r="D351" s="195"/>
      <c r="E351" s="195"/>
      <c r="F351" s="195"/>
      <c r="G351" s="195"/>
      <c r="H351" s="195"/>
      <c r="I351" s="195"/>
      <c r="J351" s="196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8"/>
      <c r="AK351" s="199"/>
    </row>
    <row r="352" spans="1:37">
      <c r="A352" s="201"/>
      <c r="B352" s="195"/>
      <c r="C352" s="195"/>
      <c r="D352" s="195"/>
      <c r="E352" s="195"/>
      <c r="F352" s="195"/>
      <c r="G352" s="195"/>
      <c r="H352" s="195"/>
      <c r="I352" s="195"/>
      <c r="J352" s="196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8"/>
      <c r="AK352" s="199"/>
    </row>
    <row r="353" spans="1:37">
      <c r="A353" s="201"/>
      <c r="B353" s="195"/>
      <c r="C353" s="195"/>
      <c r="D353" s="195"/>
      <c r="E353" s="195"/>
      <c r="F353" s="195"/>
      <c r="G353" s="195"/>
      <c r="H353" s="195"/>
      <c r="I353" s="195"/>
      <c r="J353" s="196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8"/>
      <c r="AK353" s="199"/>
    </row>
    <row r="354" spans="1:37">
      <c r="A354" s="201"/>
      <c r="B354" s="195"/>
      <c r="C354" s="195"/>
      <c r="D354" s="195"/>
      <c r="E354" s="195"/>
      <c r="F354" s="195"/>
      <c r="G354" s="195"/>
      <c r="H354" s="195"/>
      <c r="I354" s="195"/>
      <c r="J354" s="196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8"/>
      <c r="AK354" s="199"/>
    </row>
    <row r="355" spans="1:37">
      <c r="A355" s="201"/>
      <c r="B355" s="195"/>
      <c r="C355" s="195"/>
      <c r="D355" s="195"/>
      <c r="E355" s="195"/>
      <c r="F355" s="195"/>
      <c r="G355" s="195"/>
      <c r="H355" s="195"/>
      <c r="I355" s="195"/>
      <c r="J355" s="196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8"/>
      <c r="AK355" s="199"/>
    </row>
    <row r="356" spans="1:37">
      <c r="A356" s="201"/>
      <c r="B356" s="195"/>
      <c r="C356" s="195"/>
      <c r="D356" s="195"/>
      <c r="E356" s="195"/>
      <c r="F356" s="195"/>
      <c r="G356" s="195"/>
      <c r="H356" s="195"/>
      <c r="I356" s="195"/>
      <c r="J356" s="196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8"/>
      <c r="AK356" s="199"/>
    </row>
    <row r="357" spans="1:37">
      <c r="A357" s="201"/>
      <c r="B357" s="195"/>
      <c r="C357" s="195"/>
      <c r="D357" s="195"/>
      <c r="E357" s="195"/>
      <c r="F357" s="195"/>
      <c r="G357" s="195"/>
      <c r="H357" s="195"/>
      <c r="I357" s="195"/>
      <c r="J357" s="196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8"/>
      <c r="AK357" s="199"/>
    </row>
    <row r="358" spans="1:37">
      <c r="A358" s="201"/>
      <c r="B358" s="195"/>
      <c r="C358" s="195"/>
      <c r="D358" s="195"/>
      <c r="E358" s="195"/>
      <c r="F358" s="195"/>
      <c r="G358" s="195"/>
      <c r="H358" s="195"/>
      <c r="I358" s="195"/>
      <c r="J358" s="196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8"/>
      <c r="AK358" s="199"/>
    </row>
    <row r="359" spans="1:37">
      <c r="A359" s="201"/>
      <c r="B359" s="195"/>
      <c r="C359" s="195"/>
      <c r="D359" s="195"/>
      <c r="E359" s="195"/>
      <c r="F359" s="195"/>
      <c r="G359" s="195"/>
      <c r="H359" s="195"/>
      <c r="I359" s="195"/>
      <c r="J359" s="196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8"/>
      <c r="AK359" s="199"/>
    </row>
    <row r="360" spans="1:37">
      <c r="A360" s="201"/>
      <c r="B360" s="195"/>
      <c r="C360" s="195"/>
      <c r="D360" s="195"/>
      <c r="E360" s="195"/>
      <c r="F360" s="195"/>
      <c r="G360" s="195"/>
      <c r="H360" s="195"/>
      <c r="I360" s="195"/>
      <c r="J360" s="196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8"/>
      <c r="AK360" s="199"/>
    </row>
    <row r="361" spans="1:37">
      <c r="A361" s="201"/>
      <c r="B361" s="195"/>
      <c r="C361" s="195"/>
      <c r="D361" s="195"/>
      <c r="E361" s="195"/>
      <c r="F361" s="195"/>
      <c r="G361" s="195"/>
      <c r="H361" s="195"/>
      <c r="I361" s="195"/>
      <c r="J361" s="196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8"/>
      <c r="AK361" s="199"/>
    </row>
    <row r="362" spans="1:37">
      <c r="A362" s="201"/>
      <c r="B362" s="195"/>
      <c r="C362" s="195"/>
      <c r="D362" s="195"/>
      <c r="E362" s="195"/>
      <c r="F362" s="195"/>
      <c r="G362" s="195"/>
      <c r="H362" s="195"/>
      <c r="I362" s="195"/>
      <c r="J362" s="196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8"/>
      <c r="AK362" s="199"/>
    </row>
    <row r="363" spans="1:37">
      <c r="A363" s="201"/>
      <c r="B363" s="195"/>
      <c r="C363" s="195"/>
      <c r="D363" s="195"/>
      <c r="E363" s="195"/>
      <c r="F363" s="195"/>
      <c r="G363" s="195"/>
      <c r="H363" s="195"/>
      <c r="I363" s="195"/>
      <c r="J363" s="196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8"/>
      <c r="AK363" s="199"/>
    </row>
    <row r="364" spans="1:37">
      <c r="A364" s="201"/>
      <c r="B364" s="195"/>
      <c r="C364" s="195"/>
      <c r="D364" s="195"/>
      <c r="E364" s="195"/>
      <c r="F364" s="195"/>
      <c r="G364" s="195"/>
      <c r="H364" s="195"/>
      <c r="I364" s="195"/>
      <c r="J364" s="196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8"/>
      <c r="AK364" s="199"/>
    </row>
    <row r="365" spans="1:37">
      <c r="A365" s="201"/>
      <c r="B365" s="195"/>
      <c r="C365" s="195"/>
      <c r="D365" s="195"/>
      <c r="E365" s="195"/>
      <c r="F365" s="195"/>
      <c r="G365" s="195"/>
      <c r="H365" s="195"/>
      <c r="I365" s="195"/>
      <c r="J365" s="196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8"/>
      <c r="AK365" s="199"/>
    </row>
    <row r="366" spans="1:37">
      <c r="A366" s="201"/>
      <c r="B366" s="195"/>
      <c r="C366" s="195"/>
      <c r="D366" s="195"/>
      <c r="E366" s="195"/>
      <c r="F366" s="195"/>
      <c r="G366" s="195"/>
      <c r="H366" s="195"/>
      <c r="I366" s="195"/>
      <c r="J366" s="196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8"/>
      <c r="AK366" s="199"/>
    </row>
    <row r="367" spans="1:37">
      <c r="A367" s="201"/>
      <c r="B367" s="195"/>
      <c r="C367" s="195"/>
      <c r="D367" s="195"/>
      <c r="E367" s="195"/>
      <c r="F367" s="195"/>
      <c r="G367" s="195"/>
      <c r="H367" s="195"/>
      <c r="I367" s="195"/>
      <c r="J367" s="196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8"/>
      <c r="AK367" s="199"/>
    </row>
    <row r="368" spans="1:37">
      <c r="A368" s="201"/>
      <c r="B368" s="195"/>
      <c r="C368" s="195"/>
      <c r="D368" s="195"/>
      <c r="E368" s="195"/>
      <c r="F368" s="195"/>
      <c r="G368" s="195"/>
      <c r="H368" s="195"/>
      <c r="I368" s="195"/>
      <c r="J368" s="196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8"/>
      <c r="AK368" s="199"/>
    </row>
    <row r="369" spans="1:37">
      <c r="A369" s="201"/>
      <c r="B369" s="195"/>
      <c r="C369" s="195"/>
      <c r="D369" s="195"/>
      <c r="E369" s="195"/>
      <c r="F369" s="195"/>
      <c r="G369" s="195"/>
      <c r="H369" s="195"/>
      <c r="I369" s="195"/>
      <c r="J369" s="196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8"/>
      <c r="AK369" s="199"/>
    </row>
    <row r="370" spans="1:37">
      <c r="A370" s="201"/>
      <c r="B370" s="195"/>
      <c r="C370" s="195"/>
      <c r="D370" s="195"/>
      <c r="E370" s="195"/>
      <c r="F370" s="195"/>
      <c r="G370" s="195"/>
      <c r="H370" s="195"/>
      <c r="I370" s="195"/>
      <c r="J370" s="196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8"/>
      <c r="AK370" s="199"/>
    </row>
    <row r="371" spans="1:37">
      <c r="A371" s="201"/>
      <c r="B371" s="195"/>
      <c r="C371" s="195"/>
      <c r="D371" s="195"/>
      <c r="E371" s="195"/>
      <c r="F371" s="195"/>
      <c r="G371" s="195"/>
      <c r="H371" s="195"/>
      <c r="I371" s="195"/>
      <c r="J371" s="196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8"/>
      <c r="AK371" s="199"/>
    </row>
    <row r="372" spans="1:37">
      <c r="A372" s="201"/>
      <c r="B372" s="195"/>
      <c r="C372" s="195"/>
      <c r="D372" s="195"/>
      <c r="E372" s="195"/>
      <c r="F372" s="195"/>
      <c r="G372" s="195"/>
      <c r="H372" s="195"/>
      <c r="I372" s="195"/>
      <c r="J372" s="196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8"/>
      <c r="AK372" s="199"/>
    </row>
    <row r="373" spans="1:37">
      <c r="A373" s="201"/>
      <c r="B373" s="195"/>
      <c r="C373" s="195"/>
      <c r="D373" s="195"/>
      <c r="E373" s="195"/>
      <c r="F373" s="195"/>
      <c r="G373" s="195"/>
      <c r="H373" s="195"/>
      <c r="I373" s="195"/>
      <c r="J373" s="196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8"/>
      <c r="AK373" s="199"/>
    </row>
    <row r="374" spans="1:37">
      <c r="A374" s="201"/>
      <c r="B374" s="195"/>
      <c r="C374" s="195"/>
      <c r="D374" s="195"/>
      <c r="E374" s="195"/>
      <c r="F374" s="195"/>
      <c r="G374" s="195"/>
      <c r="H374" s="195"/>
      <c r="I374" s="195"/>
      <c r="J374" s="196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8"/>
      <c r="AK374" s="199"/>
    </row>
    <row r="375" spans="1:37">
      <c r="A375" s="201"/>
      <c r="B375" s="195"/>
      <c r="C375" s="195"/>
      <c r="D375" s="195"/>
      <c r="E375" s="195"/>
      <c r="F375" s="195"/>
      <c r="G375" s="195"/>
      <c r="H375" s="195"/>
      <c r="I375" s="195"/>
      <c r="J375" s="196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8"/>
      <c r="AK375" s="199"/>
    </row>
    <row r="376" spans="1:37">
      <c r="A376" s="201"/>
      <c r="B376" s="195"/>
      <c r="C376" s="195"/>
      <c r="D376" s="195"/>
      <c r="E376" s="195"/>
      <c r="F376" s="195"/>
      <c r="G376" s="195"/>
      <c r="H376" s="195"/>
      <c r="I376" s="195"/>
      <c r="J376" s="196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8"/>
      <c r="AK376" s="199"/>
    </row>
    <row r="377" spans="1:37">
      <c r="A377" s="201"/>
      <c r="B377" s="195"/>
      <c r="C377" s="195"/>
      <c r="D377" s="195"/>
      <c r="E377" s="195"/>
      <c r="F377" s="195"/>
      <c r="G377" s="195"/>
      <c r="H377" s="195"/>
      <c r="I377" s="195"/>
      <c r="J377" s="196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8"/>
      <c r="AK377" s="199"/>
    </row>
    <row r="378" spans="1:37">
      <c r="A378" s="201"/>
      <c r="B378" s="195"/>
      <c r="C378" s="195"/>
      <c r="D378" s="195"/>
      <c r="E378" s="195"/>
      <c r="F378" s="195"/>
      <c r="G378" s="195"/>
      <c r="H378" s="195"/>
      <c r="I378" s="195"/>
      <c r="J378" s="196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8"/>
      <c r="AK378" s="199"/>
    </row>
    <row r="379" spans="1:37">
      <c r="A379" s="201"/>
      <c r="B379" s="195"/>
      <c r="C379" s="195"/>
      <c r="D379" s="195"/>
      <c r="E379" s="195"/>
      <c r="F379" s="195"/>
      <c r="G379" s="195"/>
      <c r="H379" s="195"/>
      <c r="I379" s="195"/>
      <c r="J379" s="196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8"/>
      <c r="AK379" s="199"/>
    </row>
    <row r="380" spans="1:37">
      <c r="A380" s="201"/>
      <c r="B380" s="195"/>
      <c r="C380" s="195"/>
      <c r="D380" s="195"/>
      <c r="E380" s="195"/>
      <c r="F380" s="195"/>
      <c r="G380" s="195"/>
      <c r="H380" s="195"/>
      <c r="I380" s="195"/>
      <c r="J380" s="196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8"/>
      <c r="AK380" s="199"/>
    </row>
    <row r="381" spans="1:37">
      <c r="A381" s="201"/>
      <c r="B381" s="195"/>
      <c r="C381" s="195"/>
      <c r="D381" s="195"/>
      <c r="E381" s="195"/>
      <c r="F381" s="195"/>
      <c r="G381" s="195"/>
      <c r="H381" s="195"/>
      <c r="I381" s="195"/>
      <c r="J381" s="196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8"/>
      <c r="AK381" s="199"/>
    </row>
    <row r="382" spans="1:37">
      <c r="A382" s="201"/>
      <c r="B382" s="195"/>
      <c r="C382" s="195"/>
      <c r="D382" s="195"/>
      <c r="E382" s="195"/>
      <c r="F382" s="195"/>
      <c r="G382" s="195"/>
      <c r="H382" s="195"/>
      <c r="I382" s="195"/>
      <c r="J382" s="196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8"/>
      <c r="AK382" s="199"/>
    </row>
    <row r="383" spans="1:37">
      <c r="A383" s="201"/>
      <c r="B383" s="195"/>
      <c r="C383" s="195"/>
      <c r="D383" s="195"/>
      <c r="E383" s="195"/>
      <c r="F383" s="195"/>
      <c r="G383" s="195"/>
      <c r="H383" s="195"/>
      <c r="I383" s="195"/>
      <c r="J383" s="196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8"/>
      <c r="AK383" s="199"/>
    </row>
    <row r="384" spans="1:37">
      <c r="A384" s="201"/>
      <c r="B384" s="195"/>
      <c r="C384" s="195"/>
      <c r="D384" s="195"/>
      <c r="E384" s="195"/>
      <c r="F384" s="195"/>
      <c r="G384" s="195"/>
      <c r="H384" s="195"/>
      <c r="I384" s="195"/>
      <c r="J384" s="196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8"/>
      <c r="AK384" s="199"/>
    </row>
    <row r="385" spans="1:37">
      <c r="A385" s="201"/>
      <c r="B385" s="195"/>
      <c r="C385" s="195"/>
      <c r="D385" s="195"/>
      <c r="E385" s="195"/>
      <c r="F385" s="195"/>
      <c r="G385" s="195"/>
      <c r="H385" s="195"/>
      <c r="I385" s="195"/>
      <c r="J385" s="196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8"/>
      <c r="AK385" s="199"/>
    </row>
    <row r="386" spans="1:37">
      <c r="A386" s="201"/>
      <c r="B386" s="195"/>
      <c r="C386" s="195"/>
      <c r="D386" s="195"/>
      <c r="E386" s="195"/>
      <c r="F386" s="195"/>
      <c r="G386" s="195"/>
      <c r="H386" s="195"/>
      <c r="I386" s="195"/>
      <c r="J386" s="196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8"/>
      <c r="AK386" s="199"/>
    </row>
    <row r="387" spans="1:37">
      <c r="A387" s="201"/>
      <c r="B387" s="195"/>
      <c r="C387" s="195"/>
      <c r="D387" s="195"/>
      <c r="E387" s="195"/>
      <c r="F387" s="195"/>
      <c r="G387" s="195"/>
      <c r="H387" s="195"/>
      <c r="I387" s="195"/>
      <c r="J387" s="196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8"/>
      <c r="AK387" s="199"/>
    </row>
    <row r="388" spans="1:37">
      <c r="A388" s="201"/>
      <c r="B388" s="195"/>
      <c r="C388" s="195"/>
      <c r="D388" s="195"/>
      <c r="E388" s="195"/>
      <c r="F388" s="195"/>
      <c r="G388" s="195"/>
      <c r="H388" s="195"/>
      <c r="I388" s="195"/>
      <c r="J388" s="196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8"/>
      <c r="AK388" s="199"/>
    </row>
    <row r="389" spans="1:37">
      <c r="A389" s="201"/>
      <c r="B389" s="195"/>
      <c r="C389" s="195"/>
      <c r="D389" s="195"/>
      <c r="E389" s="195"/>
      <c r="F389" s="195"/>
      <c r="G389" s="195"/>
      <c r="H389" s="195"/>
      <c r="I389" s="195"/>
      <c r="J389" s="196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8"/>
      <c r="AK389" s="199"/>
    </row>
    <row r="390" spans="1:37">
      <c r="A390" s="201"/>
      <c r="B390" s="195"/>
      <c r="C390" s="195"/>
      <c r="D390" s="195"/>
      <c r="E390" s="195"/>
      <c r="F390" s="195"/>
      <c r="G390" s="195"/>
      <c r="H390" s="195"/>
      <c r="I390" s="195"/>
      <c r="J390" s="196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8"/>
      <c r="AK390" s="199"/>
    </row>
    <row r="391" spans="1:37">
      <c r="A391" s="201"/>
      <c r="B391" s="195"/>
      <c r="C391" s="195"/>
      <c r="D391" s="195"/>
      <c r="E391" s="195"/>
      <c r="F391" s="195"/>
      <c r="G391" s="195"/>
      <c r="H391" s="195"/>
      <c r="I391" s="195"/>
      <c r="J391" s="196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8"/>
      <c r="AK391" s="199"/>
    </row>
    <row r="392" spans="1:37">
      <c r="A392" s="201"/>
      <c r="B392" s="195"/>
      <c r="C392" s="195"/>
      <c r="D392" s="195"/>
      <c r="E392" s="195"/>
      <c r="F392" s="195"/>
      <c r="G392" s="195"/>
      <c r="H392" s="195"/>
      <c r="I392" s="195"/>
      <c r="J392" s="196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8"/>
      <c r="AK392" s="199"/>
    </row>
    <row r="393" spans="1:37">
      <c r="A393" s="201"/>
      <c r="B393" s="195"/>
      <c r="C393" s="195"/>
      <c r="D393" s="195"/>
      <c r="E393" s="195"/>
      <c r="F393" s="195"/>
      <c r="G393" s="195"/>
      <c r="H393" s="195"/>
      <c r="I393" s="195"/>
      <c r="J393" s="196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8"/>
      <c r="AK393" s="199"/>
    </row>
    <row r="394" spans="1:37">
      <c r="A394" s="201"/>
      <c r="B394" s="195"/>
      <c r="C394" s="195"/>
      <c r="D394" s="195"/>
      <c r="E394" s="195"/>
      <c r="F394" s="195"/>
      <c r="G394" s="195"/>
      <c r="H394" s="195"/>
      <c r="I394" s="195"/>
      <c r="J394" s="196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8"/>
      <c r="AK394" s="199"/>
    </row>
    <row r="395" spans="1:37">
      <c r="A395" s="201"/>
      <c r="B395" s="195"/>
      <c r="C395" s="195"/>
      <c r="D395" s="195"/>
      <c r="E395" s="195"/>
      <c r="F395" s="195"/>
      <c r="G395" s="195"/>
      <c r="H395" s="195"/>
      <c r="I395" s="195"/>
      <c r="J395" s="196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8"/>
      <c r="AK395" s="199"/>
    </row>
    <row r="396" spans="1:37">
      <c r="A396" s="201"/>
      <c r="B396" s="195"/>
      <c r="C396" s="195"/>
      <c r="D396" s="195"/>
      <c r="E396" s="195"/>
      <c r="F396" s="195"/>
      <c r="G396" s="195"/>
      <c r="H396" s="195"/>
      <c r="I396" s="195"/>
      <c r="J396" s="196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8"/>
      <c r="AK396" s="199"/>
    </row>
    <row r="397" spans="1:37">
      <c r="A397" s="201"/>
      <c r="B397" s="195"/>
      <c r="C397" s="195"/>
      <c r="D397" s="195"/>
      <c r="E397" s="195"/>
      <c r="F397" s="195"/>
      <c r="G397" s="195"/>
      <c r="H397" s="195"/>
      <c r="I397" s="195"/>
      <c r="J397" s="196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8"/>
      <c r="AK397" s="199"/>
    </row>
    <row r="398" spans="1:37">
      <c r="A398" s="201"/>
      <c r="B398" s="195"/>
      <c r="C398" s="195"/>
      <c r="D398" s="195"/>
      <c r="E398" s="195"/>
      <c r="F398" s="195"/>
      <c r="G398" s="195"/>
      <c r="H398" s="195"/>
      <c r="I398" s="195"/>
      <c r="J398" s="196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8"/>
      <c r="AK398" s="199"/>
    </row>
    <row r="399" spans="1:37">
      <c r="A399" s="201"/>
      <c r="B399" s="195"/>
      <c r="C399" s="195"/>
      <c r="D399" s="195"/>
      <c r="E399" s="195"/>
      <c r="F399" s="195"/>
      <c r="G399" s="195"/>
      <c r="H399" s="195"/>
      <c r="I399" s="195"/>
      <c r="J399" s="196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8"/>
      <c r="AK399" s="199"/>
    </row>
    <row r="400" spans="1:37">
      <c r="A400" s="201"/>
      <c r="B400" s="195"/>
      <c r="C400" s="195"/>
      <c r="D400" s="195"/>
      <c r="E400" s="195"/>
      <c r="F400" s="195"/>
      <c r="G400" s="195"/>
      <c r="H400" s="195"/>
      <c r="I400" s="195"/>
      <c r="J400" s="196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8"/>
      <c r="AK400" s="199"/>
    </row>
    <row r="401" spans="1:37">
      <c r="A401" s="201"/>
      <c r="B401" s="195"/>
      <c r="C401" s="195"/>
      <c r="D401" s="195"/>
      <c r="E401" s="195"/>
      <c r="F401" s="195"/>
      <c r="G401" s="195"/>
      <c r="H401" s="195"/>
      <c r="I401" s="195"/>
      <c r="J401" s="196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8"/>
      <c r="AK401" s="199"/>
    </row>
    <row r="402" spans="1:37">
      <c r="A402" s="201"/>
      <c r="B402" s="195"/>
      <c r="C402" s="195"/>
      <c r="D402" s="195"/>
      <c r="E402" s="195"/>
      <c r="F402" s="195"/>
      <c r="G402" s="195"/>
      <c r="H402" s="195"/>
      <c r="I402" s="195"/>
      <c r="J402" s="196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8"/>
      <c r="AK402" s="199"/>
    </row>
    <row r="403" spans="1:37">
      <c r="A403" s="201"/>
      <c r="B403" s="195"/>
      <c r="C403" s="195"/>
      <c r="D403" s="195"/>
      <c r="E403" s="195"/>
      <c r="F403" s="195"/>
      <c r="G403" s="195"/>
      <c r="H403" s="195"/>
      <c r="I403" s="195"/>
      <c r="J403" s="196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8"/>
      <c r="AK403" s="199"/>
    </row>
    <row r="404" spans="1:37">
      <c r="A404" s="201"/>
      <c r="B404" s="195"/>
      <c r="C404" s="195"/>
      <c r="D404" s="195"/>
      <c r="E404" s="195"/>
      <c r="F404" s="195"/>
      <c r="G404" s="195"/>
      <c r="H404" s="195"/>
      <c r="I404" s="195"/>
      <c r="J404" s="196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8"/>
      <c r="AK404" s="199"/>
    </row>
    <row r="405" spans="1:37">
      <c r="A405" s="201"/>
      <c r="B405" s="195"/>
      <c r="C405" s="195"/>
      <c r="D405" s="195"/>
      <c r="E405" s="195"/>
      <c r="F405" s="195"/>
      <c r="G405" s="195"/>
      <c r="H405" s="195"/>
      <c r="I405" s="195"/>
      <c r="J405" s="196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8"/>
      <c r="AK405" s="199"/>
    </row>
    <row r="406" spans="1:37">
      <c r="A406" s="201"/>
      <c r="B406" s="195"/>
      <c r="C406" s="195"/>
      <c r="D406" s="195"/>
      <c r="E406" s="195"/>
      <c r="F406" s="195"/>
      <c r="G406" s="195"/>
      <c r="H406" s="195"/>
      <c r="I406" s="195"/>
      <c r="J406" s="196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8"/>
      <c r="AK406" s="199"/>
    </row>
    <row r="407" spans="1:37">
      <c r="A407" s="201"/>
      <c r="B407" s="195"/>
      <c r="C407" s="195"/>
      <c r="D407" s="195"/>
      <c r="E407" s="195"/>
      <c r="F407" s="195"/>
      <c r="G407" s="195"/>
      <c r="H407" s="195"/>
      <c r="I407" s="195"/>
      <c r="J407" s="196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8"/>
      <c r="AK407" s="199"/>
    </row>
    <row r="408" spans="1:37">
      <c r="A408" s="201"/>
      <c r="B408" s="195"/>
      <c r="C408" s="195"/>
      <c r="D408" s="195"/>
      <c r="E408" s="195"/>
      <c r="F408" s="195"/>
      <c r="G408" s="195"/>
      <c r="H408" s="195"/>
      <c r="I408" s="195"/>
      <c r="J408" s="196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8"/>
      <c r="AK408" s="199"/>
    </row>
    <row r="409" spans="1:37">
      <c r="A409" s="201"/>
      <c r="B409" s="195"/>
      <c r="C409" s="195"/>
      <c r="D409" s="195"/>
      <c r="E409" s="195"/>
      <c r="F409" s="195"/>
      <c r="G409" s="195"/>
      <c r="H409" s="195"/>
      <c r="I409" s="195"/>
      <c r="J409" s="196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8"/>
      <c r="AK409" s="199"/>
    </row>
    <row r="410" spans="1:37">
      <c r="A410" s="201"/>
      <c r="B410" s="195"/>
      <c r="C410" s="195"/>
      <c r="D410" s="195"/>
      <c r="E410" s="195"/>
      <c r="F410" s="195"/>
      <c r="G410" s="195"/>
      <c r="H410" s="195"/>
      <c r="I410" s="195"/>
      <c r="J410" s="196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8"/>
      <c r="AK410" s="199"/>
    </row>
    <row r="411" spans="1:37">
      <c r="A411" s="201"/>
      <c r="B411" s="195"/>
      <c r="C411" s="195"/>
      <c r="D411" s="195"/>
      <c r="E411" s="195"/>
      <c r="F411" s="195"/>
      <c r="G411" s="195"/>
      <c r="H411" s="195"/>
      <c r="I411" s="195"/>
      <c r="J411" s="196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8"/>
      <c r="AK411" s="199"/>
    </row>
    <row r="412" spans="1:37">
      <c r="A412" s="201"/>
      <c r="B412" s="195"/>
      <c r="C412" s="195"/>
      <c r="D412" s="195"/>
      <c r="E412" s="195"/>
      <c r="F412" s="195"/>
      <c r="G412" s="195"/>
      <c r="H412" s="195"/>
      <c r="I412" s="195"/>
      <c r="J412" s="196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8"/>
      <c r="AK412" s="199"/>
    </row>
    <row r="413" spans="1:37">
      <c r="A413" s="201"/>
      <c r="B413" s="195"/>
      <c r="C413" s="195"/>
      <c r="D413" s="195"/>
      <c r="E413" s="195"/>
      <c r="F413" s="195"/>
      <c r="G413" s="195"/>
      <c r="H413" s="195"/>
      <c r="I413" s="195"/>
      <c r="J413" s="196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8"/>
      <c r="AK413" s="199"/>
    </row>
    <row r="414" spans="1:37">
      <c r="A414" s="201"/>
      <c r="B414" s="195"/>
      <c r="C414" s="195"/>
      <c r="D414" s="195"/>
      <c r="E414" s="195"/>
      <c r="F414" s="195"/>
      <c r="G414" s="195"/>
      <c r="H414" s="195"/>
      <c r="I414" s="195"/>
      <c r="J414" s="196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8"/>
      <c r="AK414" s="199"/>
    </row>
    <row r="415" spans="1:37">
      <c r="A415" s="201"/>
      <c r="B415" s="195"/>
      <c r="C415" s="195"/>
      <c r="D415" s="195"/>
      <c r="E415" s="195"/>
      <c r="F415" s="195"/>
      <c r="G415" s="195"/>
      <c r="H415" s="195"/>
      <c r="I415" s="195"/>
      <c r="J415" s="196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8"/>
      <c r="AK415" s="199"/>
    </row>
    <row r="416" spans="1:37">
      <c r="A416" s="201"/>
      <c r="B416" s="195"/>
      <c r="C416" s="195"/>
      <c r="D416" s="195"/>
      <c r="E416" s="195"/>
      <c r="F416" s="195"/>
      <c r="G416" s="195"/>
      <c r="H416" s="195"/>
      <c r="I416" s="195"/>
      <c r="J416" s="196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8"/>
      <c r="AK416" s="199"/>
    </row>
    <row r="417" spans="1:37">
      <c r="A417" s="201"/>
      <c r="B417" s="195"/>
      <c r="C417" s="195"/>
      <c r="D417" s="195"/>
      <c r="E417" s="195"/>
      <c r="F417" s="195"/>
      <c r="G417" s="195"/>
      <c r="H417" s="195"/>
      <c r="I417" s="195"/>
      <c r="J417" s="196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8"/>
      <c r="AK417" s="199"/>
    </row>
    <row r="418" spans="1:37">
      <c r="A418" s="201"/>
      <c r="B418" s="195"/>
      <c r="C418" s="195"/>
      <c r="D418" s="195"/>
      <c r="E418" s="195"/>
      <c r="F418" s="195"/>
      <c r="G418" s="195"/>
      <c r="H418" s="195"/>
      <c r="I418" s="195"/>
      <c r="J418" s="196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8"/>
      <c r="AK418" s="199"/>
    </row>
    <row r="419" spans="1:37">
      <c r="A419" s="201"/>
      <c r="B419" s="195"/>
      <c r="C419" s="195"/>
      <c r="D419" s="195"/>
      <c r="E419" s="195"/>
      <c r="F419" s="195"/>
      <c r="G419" s="195"/>
      <c r="H419" s="195"/>
      <c r="I419" s="195"/>
      <c r="J419" s="196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8"/>
      <c r="AK419" s="199"/>
    </row>
    <row r="420" spans="1:37">
      <c r="A420" s="201"/>
      <c r="B420" s="195"/>
      <c r="C420" s="195"/>
      <c r="D420" s="195"/>
      <c r="E420" s="195"/>
      <c r="F420" s="195"/>
      <c r="G420" s="195"/>
      <c r="H420" s="195"/>
      <c r="I420" s="195"/>
      <c r="J420" s="196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8"/>
      <c r="AK420" s="199"/>
    </row>
    <row r="421" spans="1:37">
      <c r="A421" s="201"/>
      <c r="B421" s="195"/>
      <c r="C421" s="195"/>
      <c r="D421" s="195"/>
      <c r="E421" s="195"/>
      <c r="F421" s="195"/>
      <c r="G421" s="195"/>
      <c r="H421" s="195"/>
      <c r="I421" s="195"/>
      <c r="J421" s="196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8"/>
      <c r="AK421" s="199"/>
    </row>
    <row r="422" spans="1:37">
      <c r="A422" s="201"/>
      <c r="B422" s="195"/>
      <c r="C422" s="195"/>
      <c r="D422" s="195"/>
      <c r="E422" s="195"/>
      <c r="F422" s="195"/>
      <c r="G422" s="195"/>
      <c r="H422" s="195"/>
      <c r="I422" s="195"/>
      <c r="J422" s="196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8"/>
      <c r="AK422" s="199"/>
    </row>
    <row r="423" spans="1:37">
      <c r="A423" s="201"/>
      <c r="B423" s="195"/>
      <c r="C423" s="195"/>
      <c r="D423" s="195"/>
      <c r="E423" s="195"/>
      <c r="F423" s="195"/>
      <c r="G423" s="195"/>
      <c r="H423" s="195"/>
      <c r="I423" s="195"/>
      <c r="J423" s="196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8"/>
      <c r="AK423" s="199"/>
    </row>
    <row r="424" spans="1:37">
      <c r="A424" s="201"/>
      <c r="B424" s="195"/>
      <c r="C424" s="195"/>
      <c r="D424" s="195"/>
      <c r="E424" s="195"/>
      <c r="F424" s="195"/>
      <c r="G424" s="195"/>
      <c r="H424" s="195"/>
      <c r="I424" s="195"/>
      <c r="J424" s="196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8"/>
      <c r="AK424" s="199"/>
    </row>
    <row r="425" spans="1:37">
      <c r="A425" s="201"/>
      <c r="B425" s="195"/>
      <c r="C425" s="195"/>
      <c r="D425" s="195"/>
      <c r="E425" s="195"/>
      <c r="F425" s="195"/>
      <c r="G425" s="195"/>
      <c r="H425" s="195"/>
      <c r="I425" s="195"/>
      <c r="J425" s="196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8"/>
      <c r="AK425" s="199"/>
    </row>
    <row r="426" spans="1:37">
      <c r="A426" s="201"/>
      <c r="B426" s="195"/>
      <c r="C426" s="195"/>
      <c r="D426" s="195"/>
      <c r="E426" s="195"/>
      <c r="F426" s="195"/>
      <c r="G426" s="195"/>
      <c r="H426" s="195"/>
      <c r="I426" s="195"/>
      <c r="J426" s="196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8"/>
      <c r="AK426" s="199"/>
    </row>
    <row r="427" spans="1:37">
      <c r="A427" s="201"/>
      <c r="B427" s="195"/>
      <c r="C427" s="195"/>
      <c r="D427" s="195"/>
      <c r="E427" s="195"/>
      <c r="F427" s="195"/>
      <c r="G427" s="195"/>
      <c r="H427" s="195"/>
      <c r="I427" s="195"/>
      <c r="J427" s="196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8"/>
      <c r="AK427" s="199"/>
    </row>
    <row r="428" spans="1:37">
      <c r="A428" s="201"/>
      <c r="B428" s="195"/>
      <c r="C428" s="195"/>
      <c r="D428" s="195"/>
      <c r="E428" s="195"/>
      <c r="F428" s="195"/>
      <c r="G428" s="195"/>
      <c r="H428" s="195"/>
      <c r="I428" s="195"/>
      <c r="J428" s="196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8"/>
      <c r="AK428" s="199"/>
    </row>
    <row r="429" spans="1:37">
      <c r="A429" s="201"/>
      <c r="B429" s="195"/>
      <c r="C429" s="195"/>
      <c r="D429" s="195"/>
      <c r="E429" s="195"/>
      <c r="F429" s="195"/>
      <c r="G429" s="195"/>
      <c r="H429" s="195"/>
      <c r="I429" s="195"/>
      <c r="J429" s="196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8"/>
      <c r="AK429" s="199"/>
    </row>
    <row r="430" spans="1:37">
      <c r="A430" s="201"/>
      <c r="B430" s="195"/>
      <c r="C430" s="195"/>
      <c r="D430" s="195"/>
      <c r="E430" s="195"/>
      <c r="F430" s="195"/>
      <c r="G430" s="195"/>
      <c r="H430" s="195"/>
      <c r="I430" s="195"/>
      <c r="J430" s="196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8"/>
      <c r="AK430" s="199"/>
    </row>
    <row r="431" spans="1:37">
      <c r="A431" s="201"/>
      <c r="B431" s="195"/>
      <c r="C431" s="195"/>
      <c r="D431" s="195"/>
      <c r="E431" s="195"/>
      <c r="F431" s="195"/>
      <c r="G431" s="195"/>
      <c r="H431" s="195"/>
      <c r="I431" s="195"/>
      <c r="J431" s="196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8"/>
      <c r="AK431" s="199"/>
    </row>
    <row r="432" spans="1:37">
      <c r="A432" s="201"/>
      <c r="B432" s="195"/>
      <c r="C432" s="195"/>
      <c r="D432" s="195"/>
      <c r="E432" s="195"/>
      <c r="F432" s="195"/>
      <c r="G432" s="195"/>
      <c r="H432" s="195"/>
      <c r="I432" s="195"/>
      <c r="J432" s="196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8"/>
      <c r="AK432" s="199"/>
    </row>
    <row r="433" spans="1:37">
      <c r="A433" s="201"/>
      <c r="B433" s="195"/>
      <c r="C433" s="195"/>
      <c r="D433" s="195"/>
      <c r="E433" s="195"/>
      <c r="F433" s="195"/>
      <c r="G433" s="195"/>
      <c r="H433" s="195"/>
      <c r="I433" s="195"/>
      <c r="J433" s="196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8"/>
      <c r="AK433" s="199"/>
    </row>
    <row r="434" spans="1:37">
      <c r="A434" s="201"/>
      <c r="B434" s="195"/>
      <c r="C434" s="195"/>
      <c r="D434" s="195"/>
      <c r="E434" s="195"/>
      <c r="F434" s="195"/>
      <c r="G434" s="195"/>
      <c r="H434" s="195"/>
      <c r="I434" s="195"/>
      <c r="J434" s="196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8"/>
      <c r="AK434" s="199"/>
    </row>
    <row r="435" spans="1:37">
      <c r="A435" s="201"/>
      <c r="B435" s="195"/>
      <c r="C435" s="195"/>
      <c r="D435" s="195"/>
      <c r="E435" s="195"/>
      <c r="F435" s="195"/>
      <c r="G435" s="195"/>
      <c r="H435" s="195"/>
      <c r="I435" s="195"/>
      <c r="J435" s="196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8"/>
      <c r="AK435" s="199"/>
    </row>
    <row r="436" spans="1:37">
      <c r="A436" s="201"/>
      <c r="B436" s="195"/>
      <c r="C436" s="195"/>
      <c r="D436" s="195"/>
      <c r="E436" s="195"/>
      <c r="F436" s="195"/>
      <c r="G436" s="195"/>
      <c r="H436" s="195"/>
      <c r="I436" s="195"/>
      <c r="J436" s="196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8"/>
      <c r="AK436" s="199"/>
    </row>
    <row r="437" spans="1:37">
      <c r="A437" s="201"/>
      <c r="B437" s="195"/>
      <c r="C437" s="195"/>
      <c r="D437" s="195"/>
      <c r="E437" s="195"/>
      <c r="F437" s="195"/>
      <c r="G437" s="195"/>
      <c r="H437" s="195"/>
      <c r="I437" s="195"/>
      <c r="J437" s="196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8"/>
      <c r="AK437" s="199"/>
    </row>
    <row r="438" spans="1:37">
      <c r="A438" s="201"/>
      <c r="B438" s="195"/>
      <c r="C438" s="195"/>
      <c r="D438" s="195"/>
      <c r="E438" s="195"/>
      <c r="F438" s="195"/>
      <c r="G438" s="195"/>
      <c r="H438" s="195"/>
      <c r="I438" s="195"/>
      <c r="J438" s="196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8"/>
      <c r="AK438" s="199"/>
    </row>
    <row r="439" spans="1:37">
      <c r="A439" s="201"/>
      <c r="B439" s="195"/>
      <c r="C439" s="195"/>
      <c r="D439" s="195"/>
      <c r="E439" s="195"/>
      <c r="F439" s="195"/>
      <c r="G439" s="195"/>
      <c r="H439" s="195"/>
      <c r="I439" s="195"/>
      <c r="J439" s="196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8"/>
      <c r="AK439" s="199"/>
    </row>
    <row r="440" spans="1:37">
      <c r="A440" s="201"/>
      <c r="B440" s="195"/>
      <c r="C440" s="195"/>
      <c r="D440" s="195"/>
      <c r="E440" s="195"/>
      <c r="F440" s="195"/>
      <c r="G440" s="195"/>
      <c r="H440" s="195"/>
      <c r="I440" s="195"/>
      <c r="J440" s="196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8"/>
      <c r="AK440" s="199"/>
    </row>
    <row r="441" spans="1:37">
      <c r="A441" s="201"/>
      <c r="B441" s="195"/>
      <c r="C441" s="195"/>
      <c r="D441" s="195"/>
      <c r="E441" s="195"/>
      <c r="F441" s="195"/>
      <c r="G441" s="195"/>
      <c r="H441" s="195"/>
      <c r="I441" s="195"/>
      <c r="J441" s="196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8"/>
      <c r="AK441" s="199"/>
    </row>
    <row r="442" spans="1:37">
      <c r="A442" s="201"/>
      <c r="B442" s="195"/>
      <c r="C442" s="195"/>
      <c r="D442" s="195"/>
      <c r="E442" s="195"/>
      <c r="F442" s="195"/>
      <c r="G442" s="195"/>
      <c r="H442" s="195"/>
      <c r="I442" s="195"/>
      <c r="J442" s="196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8"/>
      <c r="AK442" s="199"/>
    </row>
    <row r="443" spans="1:37">
      <c r="A443" s="201"/>
      <c r="B443" s="195"/>
      <c r="C443" s="195"/>
      <c r="D443" s="195"/>
      <c r="E443" s="195"/>
      <c r="F443" s="195"/>
      <c r="G443" s="195"/>
      <c r="H443" s="195"/>
      <c r="I443" s="195"/>
      <c r="J443" s="196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8"/>
      <c r="AK443" s="199"/>
    </row>
    <row r="444" spans="1:37">
      <c r="A444" s="201"/>
      <c r="B444" s="195"/>
      <c r="C444" s="195"/>
      <c r="D444" s="195"/>
      <c r="E444" s="195"/>
      <c r="F444" s="195"/>
      <c r="G444" s="195"/>
      <c r="H444" s="195"/>
      <c r="I444" s="195"/>
      <c r="J444" s="196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8"/>
      <c r="AK444" s="199"/>
    </row>
    <row r="445" spans="1:37">
      <c r="A445" s="201"/>
      <c r="B445" s="195"/>
      <c r="C445" s="195"/>
      <c r="D445" s="195"/>
      <c r="E445" s="195"/>
      <c r="F445" s="195"/>
      <c r="G445" s="195"/>
      <c r="H445" s="195"/>
      <c r="I445" s="195"/>
      <c r="J445" s="196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8"/>
      <c r="AK445" s="199"/>
    </row>
    <row r="446" spans="1:37">
      <c r="A446" s="201"/>
      <c r="B446" s="195"/>
      <c r="C446" s="195"/>
      <c r="D446" s="195"/>
      <c r="E446" s="195"/>
      <c r="F446" s="195"/>
      <c r="G446" s="195"/>
      <c r="H446" s="195"/>
      <c r="I446" s="195"/>
      <c r="J446" s="196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8"/>
      <c r="AK446" s="199"/>
    </row>
    <row r="447" spans="1:37">
      <c r="A447" s="201"/>
      <c r="B447" s="195"/>
      <c r="C447" s="195"/>
      <c r="D447" s="195"/>
      <c r="E447" s="195"/>
      <c r="F447" s="195"/>
      <c r="G447" s="195"/>
      <c r="H447" s="195"/>
      <c r="I447" s="195"/>
      <c r="J447" s="196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8"/>
      <c r="AK447" s="199"/>
    </row>
    <row r="448" spans="1:37">
      <c r="A448" s="201"/>
      <c r="B448" s="195"/>
      <c r="C448" s="195"/>
      <c r="D448" s="195"/>
      <c r="E448" s="195"/>
      <c r="F448" s="195"/>
      <c r="G448" s="195"/>
      <c r="H448" s="195"/>
      <c r="I448" s="195"/>
      <c r="J448" s="196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8"/>
      <c r="AK448" s="199"/>
    </row>
    <row r="449" spans="1:37">
      <c r="A449" s="201"/>
      <c r="B449" s="195"/>
      <c r="C449" s="195"/>
      <c r="D449" s="195"/>
      <c r="E449" s="195"/>
      <c r="F449" s="195"/>
      <c r="G449" s="195"/>
      <c r="H449" s="195"/>
      <c r="I449" s="195"/>
      <c r="J449" s="196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8"/>
      <c r="AK449" s="199"/>
    </row>
    <row r="450" spans="1:37">
      <c r="A450" s="201"/>
      <c r="B450" s="195"/>
      <c r="C450" s="195"/>
      <c r="D450" s="195"/>
      <c r="E450" s="195"/>
      <c r="F450" s="195"/>
      <c r="G450" s="195"/>
      <c r="H450" s="195"/>
      <c r="I450" s="195"/>
      <c r="J450" s="196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8"/>
      <c r="AK450" s="199"/>
    </row>
    <row r="451" spans="1:37">
      <c r="A451" s="201"/>
      <c r="B451" s="195"/>
      <c r="C451" s="195"/>
      <c r="D451" s="195"/>
      <c r="E451" s="195"/>
      <c r="F451" s="195"/>
      <c r="G451" s="195"/>
      <c r="H451" s="195"/>
      <c r="I451" s="195"/>
      <c r="J451" s="196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8"/>
      <c r="AK451" s="199"/>
    </row>
    <row r="452" spans="1:37">
      <c r="A452" s="201"/>
      <c r="B452" s="195"/>
      <c r="C452" s="195"/>
      <c r="D452" s="195"/>
      <c r="E452" s="195"/>
      <c r="F452" s="195"/>
      <c r="G452" s="195"/>
      <c r="H452" s="195"/>
      <c r="I452" s="195"/>
      <c r="J452" s="196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8"/>
      <c r="AK452" s="199"/>
    </row>
    <row r="453" spans="1:37">
      <c r="A453" s="201"/>
      <c r="B453" s="195"/>
      <c r="C453" s="195"/>
      <c r="D453" s="195"/>
      <c r="E453" s="195"/>
      <c r="F453" s="195"/>
      <c r="G453" s="195"/>
      <c r="H453" s="195"/>
      <c r="I453" s="195"/>
      <c r="J453" s="196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8"/>
      <c r="AK453" s="199"/>
    </row>
    <row r="454" spans="1:37">
      <c r="A454" s="201"/>
      <c r="B454" s="195"/>
      <c r="C454" s="195"/>
      <c r="D454" s="195"/>
      <c r="E454" s="195"/>
      <c r="F454" s="195"/>
      <c r="G454" s="195"/>
      <c r="H454" s="195"/>
      <c r="I454" s="195"/>
      <c r="J454" s="196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8"/>
      <c r="AK454" s="199"/>
    </row>
    <row r="455" spans="1:37">
      <c r="A455" s="201"/>
      <c r="B455" s="195"/>
      <c r="C455" s="195"/>
      <c r="D455" s="195"/>
      <c r="E455" s="195"/>
      <c r="F455" s="195"/>
      <c r="G455" s="195"/>
      <c r="H455" s="195"/>
      <c r="I455" s="195"/>
      <c r="J455" s="196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8"/>
      <c r="AK455" s="199"/>
    </row>
    <row r="456" spans="1:37">
      <c r="A456" s="201"/>
      <c r="B456" s="195"/>
      <c r="C456" s="195"/>
      <c r="D456" s="195"/>
      <c r="E456" s="195"/>
      <c r="F456" s="195"/>
      <c r="G456" s="195"/>
      <c r="H456" s="195"/>
      <c r="I456" s="195"/>
      <c r="J456" s="196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8"/>
      <c r="AK456" s="199"/>
    </row>
    <row r="457" spans="1:37">
      <c r="A457" s="201"/>
      <c r="B457" s="195"/>
      <c r="C457" s="195"/>
      <c r="D457" s="195"/>
      <c r="E457" s="195"/>
      <c r="F457" s="195"/>
      <c r="G457" s="195"/>
      <c r="H457" s="195"/>
      <c r="I457" s="195"/>
      <c r="J457" s="196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8"/>
      <c r="AK457" s="199"/>
    </row>
    <row r="458" spans="1:37">
      <c r="A458" s="201"/>
      <c r="B458" s="195"/>
      <c r="C458" s="195"/>
      <c r="D458" s="195"/>
      <c r="E458" s="195"/>
      <c r="F458" s="195"/>
      <c r="G458" s="195"/>
      <c r="H458" s="195"/>
      <c r="I458" s="195"/>
      <c r="J458" s="196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8"/>
      <c r="AK458" s="199"/>
    </row>
    <row r="459" spans="1:37">
      <c r="A459" s="201"/>
      <c r="B459" s="195"/>
      <c r="C459" s="195"/>
      <c r="D459" s="195"/>
      <c r="E459" s="195"/>
      <c r="F459" s="195"/>
      <c r="G459" s="195"/>
      <c r="H459" s="195"/>
      <c r="I459" s="195"/>
      <c r="J459" s="196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8"/>
      <c r="AK459" s="199"/>
    </row>
    <row r="460" spans="1:37">
      <c r="A460" s="201"/>
      <c r="B460" s="195"/>
      <c r="C460" s="195"/>
      <c r="D460" s="195"/>
      <c r="E460" s="195"/>
      <c r="F460" s="195"/>
      <c r="G460" s="195"/>
      <c r="H460" s="195"/>
      <c r="I460" s="195"/>
      <c r="J460" s="196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8"/>
      <c r="AK460" s="199"/>
    </row>
    <row r="461" spans="1:37">
      <c r="A461" s="201"/>
      <c r="B461" s="195"/>
      <c r="C461" s="195"/>
      <c r="D461" s="195"/>
      <c r="E461" s="195"/>
      <c r="F461" s="195"/>
      <c r="G461" s="195"/>
      <c r="H461" s="195"/>
      <c r="I461" s="195"/>
      <c r="J461" s="196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8"/>
      <c r="AK461" s="199"/>
    </row>
    <row r="462" spans="1:37">
      <c r="A462" s="201"/>
      <c r="B462" s="195"/>
      <c r="C462" s="195"/>
      <c r="D462" s="195"/>
      <c r="E462" s="195"/>
      <c r="F462" s="195"/>
      <c r="G462" s="195"/>
      <c r="H462" s="195"/>
      <c r="I462" s="195"/>
      <c r="J462" s="196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8"/>
      <c r="AK462" s="199"/>
    </row>
    <row r="463" spans="1:37">
      <c r="A463" s="201"/>
      <c r="B463" s="195"/>
      <c r="C463" s="195"/>
      <c r="D463" s="195"/>
      <c r="E463" s="195"/>
      <c r="F463" s="195"/>
      <c r="G463" s="195"/>
      <c r="H463" s="195"/>
      <c r="I463" s="195"/>
      <c r="J463" s="196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8"/>
      <c r="AK463" s="199"/>
    </row>
    <row r="464" spans="1:37">
      <c r="A464" s="201"/>
      <c r="B464" s="195"/>
      <c r="C464" s="195"/>
      <c r="D464" s="195"/>
      <c r="E464" s="195"/>
      <c r="F464" s="195"/>
      <c r="G464" s="195"/>
      <c r="H464" s="195"/>
      <c r="I464" s="195"/>
      <c r="J464" s="196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8"/>
      <c r="AK464" s="199"/>
    </row>
    <row r="465" spans="1:37">
      <c r="A465" s="201"/>
      <c r="B465" s="195"/>
      <c r="C465" s="195"/>
      <c r="D465" s="195"/>
      <c r="E465" s="195"/>
      <c r="F465" s="195"/>
      <c r="G465" s="195"/>
      <c r="H465" s="195"/>
      <c r="I465" s="195"/>
      <c r="J465" s="196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8"/>
      <c r="AK465" s="199"/>
    </row>
    <row r="466" spans="1:37">
      <c r="A466" s="201"/>
      <c r="B466" s="195"/>
      <c r="C466" s="195"/>
      <c r="D466" s="195"/>
      <c r="E466" s="195"/>
      <c r="F466" s="195"/>
      <c r="G466" s="195"/>
      <c r="H466" s="195"/>
      <c r="I466" s="195"/>
      <c r="J466" s="196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8"/>
      <c r="AK466" s="199"/>
    </row>
    <row r="467" spans="1:37">
      <c r="A467" s="201"/>
      <c r="B467" s="195"/>
      <c r="C467" s="195"/>
      <c r="D467" s="195"/>
      <c r="E467" s="195"/>
      <c r="F467" s="195"/>
      <c r="G467" s="195"/>
      <c r="H467" s="195"/>
      <c r="I467" s="195"/>
      <c r="J467" s="196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8"/>
      <c r="AK467" s="199"/>
    </row>
    <row r="468" spans="1:37">
      <c r="A468" s="201"/>
      <c r="B468" s="195"/>
      <c r="C468" s="195"/>
      <c r="D468" s="195"/>
      <c r="E468" s="195"/>
      <c r="F468" s="195"/>
      <c r="G468" s="195"/>
      <c r="H468" s="195"/>
      <c r="I468" s="195"/>
      <c r="J468" s="196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8"/>
      <c r="AK468" s="199"/>
    </row>
    <row r="469" spans="1:37">
      <c r="A469" s="201"/>
      <c r="B469" s="195"/>
      <c r="C469" s="195"/>
      <c r="D469" s="195"/>
      <c r="E469" s="195"/>
      <c r="F469" s="195"/>
      <c r="G469" s="195"/>
      <c r="H469" s="195"/>
      <c r="I469" s="195"/>
      <c r="J469" s="196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8"/>
      <c r="AK469" s="199"/>
    </row>
    <row r="470" spans="1:37">
      <c r="A470" s="201"/>
      <c r="B470" s="195"/>
      <c r="C470" s="195"/>
      <c r="D470" s="195"/>
      <c r="E470" s="195"/>
      <c r="F470" s="195"/>
      <c r="G470" s="195"/>
      <c r="H470" s="195"/>
      <c r="I470" s="195"/>
      <c r="J470" s="196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8"/>
      <c r="AK470" s="199"/>
    </row>
    <row r="471" spans="1:37">
      <c r="A471" s="201"/>
      <c r="B471" s="195"/>
      <c r="C471" s="195"/>
      <c r="D471" s="195"/>
      <c r="E471" s="195"/>
      <c r="F471" s="195"/>
      <c r="G471" s="195"/>
      <c r="H471" s="195"/>
      <c r="I471" s="195"/>
      <c r="J471" s="196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8"/>
      <c r="AK471" s="199"/>
    </row>
    <row r="472" spans="1:37">
      <c r="A472" s="201"/>
      <c r="B472" s="195"/>
      <c r="C472" s="195"/>
      <c r="D472" s="195"/>
      <c r="E472" s="195"/>
      <c r="F472" s="195"/>
      <c r="G472" s="195"/>
      <c r="H472" s="195"/>
      <c r="I472" s="195"/>
      <c r="J472" s="196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8"/>
      <c r="AK472" s="199"/>
    </row>
    <row r="473" spans="1:37">
      <c r="A473" s="201"/>
      <c r="B473" s="195"/>
      <c r="C473" s="195"/>
      <c r="D473" s="195"/>
      <c r="E473" s="195"/>
      <c r="F473" s="195"/>
      <c r="G473" s="195"/>
      <c r="H473" s="195"/>
      <c r="I473" s="195"/>
      <c r="J473" s="196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8"/>
      <c r="AK473" s="199"/>
    </row>
    <row r="474" spans="1:37">
      <c r="A474" s="201"/>
      <c r="B474" s="195"/>
      <c r="C474" s="195"/>
      <c r="D474" s="195"/>
      <c r="E474" s="195"/>
      <c r="F474" s="195"/>
      <c r="G474" s="195"/>
      <c r="H474" s="195"/>
      <c r="I474" s="195"/>
      <c r="J474" s="196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8"/>
      <c r="AK474" s="199"/>
    </row>
    <row r="475" spans="1:37">
      <c r="A475" s="201"/>
      <c r="B475" s="195"/>
      <c r="C475" s="195"/>
      <c r="D475" s="195"/>
      <c r="E475" s="195"/>
      <c r="F475" s="195"/>
      <c r="G475" s="195"/>
      <c r="H475" s="195"/>
      <c r="I475" s="195"/>
      <c r="J475" s="196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8"/>
      <c r="AK475" s="199"/>
    </row>
    <row r="476" spans="1:37">
      <c r="A476" s="201"/>
      <c r="B476" s="195"/>
      <c r="C476" s="195"/>
      <c r="D476" s="195"/>
      <c r="E476" s="195"/>
      <c r="F476" s="195"/>
      <c r="G476" s="195"/>
      <c r="H476" s="195"/>
      <c r="I476" s="195"/>
      <c r="J476" s="196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8"/>
      <c r="AK476" s="199"/>
    </row>
    <row r="477" spans="1:37">
      <c r="A477" s="201"/>
      <c r="B477" s="195"/>
      <c r="C477" s="195"/>
      <c r="D477" s="195"/>
      <c r="E477" s="195"/>
      <c r="F477" s="195"/>
      <c r="G477" s="195"/>
      <c r="H477" s="195"/>
      <c r="I477" s="195"/>
      <c r="J477" s="196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8"/>
      <c r="AK477" s="199"/>
    </row>
    <row r="478" spans="1:37">
      <c r="A478" s="201"/>
      <c r="B478" s="195"/>
      <c r="C478" s="195"/>
      <c r="D478" s="195"/>
      <c r="E478" s="195"/>
      <c r="F478" s="195"/>
      <c r="G478" s="195"/>
      <c r="H478" s="195"/>
      <c r="I478" s="195"/>
      <c r="J478" s="196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8"/>
      <c r="AK478" s="199"/>
    </row>
    <row r="479" spans="1:37">
      <c r="A479" s="201"/>
      <c r="B479" s="195"/>
      <c r="C479" s="195"/>
      <c r="D479" s="195"/>
      <c r="E479" s="195"/>
      <c r="F479" s="195"/>
      <c r="G479" s="195"/>
      <c r="H479" s="195"/>
      <c r="I479" s="195"/>
      <c r="J479" s="196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8"/>
      <c r="AK479" s="199"/>
    </row>
    <row r="480" spans="1:37">
      <c r="A480" s="201"/>
      <c r="B480" s="195"/>
      <c r="C480" s="195"/>
      <c r="D480" s="195"/>
      <c r="E480" s="195"/>
      <c r="F480" s="195"/>
      <c r="G480" s="195"/>
      <c r="H480" s="195"/>
      <c r="I480" s="195"/>
      <c r="J480" s="196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8"/>
      <c r="AK480" s="199"/>
    </row>
    <row r="481" spans="1:37">
      <c r="A481" s="201"/>
      <c r="B481" s="195"/>
      <c r="C481" s="195"/>
      <c r="D481" s="195"/>
      <c r="E481" s="195"/>
      <c r="F481" s="195"/>
      <c r="G481" s="195"/>
      <c r="H481" s="195"/>
      <c r="I481" s="195"/>
      <c r="J481" s="196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8"/>
      <c r="AK481" s="199"/>
    </row>
    <row r="482" spans="1:37">
      <c r="A482" s="201"/>
      <c r="B482" s="195"/>
      <c r="C482" s="195"/>
      <c r="D482" s="195"/>
      <c r="E482" s="195"/>
      <c r="F482" s="195"/>
      <c r="G482" s="195"/>
      <c r="H482" s="195"/>
      <c r="I482" s="195"/>
      <c r="J482" s="196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8"/>
      <c r="AK482" s="199"/>
    </row>
    <row r="483" spans="1:37">
      <c r="A483" s="201"/>
      <c r="B483" s="195"/>
      <c r="C483" s="195"/>
      <c r="D483" s="195"/>
      <c r="E483" s="195"/>
      <c r="F483" s="195"/>
      <c r="G483" s="195"/>
      <c r="H483" s="195"/>
      <c r="I483" s="195"/>
      <c r="J483" s="196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8"/>
      <c r="AK483" s="199"/>
    </row>
    <row r="484" spans="1:37">
      <c r="A484" s="201"/>
      <c r="B484" s="195"/>
      <c r="C484" s="195"/>
      <c r="D484" s="195"/>
      <c r="E484" s="195"/>
      <c r="F484" s="195"/>
      <c r="G484" s="195"/>
      <c r="H484" s="195"/>
      <c r="I484" s="195"/>
      <c r="J484" s="196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8"/>
      <c r="AK484" s="199"/>
    </row>
    <row r="485" spans="1:37">
      <c r="A485" s="201"/>
      <c r="B485" s="195"/>
      <c r="C485" s="195"/>
      <c r="D485" s="195"/>
      <c r="E485" s="195"/>
      <c r="F485" s="195"/>
      <c r="G485" s="195"/>
      <c r="H485" s="195"/>
      <c r="I485" s="195"/>
      <c r="J485" s="196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8"/>
      <c r="AK485" s="199"/>
    </row>
    <row r="486" spans="1:37">
      <c r="A486" s="201"/>
      <c r="B486" s="195"/>
      <c r="C486" s="195"/>
      <c r="D486" s="195"/>
      <c r="E486" s="195"/>
      <c r="F486" s="195"/>
      <c r="G486" s="195"/>
      <c r="H486" s="195"/>
      <c r="I486" s="195"/>
      <c r="J486" s="196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8"/>
      <c r="AK486" s="199"/>
    </row>
    <row r="487" spans="1:37">
      <c r="B487" s="195"/>
      <c r="C487" s="195"/>
      <c r="D487" s="195"/>
      <c r="E487" s="195"/>
      <c r="F487" s="195"/>
      <c r="G487" s="195"/>
      <c r="H487" s="195"/>
      <c r="I487" s="195"/>
      <c r="J487" s="196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8"/>
      <c r="AK487" s="199"/>
    </row>
    <row r="488" spans="1:37">
      <c r="B488" s="195"/>
      <c r="C488" s="195"/>
      <c r="D488" s="195"/>
      <c r="E488" s="195"/>
      <c r="F488" s="195"/>
      <c r="G488" s="195"/>
      <c r="H488" s="195"/>
      <c r="I488" s="195"/>
      <c r="J488" s="196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8"/>
      <c r="AK488" s="199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10/23/2015&amp;C&amp;"Times New Roman,Bold"&amp;10Construction Cost and Time 
Innovative Contract Data
For Contracts Completed First Quarter Fiscal Year 2015/2016&amp;RPage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58" t="s">
        <v>536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87" sqref="CA87:CU91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style="74" bestFit="1" customWidth="1"/>
    <col min="9" max="9" width="3" bestFit="1" customWidth="1"/>
    <col min="10" max="10" width="4" bestFit="1" customWidth="1"/>
    <col min="11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1.42578125" bestFit="1" customWidth="1"/>
    <col min="19" max="19" width="9" bestFit="1" customWidth="1"/>
    <col min="20" max="22" width="11.42578125" bestFit="1" customWidth="1"/>
    <col min="23" max="23" width="9.5703125" bestFit="1" customWidth="1"/>
    <col min="24" max="24" width="3.5703125" bestFit="1" customWidth="1"/>
    <col min="25" max="25" width="9.5703125" bestFit="1" customWidth="1"/>
    <col min="26" max="27" width="11.42578125" bestFit="1" customWidth="1"/>
    <col min="28" max="28" width="11" bestFit="1" customWidth="1"/>
    <col min="29" max="29" width="8" bestFit="1" customWidth="1"/>
    <col min="30" max="30" width="4" bestFit="1" customWidth="1"/>
    <col min="31" max="31" width="3" bestFit="1" customWidth="1"/>
    <col min="32" max="32" width="5.5703125" bestFit="1" customWidth="1"/>
    <col min="33" max="33" width="10.42578125" bestFit="1" customWidth="1"/>
    <col min="34" max="34" width="7" bestFit="1" customWidth="1"/>
    <col min="35" max="35" width="3" bestFit="1" customWidth="1"/>
    <col min="36" max="36" width="4.5703125" bestFit="1" customWidth="1"/>
    <col min="37" max="37" width="9" bestFit="1" customWidth="1"/>
    <col min="38" max="38" width="7" bestFit="1" customWidth="1"/>
    <col min="39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8" width="3.5703125" bestFit="1" customWidth="1"/>
    <col min="49" max="49" width="7" bestFit="1" customWidth="1"/>
    <col min="50" max="50" width="2" bestFit="1" customWidth="1"/>
    <col min="51" max="51" width="3" bestFit="1" customWidth="1"/>
    <col min="52" max="52" width="5.5703125" bestFit="1" customWidth="1"/>
    <col min="53" max="53" width="10.42578125" bestFit="1" customWidth="1"/>
    <col min="54" max="54" width="7" bestFit="1" customWidth="1"/>
    <col min="55" max="55" width="2" bestFit="1" customWidth="1"/>
    <col min="56" max="56" width="3.5703125" bestFit="1" customWidth="1"/>
    <col min="57" max="57" width="7" bestFit="1" customWidth="1"/>
    <col min="58" max="59" width="2" bestFit="1" customWidth="1"/>
    <col min="60" max="61" width="3.5703125" bestFit="1" customWidth="1"/>
    <col min="62" max="62" width="2" bestFit="1" customWidth="1"/>
    <col min="63" max="63" width="3" bestFit="1" customWidth="1"/>
    <col min="64" max="64" width="4.5703125" bestFit="1" customWidth="1"/>
    <col min="65" max="65" width="8" bestFit="1" customWidth="1"/>
    <col min="66" max="67" width="2" bestFit="1" customWidth="1"/>
    <col min="68" max="68" width="3.5703125" bestFit="1" customWidth="1"/>
    <col min="69" max="69" width="8" bestFit="1" customWidth="1"/>
    <col min="70" max="71" width="2" bestFit="1" customWidth="1"/>
    <col min="72" max="72" width="3.5703125" bestFit="1" customWidth="1"/>
    <col min="73" max="73" width="8" bestFit="1" customWidth="1"/>
    <col min="74" max="74" width="5" bestFit="1" customWidth="1"/>
    <col min="75" max="75" width="3" bestFit="1" customWidth="1"/>
    <col min="76" max="77" width="3.5703125" bestFit="1" customWidth="1"/>
    <col min="78" max="78" width="2" bestFit="1" customWidth="1"/>
    <col min="79" max="79" width="3" bestFit="1" customWidth="1"/>
    <col min="80" max="80" width="5.5703125" bestFit="1" customWidth="1"/>
    <col min="81" max="81" width="10.42578125" bestFit="1" customWidth="1"/>
    <col min="82" max="82" width="7" bestFit="1" customWidth="1"/>
    <col min="83" max="83" width="11" bestFit="1" customWidth="1"/>
    <col min="84" max="84" width="43.2851562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5.7109375" bestFit="1" customWidth="1"/>
    <col min="99" max="99" width="50.7109375" bestFit="1" customWidth="1"/>
    <col min="100" max="100" width="4" bestFit="1" customWidth="1"/>
    <col min="101" max="101" width="3" bestFit="1" customWidth="1"/>
    <col min="102" max="102" width="2" bestFit="1" customWidth="1"/>
    <col min="103" max="103" width="3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32" si="0">CONCATENATE(B1,DG1)</f>
        <v>01CO</v>
      </c>
      <c r="B1" s="71" t="s">
        <v>129</v>
      </c>
      <c r="C1" s="71" t="s">
        <v>178</v>
      </c>
      <c r="D1" s="71" t="s">
        <v>179</v>
      </c>
      <c r="E1" s="72">
        <v>40996</v>
      </c>
      <c r="F1" s="204" t="s">
        <v>471</v>
      </c>
      <c r="G1" s="71" t="s">
        <v>472</v>
      </c>
      <c r="H1" s="210">
        <v>1</v>
      </c>
      <c r="I1" s="73">
        <v>1</v>
      </c>
      <c r="J1" s="73">
        <v>60</v>
      </c>
      <c r="K1" s="73">
        <v>99</v>
      </c>
      <c r="L1" s="73">
        <v>261</v>
      </c>
      <c r="M1" s="73">
        <v>-162</v>
      </c>
      <c r="N1" s="73">
        <v>162</v>
      </c>
      <c r="O1" s="73">
        <v>0</v>
      </c>
      <c r="P1" s="73">
        <v>39</v>
      </c>
      <c r="Q1" s="85">
        <v>0</v>
      </c>
      <c r="R1" s="85">
        <v>90611</v>
      </c>
      <c r="S1" s="85">
        <v>0</v>
      </c>
      <c r="T1" s="85">
        <v>90611</v>
      </c>
      <c r="U1" s="85">
        <v>89035</v>
      </c>
      <c r="V1" s="85">
        <v>88897</v>
      </c>
      <c r="W1" s="85">
        <v>-43964</v>
      </c>
      <c r="X1" s="85">
        <v>0</v>
      </c>
      <c r="Y1" s="85">
        <v>-43964</v>
      </c>
      <c r="Z1" s="85">
        <v>44933</v>
      </c>
      <c r="AA1" s="85">
        <v>44933</v>
      </c>
      <c r="AB1" s="85">
        <v>0</v>
      </c>
      <c r="AC1" s="73">
        <v>-1576</v>
      </c>
      <c r="AD1" s="73">
        <v>17</v>
      </c>
      <c r="AE1" s="73">
        <v>4</v>
      </c>
      <c r="AF1" s="85">
        <v>0</v>
      </c>
      <c r="AG1" s="85">
        <v>0</v>
      </c>
      <c r="AH1" s="73">
        <v>0</v>
      </c>
      <c r="AI1" s="73">
        <v>0</v>
      </c>
      <c r="AJ1" s="85">
        <v>0</v>
      </c>
      <c r="AK1" s="85">
        <v>-1576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4</v>
      </c>
      <c r="CB1" s="85">
        <v>0</v>
      </c>
      <c r="CC1" s="85">
        <v>-1576</v>
      </c>
      <c r="CD1" s="73">
        <v>0</v>
      </c>
      <c r="CE1" s="73" t="s">
        <v>342</v>
      </c>
      <c r="CF1" s="73" t="s">
        <v>343</v>
      </c>
      <c r="CG1" s="73" t="s">
        <v>321</v>
      </c>
      <c r="CH1" s="73" t="s">
        <v>321</v>
      </c>
      <c r="CI1" s="73" t="s">
        <v>321</v>
      </c>
      <c r="CJ1" s="72" t="s">
        <v>321</v>
      </c>
      <c r="CK1" s="72">
        <v>42244</v>
      </c>
      <c r="CL1" s="204" t="s">
        <v>473</v>
      </c>
      <c r="CM1" s="71" t="s">
        <v>474</v>
      </c>
      <c r="CN1" s="71" t="s">
        <v>168</v>
      </c>
      <c r="CO1" s="72">
        <v>41424</v>
      </c>
      <c r="CP1" s="204" t="s">
        <v>475</v>
      </c>
      <c r="CQ1" s="71" t="s">
        <v>476</v>
      </c>
      <c r="CR1" s="71" t="s">
        <v>175</v>
      </c>
      <c r="CS1" s="73">
        <v>111867.75</v>
      </c>
      <c r="CT1" s="73" t="s">
        <v>326</v>
      </c>
      <c r="CU1" s="73" t="s">
        <v>327</v>
      </c>
      <c r="CV1" s="73">
        <v>0</v>
      </c>
      <c r="CW1" s="73">
        <v>18</v>
      </c>
      <c r="CX1" s="73">
        <v>0</v>
      </c>
      <c r="CY1" s="73">
        <v>0</v>
      </c>
      <c r="CZ1" s="73">
        <v>0</v>
      </c>
      <c r="DA1" s="73">
        <v>0</v>
      </c>
      <c r="DC1" s="205"/>
      <c r="DD1" s="205"/>
      <c r="DG1" s="205" t="str">
        <f t="shared" ref="DG1:DG64" si="1">IF(LEFT(C1,1)="E","DO","CO")</f>
        <v>CO</v>
      </c>
      <c r="DH1">
        <f>COUNTIF(A1:A91,"01CO")</f>
        <v>7</v>
      </c>
      <c r="DI1" t="s">
        <v>149</v>
      </c>
      <c r="DJ1">
        <v>1</v>
      </c>
      <c r="DK1">
        <f>DH1</f>
        <v>7</v>
      </c>
    </row>
    <row r="2" spans="1:115">
      <c r="A2" s="205" t="str">
        <f t="shared" si="0"/>
        <v>01CO</v>
      </c>
      <c r="B2" s="71" t="s">
        <v>129</v>
      </c>
      <c r="C2" s="71" t="s">
        <v>180</v>
      </c>
      <c r="D2" s="71" t="s">
        <v>181</v>
      </c>
      <c r="E2" s="72">
        <v>41080</v>
      </c>
      <c r="F2" s="204" t="s">
        <v>475</v>
      </c>
      <c r="G2" s="71" t="s">
        <v>472</v>
      </c>
      <c r="H2" s="210">
        <v>1</v>
      </c>
      <c r="I2" s="73">
        <v>7</v>
      </c>
      <c r="J2" s="73">
        <v>700</v>
      </c>
      <c r="K2" s="73">
        <v>779</v>
      </c>
      <c r="L2" s="73">
        <v>779</v>
      </c>
      <c r="M2" s="73">
        <v>0</v>
      </c>
      <c r="N2" s="73">
        <v>0</v>
      </c>
      <c r="O2" s="73">
        <v>0</v>
      </c>
      <c r="P2" s="73">
        <v>75</v>
      </c>
      <c r="Q2" s="85">
        <v>4</v>
      </c>
      <c r="R2" s="85">
        <v>14784300</v>
      </c>
      <c r="S2" s="85">
        <v>133862</v>
      </c>
      <c r="T2" s="85">
        <v>14650438</v>
      </c>
      <c r="U2" s="85">
        <v>15330267</v>
      </c>
      <c r="V2" s="85">
        <v>14964740</v>
      </c>
      <c r="W2" s="85">
        <v>0</v>
      </c>
      <c r="X2" s="85">
        <v>0</v>
      </c>
      <c r="Y2" s="85">
        <v>0</v>
      </c>
      <c r="Z2" s="85">
        <v>14964740</v>
      </c>
      <c r="AA2" s="85">
        <v>15047703</v>
      </c>
      <c r="AB2" s="85">
        <v>82963</v>
      </c>
      <c r="AC2" s="73">
        <v>545967</v>
      </c>
      <c r="AD2" s="73">
        <v>48</v>
      </c>
      <c r="AE2" s="73">
        <v>0</v>
      </c>
      <c r="AF2" s="85">
        <v>4</v>
      </c>
      <c r="AG2" s="85">
        <v>334024</v>
      </c>
      <c r="AH2" s="73">
        <v>0</v>
      </c>
      <c r="AI2" s="73">
        <v>0</v>
      </c>
      <c r="AJ2" s="85">
        <v>0</v>
      </c>
      <c r="AK2" s="85">
        <v>328205</v>
      </c>
      <c r="AL2" s="73">
        <v>0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-26306</v>
      </c>
      <c r="BB2" s="73">
        <v>0</v>
      </c>
      <c r="BC2" s="73">
        <v>0</v>
      </c>
      <c r="BD2" s="85">
        <v>0</v>
      </c>
      <c r="BE2" s="85">
        <v>0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4</v>
      </c>
      <c r="CC2" s="85">
        <v>635924</v>
      </c>
      <c r="CD2" s="73">
        <v>0</v>
      </c>
      <c r="CE2" s="73" t="s">
        <v>344</v>
      </c>
      <c r="CF2" s="73" t="s">
        <v>345</v>
      </c>
      <c r="CG2" s="73" t="s">
        <v>321</v>
      </c>
      <c r="CH2" s="73" t="s">
        <v>321</v>
      </c>
      <c r="CI2" s="73" t="s">
        <v>321</v>
      </c>
      <c r="CJ2" s="72" t="s">
        <v>321</v>
      </c>
      <c r="CK2" s="72">
        <v>42257</v>
      </c>
      <c r="CL2" s="204" t="s">
        <v>473</v>
      </c>
      <c r="CM2" s="71" t="s">
        <v>474</v>
      </c>
      <c r="CN2" s="71" t="s">
        <v>168</v>
      </c>
      <c r="CO2" s="72">
        <v>41934</v>
      </c>
      <c r="CP2" s="204" t="s">
        <v>477</v>
      </c>
      <c r="CQ2" s="71" t="s">
        <v>478</v>
      </c>
      <c r="CR2" s="71" t="s">
        <v>175</v>
      </c>
      <c r="CS2" s="73">
        <v>13767013.789999999</v>
      </c>
      <c r="CT2" s="73"/>
      <c r="CU2" s="73"/>
      <c r="CV2" s="73">
        <v>0</v>
      </c>
      <c r="CW2" s="73">
        <v>22</v>
      </c>
      <c r="CX2" s="73">
        <v>0</v>
      </c>
      <c r="CY2" s="73">
        <v>0</v>
      </c>
      <c r="CZ2" s="73">
        <v>0</v>
      </c>
      <c r="DA2" s="73">
        <v>0</v>
      </c>
      <c r="DC2" s="205"/>
      <c r="DD2" s="205"/>
      <c r="DG2" s="205" t="str">
        <f t="shared" si="1"/>
        <v>CO</v>
      </c>
      <c r="DH2">
        <f>COUNTIF(A1:A91,"01DO")</f>
        <v>7</v>
      </c>
      <c r="DI2" t="s">
        <v>150</v>
      </c>
      <c r="DJ2">
        <f>DK1+1</f>
        <v>8</v>
      </c>
      <c r="DK2">
        <f>DJ2+DH2-1</f>
        <v>14</v>
      </c>
    </row>
    <row r="3" spans="1:115">
      <c r="A3" s="205" t="str">
        <f t="shared" si="0"/>
        <v>01CO</v>
      </c>
      <c r="B3" s="71" t="s">
        <v>129</v>
      </c>
      <c r="C3" s="71" t="s">
        <v>183</v>
      </c>
      <c r="D3" s="71" t="s">
        <v>184</v>
      </c>
      <c r="E3" s="72">
        <v>41311</v>
      </c>
      <c r="F3" s="204" t="s">
        <v>471</v>
      </c>
      <c r="G3" s="71" t="s">
        <v>476</v>
      </c>
      <c r="H3" s="210">
        <v>2</v>
      </c>
      <c r="I3" s="73">
        <v>9</v>
      </c>
      <c r="J3" s="73">
        <v>768</v>
      </c>
      <c r="K3" s="73">
        <v>835</v>
      </c>
      <c r="L3" s="73">
        <v>810</v>
      </c>
      <c r="M3" s="73">
        <v>25</v>
      </c>
      <c r="N3" s="73">
        <v>0</v>
      </c>
      <c r="O3" s="73">
        <v>0</v>
      </c>
      <c r="P3" s="73">
        <v>67</v>
      </c>
      <c r="Q3" s="85">
        <v>0</v>
      </c>
      <c r="R3" s="85">
        <v>12312349</v>
      </c>
      <c r="S3" s="85">
        <v>150000</v>
      </c>
      <c r="T3" s="85">
        <v>12162349</v>
      </c>
      <c r="U3" s="85">
        <v>13258294</v>
      </c>
      <c r="V3" s="85">
        <v>12897465</v>
      </c>
      <c r="W3" s="85">
        <v>0</v>
      </c>
      <c r="X3" s="85">
        <v>0</v>
      </c>
      <c r="Y3" s="85">
        <v>0</v>
      </c>
      <c r="Z3" s="85">
        <v>12897465</v>
      </c>
      <c r="AA3" s="85">
        <v>12514104</v>
      </c>
      <c r="AB3" s="85">
        <v>-383360</v>
      </c>
      <c r="AC3" s="73">
        <v>945945</v>
      </c>
      <c r="AD3" s="73">
        <v>41</v>
      </c>
      <c r="AE3" s="73">
        <v>0</v>
      </c>
      <c r="AF3" s="85">
        <v>0</v>
      </c>
      <c r="AG3" s="85">
        <v>262529</v>
      </c>
      <c r="AH3" s="73">
        <v>0</v>
      </c>
      <c r="AI3" s="73">
        <v>0</v>
      </c>
      <c r="AJ3" s="85">
        <v>0</v>
      </c>
      <c r="AK3" s="85">
        <v>689450</v>
      </c>
      <c r="AL3" s="73">
        <v>18277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0</v>
      </c>
      <c r="BB3" s="73">
        <v>0</v>
      </c>
      <c r="BC3" s="73">
        <v>0</v>
      </c>
      <c r="BD3" s="85">
        <v>0</v>
      </c>
      <c r="BE3" s="85">
        <v>0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0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0</v>
      </c>
      <c r="CC3" s="85">
        <v>951980</v>
      </c>
      <c r="CD3" s="73">
        <v>18277</v>
      </c>
      <c r="CE3" s="73" t="s">
        <v>346</v>
      </c>
      <c r="CF3" s="73" t="s">
        <v>347</v>
      </c>
      <c r="CG3" s="73" t="s">
        <v>321</v>
      </c>
      <c r="CH3" s="73" t="s">
        <v>321</v>
      </c>
      <c r="CI3" s="73" t="s">
        <v>321</v>
      </c>
      <c r="CJ3" s="72" t="s">
        <v>321</v>
      </c>
      <c r="CK3" s="72">
        <v>42257</v>
      </c>
      <c r="CL3" s="204" t="s">
        <v>473</v>
      </c>
      <c r="CM3" s="71" t="s">
        <v>474</v>
      </c>
      <c r="CN3" s="71" t="s">
        <v>168</v>
      </c>
      <c r="CO3" s="72">
        <v>42195</v>
      </c>
      <c r="CP3" s="204" t="s">
        <v>473</v>
      </c>
      <c r="CQ3" s="71" t="s">
        <v>474</v>
      </c>
      <c r="CR3" s="71" t="s">
        <v>182</v>
      </c>
      <c r="CS3" s="73">
        <v>15340403.449999999</v>
      </c>
      <c r="CT3" s="73"/>
      <c r="CU3" s="73"/>
      <c r="CV3" s="73">
        <v>0</v>
      </c>
      <c r="CW3" s="73">
        <v>26</v>
      </c>
      <c r="CX3" s="73">
        <v>0</v>
      </c>
      <c r="CY3" s="73">
        <v>0</v>
      </c>
      <c r="CZ3" s="73">
        <v>0</v>
      </c>
      <c r="DA3" s="73">
        <v>0</v>
      </c>
      <c r="DC3" s="205"/>
      <c r="DD3" s="205"/>
      <c r="DG3" s="205" t="str">
        <f t="shared" si="1"/>
        <v>CO</v>
      </c>
      <c r="DH3">
        <f>COUNTIF(A1:A91,"02CO")</f>
        <v>6</v>
      </c>
      <c r="DI3" t="s">
        <v>151</v>
      </c>
      <c r="DJ3">
        <f t="shared" ref="DJ3:DJ16" si="2">DK2+1</f>
        <v>15</v>
      </c>
      <c r="DK3">
        <f t="shared" ref="DK3:DK16" si="3">DJ3+DH3-1</f>
        <v>20</v>
      </c>
    </row>
    <row r="4" spans="1:115">
      <c r="A4" s="205" t="str">
        <f t="shared" si="0"/>
        <v>01CO</v>
      </c>
      <c r="B4" s="71" t="s">
        <v>129</v>
      </c>
      <c r="C4" s="71" t="s">
        <v>185</v>
      </c>
      <c r="D4" s="71" t="s">
        <v>186</v>
      </c>
      <c r="E4" s="72">
        <v>41696</v>
      </c>
      <c r="F4" s="204" t="s">
        <v>471</v>
      </c>
      <c r="G4" s="71" t="s">
        <v>479</v>
      </c>
      <c r="H4" s="210">
        <v>1</v>
      </c>
      <c r="I4" s="73">
        <v>2</v>
      </c>
      <c r="J4" s="73">
        <v>130</v>
      </c>
      <c r="K4" s="73">
        <v>190</v>
      </c>
      <c r="L4" s="73">
        <v>219</v>
      </c>
      <c r="M4" s="73">
        <v>-29</v>
      </c>
      <c r="N4" s="73">
        <v>29</v>
      </c>
      <c r="O4" s="73">
        <v>0</v>
      </c>
      <c r="P4" s="73">
        <v>36</v>
      </c>
      <c r="Q4" s="85">
        <v>24</v>
      </c>
      <c r="R4" s="85">
        <v>2195109</v>
      </c>
      <c r="S4" s="85">
        <v>50000</v>
      </c>
      <c r="T4" s="85">
        <v>2145109</v>
      </c>
      <c r="U4" s="85">
        <v>2159801</v>
      </c>
      <c r="V4" s="85">
        <v>2156391</v>
      </c>
      <c r="W4" s="85">
        <v>-50518</v>
      </c>
      <c r="X4" s="85">
        <v>0</v>
      </c>
      <c r="Y4" s="85">
        <v>-50518</v>
      </c>
      <c r="Z4" s="85">
        <v>2105873</v>
      </c>
      <c r="AA4" s="85">
        <v>2085969</v>
      </c>
      <c r="AB4" s="85">
        <v>-19904</v>
      </c>
      <c r="AC4" s="73">
        <v>-35308</v>
      </c>
      <c r="AD4" s="73">
        <v>11</v>
      </c>
      <c r="AE4" s="73">
        <v>0</v>
      </c>
      <c r="AF4" s="85">
        <v>10</v>
      </c>
      <c r="AG4" s="85">
        <v>-17725</v>
      </c>
      <c r="AH4" s="73">
        <v>0</v>
      </c>
      <c r="AI4" s="73">
        <v>11</v>
      </c>
      <c r="AJ4" s="85">
        <v>14</v>
      </c>
      <c r="AK4" s="85">
        <v>8387</v>
      </c>
      <c r="AL4" s="73">
        <v>0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0</v>
      </c>
      <c r="AX4" s="73">
        <v>0</v>
      </c>
      <c r="AY4" s="73">
        <v>0</v>
      </c>
      <c r="AZ4" s="85">
        <v>0</v>
      </c>
      <c r="BA4" s="85">
        <v>0</v>
      </c>
      <c r="BB4" s="73">
        <v>0</v>
      </c>
      <c r="BC4" s="73">
        <v>0</v>
      </c>
      <c r="BD4" s="85">
        <v>0</v>
      </c>
      <c r="BE4" s="85">
        <v>0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0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11</v>
      </c>
      <c r="CB4" s="85">
        <v>24</v>
      </c>
      <c r="CC4" s="85">
        <v>-9339</v>
      </c>
      <c r="CD4" s="73">
        <v>0</v>
      </c>
      <c r="CE4" s="73" t="s">
        <v>348</v>
      </c>
      <c r="CF4" s="73" t="s">
        <v>349</v>
      </c>
      <c r="CG4" s="73" t="s">
        <v>321</v>
      </c>
      <c r="CH4" s="73" t="s">
        <v>321</v>
      </c>
      <c r="CI4" s="73" t="s">
        <v>321</v>
      </c>
      <c r="CJ4" s="72" t="s">
        <v>321</v>
      </c>
      <c r="CK4" s="72">
        <v>42260</v>
      </c>
      <c r="CL4" s="204" t="s">
        <v>473</v>
      </c>
      <c r="CM4" s="71" t="s">
        <v>474</v>
      </c>
      <c r="CN4" s="71" t="s">
        <v>168</v>
      </c>
      <c r="CO4" s="72">
        <v>42108</v>
      </c>
      <c r="CP4" s="204" t="s">
        <v>475</v>
      </c>
      <c r="CQ4" s="71" t="s">
        <v>478</v>
      </c>
      <c r="CR4" s="71" t="s">
        <v>182</v>
      </c>
      <c r="CS4" s="73">
        <v>2641240.2400000002</v>
      </c>
      <c r="CT4" s="73" t="s">
        <v>326</v>
      </c>
      <c r="CU4" s="73" t="s">
        <v>327</v>
      </c>
      <c r="CV4" s="73">
        <v>16</v>
      </c>
      <c r="CW4" s="73">
        <v>14</v>
      </c>
      <c r="CX4" s="73">
        <v>0</v>
      </c>
      <c r="CY4" s="73">
        <v>0</v>
      </c>
      <c r="CZ4" s="73">
        <v>0</v>
      </c>
      <c r="DA4" s="73">
        <v>0</v>
      </c>
      <c r="DC4" s="205"/>
      <c r="DD4" s="205"/>
      <c r="DG4" s="205" t="str">
        <f t="shared" si="1"/>
        <v>CO</v>
      </c>
      <c r="DH4">
        <f>COUNTIF(A1:A91,"02DO")</f>
        <v>4</v>
      </c>
      <c r="DI4" t="s">
        <v>152</v>
      </c>
      <c r="DJ4">
        <f t="shared" si="2"/>
        <v>21</v>
      </c>
      <c r="DK4">
        <f t="shared" si="3"/>
        <v>24</v>
      </c>
    </row>
    <row r="5" spans="1:115">
      <c r="A5" s="205" t="str">
        <f t="shared" si="0"/>
        <v>01CO</v>
      </c>
      <c r="B5" s="71" t="s">
        <v>129</v>
      </c>
      <c r="C5" s="71" t="s">
        <v>187</v>
      </c>
      <c r="D5" s="71" t="s">
        <v>188</v>
      </c>
      <c r="E5" s="72">
        <v>41759</v>
      </c>
      <c r="F5" s="204" t="s">
        <v>475</v>
      </c>
      <c r="G5" s="71" t="s">
        <v>479</v>
      </c>
      <c r="H5" s="210">
        <v>1</v>
      </c>
      <c r="I5" s="73">
        <v>4</v>
      </c>
      <c r="J5" s="73">
        <v>300</v>
      </c>
      <c r="K5" s="73">
        <v>324</v>
      </c>
      <c r="L5" s="73">
        <v>281</v>
      </c>
      <c r="M5" s="73">
        <v>43</v>
      </c>
      <c r="N5" s="73">
        <v>0</v>
      </c>
      <c r="O5" s="73">
        <v>0</v>
      </c>
      <c r="P5" s="73">
        <v>24</v>
      </c>
      <c r="Q5" s="85">
        <v>0</v>
      </c>
      <c r="R5" s="85">
        <v>855140</v>
      </c>
      <c r="S5" s="85">
        <v>0</v>
      </c>
      <c r="T5" s="85">
        <v>855140</v>
      </c>
      <c r="U5" s="85">
        <v>880470</v>
      </c>
      <c r="V5" s="85">
        <v>883951</v>
      </c>
      <c r="W5" s="85">
        <v>0</v>
      </c>
      <c r="X5" s="85">
        <v>0</v>
      </c>
      <c r="Y5" s="85">
        <v>0</v>
      </c>
      <c r="Z5" s="85">
        <v>883951</v>
      </c>
      <c r="AA5" s="85">
        <v>883951</v>
      </c>
      <c r="AB5" s="85">
        <v>0</v>
      </c>
      <c r="AC5" s="73">
        <v>25330</v>
      </c>
      <c r="AD5" s="73">
        <v>14</v>
      </c>
      <c r="AE5" s="73">
        <v>0</v>
      </c>
      <c r="AF5" s="85">
        <v>0</v>
      </c>
      <c r="AG5" s="85">
        <v>17931</v>
      </c>
      <c r="AH5" s="73">
        <v>1430</v>
      </c>
      <c r="AI5" s="73">
        <v>0</v>
      </c>
      <c r="AJ5" s="85">
        <v>0</v>
      </c>
      <c r="AK5" s="85">
        <v>7399</v>
      </c>
      <c r="AL5" s="73">
        <v>7399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0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0</v>
      </c>
      <c r="BV5" s="73">
        <v>0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0</v>
      </c>
      <c r="CC5" s="85">
        <v>25330</v>
      </c>
      <c r="CD5" s="73">
        <v>8829</v>
      </c>
      <c r="CE5" s="73" t="s">
        <v>350</v>
      </c>
      <c r="CF5" s="73" t="s">
        <v>351</v>
      </c>
      <c r="CG5" s="73" t="s">
        <v>321</v>
      </c>
      <c r="CH5" s="73" t="s">
        <v>321</v>
      </c>
      <c r="CI5" s="73" t="s">
        <v>321</v>
      </c>
      <c r="CJ5" s="72" t="s">
        <v>321</v>
      </c>
      <c r="CK5" s="72">
        <v>42263</v>
      </c>
      <c r="CL5" s="204" t="s">
        <v>473</v>
      </c>
      <c r="CM5" s="71" t="s">
        <v>474</v>
      </c>
      <c r="CN5" s="71" t="s">
        <v>168</v>
      </c>
      <c r="CO5" s="72">
        <v>42222</v>
      </c>
      <c r="CP5" s="204" t="s">
        <v>473</v>
      </c>
      <c r="CQ5" s="71" t="s">
        <v>474</v>
      </c>
      <c r="CR5" s="71" t="s">
        <v>170</v>
      </c>
      <c r="CS5" s="73">
        <v>1061209.6299999999</v>
      </c>
      <c r="CT5" s="73"/>
      <c r="CU5" s="73"/>
      <c r="CV5" s="73">
        <v>0</v>
      </c>
      <c r="CW5" s="73">
        <v>10</v>
      </c>
      <c r="CX5" s="73">
        <v>0</v>
      </c>
      <c r="CY5" s="73">
        <v>0</v>
      </c>
      <c r="CZ5" s="73">
        <v>0</v>
      </c>
      <c r="DA5" s="73">
        <v>0</v>
      </c>
      <c r="DC5" s="205"/>
      <c r="DD5" s="205"/>
      <c r="DG5" s="205" t="str">
        <f t="shared" si="1"/>
        <v>CO</v>
      </c>
      <c r="DH5">
        <f>COUNTIF(A1:A91,"03CO")</f>
        <v>13</v>
      </c>
      <c r="DI5" t="s">
        <v>153</v>
      </c>
      <c r="DJ5">
        <f t="shared" si="2"/>
        <v>25</v>
      </c>
      <c r="DK5">
        <f t="shared" si="3"/>
        <v>37</v>
      </c>
    </row>
    <row r="6" spans="1:115">
      <c r="A6" s="205" t="str">
        <f t="shared" si="0"/>
        <v>01CO</v>
      </c>
      <c r="B6" s="71" t="s">
        <v>129</v>
      </c>
      <c r="C6" s="71" t="s">
        <v>189</v>
      </c>
      <c r="D6" s="71" t="s">
        <v>190</v>
      </c>
      <c r="E6" s="72">
        <v>41612</v>
      </c>
      <c r="F6" s="204" t="s">
        <v>477</v>
      </c>
      <c r="G6" s="71" t="s">
        <v>479</v>
      </c>
      <c r="H6" s="210">
        <v>2</v>
      </c>
      <c r="I6" s="73">
        <v>9</v>
      </c>
      <c r="J6" s="73">
        <v>270</v>
      </c>
      <c r="K6" s="73">
        <v>410</v>
      </c>
      <c r="L6" s="73">
        <v>407</v>
      </c>
      <c r="M6" s="73">
        <v>3</v>
      </c>
      <c r="N6" s="73">
        <v>0</v>
      </c>
      <c r="O6" s="73">
        <v>0</v>
      </c>
      <c r="P6" s="73">
        <v>140</v>
      </c>
      <c r="Q6" s="85">
        <v>0</v>
      </c>
      <c r="R6" s="85">
        <v>5634855</v>
      </c>
      <c r="S6" s="85">
        <v>53649</v>
      </c>
      <c r="T6" s="85">
        <v>5581206</v>
      </c>
      <c r="U6" s="85">
        <v>5727333</v>
      </c>
      <c r="V6" s="85">
        <v>5707127</v>
      </c>
      <c r="W6" s="85">
        <v>0</v>
      </c>
      <c r="X6" s="85">
        <v>0</v>
      </c>
      <c r="Y6" s="85">
        <v>0</v>
      </c>
      <c r="Z6" s="85">
        <v>5707127</v>
      </c>
      <c r="AA6" s="85">
        <v>5640992</v>
      </c>
      <c r="AB6" s="85">
        <v>-66135</v>
      </c>
      <c r="AC6" s="73">
        <v>92478</v>
      </c>
      <c r="AD6" s="73">
        <v>121</v>
      </c>
      <c r="AE6" s="73">
        <v>0</v>
      </c>
      <c r="AF6" s="85">
        <v>0</v>
      </c>
      <c r="AG6" s="85">
        <v>20908</v>
      </c>
      <c r="AH6" s="73">
        <v>2691</v>
      </c>
      <c r="AI6" s="73">
        <v>0</v>
      </c>
      <c r="AJ6" s="85">
        <v>0</v>
      </c>
      <c r="AK6" s="85">
        <v>36741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22455</v>
      </c>
      <c r="BB6" s="73">
        <v>0</v>
      </c>
      <c r="BC6" s="73">
        <v>0</v>
      </c>
      <c r="BD6" s="85">
        <v>0</v>
      </c>
      <c r="BE6" s="85">
        <v>0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0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0</v>
      </c>
      <c r="CB6" s="85">
        <v>0</v>
      </c>
      <c r="CC6" s="85">
        <v>80103</v>
      </c>
      <c r="CD6" s="73">
        <v>2691</v>
      </c>
      <c r="CE6" s="73" t="s">
        <v>324</v>
      </c>
      <c r="CF6" s="73" t="s">
        <v>325</v>
      </c>
      <c r="CG6" s="73" t="s">
        <v>321</v>
      </c>
      <c r="CH6" s="73" t="s">
        <v>321</v>
      </c>
      <c r="CI6" s="73" t="s">
        <v>321</v>
      </c>
      <c r="CJ6" s="72" t="s">
        <v>321</v>
      </c>
      <c r="CK6" s="72">
        <v>42191</v>
      </c>
      <c r="CL6" s="204" t="s">
        <v>473</v>
      </c>
      <c r="CM6" s="71" t="s">
        <v>474</v>
      </c>
      <c r="CN6" s="71" t="s">
        <v>168</v>
      </c>
      <c r="CO6" s="72">
        <v>42128</v>
      </c>
      <c r="CP6" s="204" t="s">
        <v>475</v>
      </c>
      <c r="CQ6" s="71" t="s">
        <v>478</v>
      </c>
      <c r="CR6" s="71" t="s">
        <v>169</v>
      </c>
      <c r="CS6" s="73">
        <v>5433904.1500000004</v>
      </c>
      <c r="CT6" s="73" t="s">
        <v>330</v>
      </c>
      <c r="CU6" s="73" t="s">
        <v>331</v>
      </c>
      <c r="CV6" s="73">
        <v>0</v>
      </c>
      <c r="CW6" s="73">
        <v>19</v>
      </c>
      <c r="CX6" s="73">
        <v>0</v>
      </c>
      <c r="CY6" s="73">
        <v>0</v>
      </c>
      <c r="CZ6" s="73">
        <v>0</v>
      </c>
      <c r="DA6" s="73">
        <v>0</v>
      </c>
      <c r="DC6" s="205"/>
      <c r="DD6" s="205"/>
      <c r="DG6" s="205" t="str">
        <f t="shared" si="1"/>
        <v>CO</v>
      </c>
      <c r="DH6">
        <f>COUNTIF(A1:A91,"03DO")</f>
        <v>3</v>
      </c>
      <c r="DI6" t="s">
        <v>154</v>
      </c>
      <c r="DJ6">
        <f t="shared" si="2"/>
        <v>38</v>
      </c>
      <c r="DK6">
        <f t="shared" si="3"/>
        <v>40</v>
      </c>
    </row>
    <row r="7" spans="1:115">
      <c r="A7" s="205" t="str">
        <f t="shared" si="0"/>
        <v>01CO</v>
      </c>
      <c r="B7" s="71" t="s">
        <v>129</v>
      </c>
      <c r="C7" s="71" t="s">
        <v>191</v>
      </c>
      <c r="D7" s="71" t="s">
        <v>192</v>
      </c>
      <c r="E7" s="72">
        <v>41976</v>
      </c>
      <c r="F7" s="204" t="s">
        <v>477</v>
      </c>
      <c r="G7" s="71" t="s">
        <v>478</v>
      </c>
      <c r="H7" s="210">
        <v>1</v>
      </c>
      <c r="I7" s="73">
        <v>1</v>
      </c>
      <c r="J7" s="73">
        <v>110</v>
      </c>
      <c r="K7" s="73">
        <v>131</v>
      </c>
      <c r="L7" s="73">
        <v>131</v>
      </c>
      <c r="M7" s="73">
        <v>0</v>
      </c>
      <c r="N7" s="73">
        <v>0</v>
      </c>
      <c r="O7" s="73">
        <v>0</v>
      </c>
      <c r="P7" s="73">
        <v>12</v>
      </c>
      <c r="Q7" s="85">
        <v>9</v>
      </c>
      <c r="R7" s="85">
        <v>247066</v>
      </c>
      <c r="S7" s="85">
        <v>11866</v>
      </c>
      <c r="T7" s="85">
        <v>235200</v>
      </c>
      <c r="U7" s="85">
        <v>270085</v>
      </c>
      <c r="V7" s="85">
        <v>250380</v>
      </c>
      <c r="W7" s="85">
        <v>0</v>
      </c>
      <c r="X7" s="85">
        <v>0</v>
      </c>
      <c r="Y7" s="85">
        <v>0</v>
      </c>
      <c r="Z7" s="85">
        <v>250380</v>
      </c>
      <c r="AA7" s="85">
        <v>250380</v>
      </c>
      <c r="AB7" s="85">
        <v>0</v>
      </c>
      <c r="AC7" s="73">
        <v>23019</v>
      </c>
      <c r="AD7" s="73">
        <v>10</v>
      </c>
      <c r="AE7" s="73">
        <v>0</v>
      </c>
      <c r="AF7" s="85">
        <v>9</v>
      </c>
      <c r="AG7" s="85">
        <v>23019</v>
      </c>
      <c r="AH7" s="73">
        <v>0</v>
      </c>
      <c r="AI7" s="73">
        <v>0</v>
      </c>
      <c r="AJ7" s="85">
        <v>0</v>
      </c>
      <c r="AK7" s="85">
        <v>0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0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0</v>
      </c>
      <c r="CB7" s="85">
        <v>9</v>
      </c>
      <c r="CC7" s="85">
        <v>23019</v>
      </c>
      <c r="CD7" s="73">
        <v>0</v>
      </c>
      <c r="CE7" s="73" t="s">
        <v>352</v>
      </c>
      <c r="CF7" s="73" t="s">
        <v>353</v>
      </c>
      <c r="CG7" s="73" t="s">
        <v>321</v>
      </c>
      <c r="CH7" s="73" t="s">
        <v>321</v>
      </c>
      <c r="CI7" s="73" t="s">
        <v>321</v>
      </c>
      <c r="CJ7" s="72" t="s">
        <v>321</v>
      </c>
      <c r="CK7" s="72">
        <v>42227</v>
      </c>
      <c r="CL7" s="204" t="s">
        <v>473</v>
      </c>
      <c r="CM7" s="71" t="s">
        <v>474</v>
      </c>
      <c r="CN7" s="71" t="s">
        <v>168</v>
      </c>
      <c r="CO7" s="72">
        <v>42195</v>
      </c>
      <c r="CP7" s="204" t="s">
        <v>473</v>
      </c>
      <c r="CQ7" s="71" t="s">
        <v>474</v>
      </c>
      <c r="CR7" s="71" t="s">
        <v>169</v>
      </c>
      <c r="CS7" s="73">
        <v>256990.36</v>
      </c>
      <c r="CT7" s="73" t="s">
        <v>326</v>
      </c>
      <c r="CU7" s="73" t="s">
        <v>327</v>
      </c>
      <c r="CV7" s="73">
        <v>0</v>
      </c>
      <c r="CW7" s="73">
        <v>2</v>
      </c>
      <c r="CX7" s="73">
        <v>0</v>
      </c>
      <c r="CY7" s="73">
        <v>0</v>
      </c>
      <c r="CZ7" s="73">
        <v>0</v>
      </c>
      <c r="DA7" s="73">
        <v>0</v>
      </c>
      <c r="DC7" s="205"/>
      <c r="DD7" s="205"/>
      <c r="DG7" s="205" t="str">
        <f t="shared" si="1"/>
        <v>CO</v>
      </c>
      <c r="DH7">
        <f>COUNTIF(A1:A91,"04CO")</f>
        <v>6</v>
      </c>
      <c r="DI7" t="s">
        <v>155</v>
      </c>
      <c r="DJ7">
        <f t="shared" si="2"/>
        <v>41</v>
      </c>
      <c r="DK7">
        <f t="shared" si="3"/>
        <v>46</v>
      </c>
    </row>
    <row r="8" spans="1:115">
      <c r="A8" s="205" t="str">
        <f t="shared" si="0"/>
        <v>01DO</v>
      </c>
      <c r="B8" s="71" t="s">
        <v>129</v>
      </c>
      <c r="C8" s="71" t="s">
        <v>166</v>
      </c>
      <c r="D8" s="71" t="s">
        <v>167</v>
      </c>
      <c r="E8" s="72">
        <v>41060</v>
      </c>
      <c r="F8" s="204" t="s">
        <v>475</v>
      </c>
      <c r="G8" s="71" t="s">
        <v>472</v>
      </c>
      <c r="H8" s="210">
        <v>2</v>
      </c>
      <c r="I8" s="73">
        <v>14</v>
      </c>
      <c r="J8" s="73">
        <v>565</v>
      </c>
      <c r="K8" s="73">
        <v>936</v>
      </c>
      <c r="L8" s="73">
        <v>936</v>
      </c>
      <c r="M8" s="73">
        <v>0</v>
      </c>
      <c r="N8" s="73">
        <v>0</v>
      </c>
      <c r="O8" s="73">
        <v>0</v>
      </c>
      <c r="P8" s="73">
        <v>69</v>
      </c>
      <c r="Q8" s="85">
        <v>302</v>
      </c>
      <c r="R8" s="85">
        <v>6703703</v>
      </c>
      <c r="S8" s="85">
        <v>50000</v>
      </c>
      <c r="T8" s="85">
        <v>6653703</v>
      </c>
      <c r="U8" s="85">
        <v>7531485</v>
      </c>
      <c r="V8" s="85">
        <v>7530256</v>
      </c>
      <c r="W8" s="85">
        <v>0</v>
      </c>
      <c r="X8" s="85">
        <v>0</v>
      </c>
      <c r="Y8" s="85">
        <v>0</v>
      </c>
      <c r="Z8" s="85">
        <v>7530256</v>
      </c>
      <c r="AA8" s="85">
        <v>7530256</v>
      </c>
      <c r="AB8" s="85">
        <v>0</v>
      </c>
      <c r="AC8" s="73">
        <v>827782</v>
      </c>
      <c r="AD8" s="73">
        <v>22</v>
      </c>
      <c r="AE8" s="73">
        <v>0</v>
      </c>
      <c r="AF8" s="85">
        <v>121</v>
      </c>
      <c r="AG8" s="85">
        <v>99861</v>
      </c>
      <c r="AH8" s="73">
        <v>9614</v>
      </c>
      <c r="AI8" s="73">
        <v>0</v>
      </c>
      <c r="AJ8" s="85">
        <v>95</v>
      </c>
      <c r="AK8" s="85">
        <v>314019</v>
      </c>
      <c r="AL8" s="73">
        <v>0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86</v>
      </c>
      <c r="BA8" s="85">
        <v>401293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302</v>
      </c>
      <c r="CC8" s="85">
        <v>815173</v>
      </c>
      <c r="CD8" s="73">
        <v>9614</v>
      </c>
      <c r="CE8" s="73" t="s">
        <v>319</v>
      </c>
      <c r="CF8" s="73" t="s">
        <v>320</v>
      </c>
      <c r="CG8" s="73" t="s">
        <v>321</v>
      </c>
      <c r="CH8" s="73" t="s">
        <v>321</v>
      </c>
      <c r="CI8" s="73" t="s">
        <v>321</v>
      </c>
      <c r="CJ8" s="72" t="s">
        <v>321</v>
      </c>
      <c r="CK8" s="72">
        <v>42250</v>
      </c>
      <c r="CL8" s="204" t="s">
        <v>473</v>
      </c>
      <c r="CM8" s="71" t="s">
        <v>474</v>
      </c>
      <c r="CN8" s="71" t="s">
        <v>168</v>
      </c>
      <c r="CO8" s="72">
        <v>42163</v>
      </c>
      <c r="CP8" s="204" t="s">
        <v>475</v>
      </c>
      <c r="CQ8" s="71" t="s">
        <v>478</v>
      </c>
      <c r="CR8" s="71" t="s">
        <v>175</v>
      </c>
      <c r="CS8" s="73">
        <v>638850</v>
      </c>
      <c r="CT8" s="73" t="s">
        <v>322</v>
      </c>
      <c r="CU8" s="73" t="s">
        <v>323</v>
      </c>
      <c r="CV8" s="73">
        <v>57</v>
      </c>
      <c r="CW8" s="73">
        <v>47</v>
      </c>
      <c r="CX8" s="73">
        <v>0</v>
      </c>
      <c r="CY8" s="73">
        <v>0</v>
      </c>
      <c r="CZ8" s="73">
        <v>0</v>
      </c>
      <c r="DA8" s="73">
        <v>0</v>
      </c>
      <c r="DC8" s="205"/>
      <c r="DD8" s="205"/>
      <c r="DG8" s="205" t="str">
        <f t="shared" si="1"/>
        <v>DO</v>
      </c>
      <c r="DH8">
        <f>COUNTIF(A1:A91,"04DO")</f>
        <v>4</v>
      </c>
      <c r="DI8" t="s">
        <v>156</v>
      </c>
      <c r="DJ8">
        <f t="shared" si="2"/>
        <v>47</v>
      </c>
      <c r="DK8">
        <f t="shared" si="3"/>
        <v>50</v>
      </c>
    </row>
    <row r="9" spans="1:115">
      <c r="A9" s="205" t="str">
        <f t="shared" si="0"/>
        <v>01DO</v>
      </c>
      <c r="B9" s="71" t="s">
        <v>129</v>
      </c>
      <c r="C9" s="71" t="s">
        <v>171</v>
      </c>
      <c r="D9" s="71" t="s">
        <v>172</v>
      </c>
      <c r="E9" s="72">
        <v>41809</v>
      </c>
      <c r="F9" s="204" t="s">
        <v>475</v>
      </c>
      <c r="G9" s="71" t="s">
        <v>479</v>
      </c>
      <c r="H9" s="210">
        <v>1</v>
      </c>
      <c r="I9" s="73">
        <v>4</v>
      </c>
      <c r="J9" s="73">
        <v>200</v>
      </c>
      <c r="K9" s="73">
        <v>242</v>
      </c>
      <c r="L9" s="73">
        <v>242</v>
      </c>
      <c r="M9" s="73">
        <v>0</v>
      </c>
      <c r="N9" s="73">
        <v>0</v>
      </c>
      <c r="O9" s="73">
        <v>0</v>
      </c>
      <c r="P9" s="73">
        <v>36</v>
      </c>
      <c r="Q9" s="85">
        <v>6</v>
      </c>
      <c r="R9" s="85">
        <v>1880948</v>
      </c>
      <c r="S9" s="85">
        <v>50000</v>
      </c>
      <c r="T9" s="85">
        <v>1830948</v>
      </c>
      <c r="U9" s="85">
        <v>1908269</v>
      </c>
      <c r="V9" s="85">
        <v>1858269</v>
      </c>
      <c r="W9" s="85">
        <v>0</v>
      </c>
      <c r="X9" s="85">
        <v>0</v>
      </c>
      <c r="Y9" s="85">
        <v>0</v>
      </c>
      <c r="Z9" s="85">
        <v>1858269</v>
      </c>
      <c r="AA9" s="85">
        <v>1834616</v>
      </c>
      <c r="AB9" s="85">
        <v>-23653</v>
      </c>
      <c r="AC9" s="73">
        <v>27320</v>
      </c>
      <c r="AD9" s="73">
        <v>16</v>
      </c>
      <c r="AE9" s="73">
        <v>0</v>
      </c>
      <c r="AF9" s="85">
        <v>0</v>
      </c>
      <c r="AG9" s="85">
        <v>0</v>
      </c>
      <c r="AH9" s="73">
        <v>0</v>
      </c>
      <c r="AI9" s="73">
        <v>7</v>
      </c>
      <c r="AJ9" s="85">
        <v>5</v>
      </c>
      <c r="AK9" s="85">
        <v>22343</v>
      </c>
      <c r="AL9" s="73">
        <v>8999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0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0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1</v>
      </c>
      <c r="BU9" s="85">
        <v>4977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7</v>
      </c>
      <c r="CB9" s="85">
        <v>6</v>
      </c>
      <c r="CC9" s="85">
        <v>27320</v>
      </c>
      <c r="CD9" s="73">
        <v>8999</v>
      </c>
      <c r="CE9" s="73" t="s">
        <v>324</v>
      </c>
      <c r="CF9" s="73" t="s">
        <v>325</v>
      </c>
      <c r="CG9" s="73" t="s">
        <v>321</v>
      </c>
      <c r="CH9" s="73" t="s">
        <v>321</v>
      </c>
      <c r="CI9" s="73" t="s">
        <v>321</v>
      </c>
      <c r="CJ9" s="72" t="s">
        <v>321</v>
      </c>
      <c r="CK9" s="72">
        <v>42216</v>
      </c>
      <c r="CL9" s="204" t="s">
        <v>473</v>
      </c>
      <c r="CM9" s="71" t="s">
        <v>474</v>
      </c>
      <c r="CN9" s="71" t="s">
        <v>168</v>
      </c>
      <c r="CO9" s="72">
        <v>42177</v>
      </c>
      <c r="CP9" s="204" t="s">
        <v>475</v>
      </c>
      <c r="CQ9" s="71" t="s">
        <v>478</v>
      </c>
      <c r="CR9" s="71" t="s">
        <v>169</v>
      </c>
      <c r="CS9" s="73">
        <v>1405116.38</v>
      </c>
      <c r="CT9" s="73" t="s">
        <v>326</v>
      </c>
      <c r="CU9" s="73" t="s">
        <v>327</v>
      </c>
      <c r="CV9" s="73">
        <v>0</v>
      </c>
      <c r="CW9" s="73">
        <v>13</v>
      </c>
      <c r="CX9" s="73">
        <v>0</v>
      </c>
      <c r="CY9" s="73">
        <v>0</v>
      </c>
      <c r="CZ9" s="73">
        <v>0</v>
      </c>
      <c r="DA9" s="73">
        <v>0</v>
      </c>
      <c r="DC9" s="205"/>
      <c r="DD9" s="205"/>
      <c r="DG9" s="205" t="str">
        <f t="shared" si="1"/>
        <v>DO</v>
      </c>
      <c r="DH9">
        <f>COUNTIF(A1:A91,"05CO")</f>
        <v>9</v>
      </c>
      <c r="DI9" t="s">
        <v>157</v>
      </c>
      <c r="DJ9">
        <f t="shared" si="2"/>
        <v>51</v>
      </c>
      <c r="DK9">
        <f t="shared" si="3"/>
        <v>59</v>
      </c>
    </row>
    <row r="10" spans="1:115">
      <c r="A10" s="205" t="str">
        <f t="shared" si="0"/>
        <v>01DO</v>
      </c>
      <c r="B10" s="71" t="s">
        <v>129</v>
      </c>
      <c r="C10" s="71" t="s">
        <v>173</v>
      </c>
      <c r="D10" s="71" t="s">
        <v>174</v>
      </c>
      <c r="E10" s="72">
        <v>41809</v>
      </c>
      <c r="F10" s="204" t="s">
        <v>475</v>
      </c>
      <c r="G10" s="71" t="s">
        <v>479</v>
      </c>
      <c r="H10" s="210">
        <v>2</v>
      </c>
      <c r="I10" s="73">
        <v>1</v>
      </c>
      <c r="J10" s="73">
        <v>175</v>
      </c>
      <c r="K10" s="73">
        <v>213</v>
      </c>
      <c r="L10" s="73">
        <v>204</v>
      </c>
      <c r="M10" s="73">
        <v>9</v>
      </c>
      <c r="N10" s="73">
        <v>0</v>
      </c>
      <c r="O10" s="73">
        <v>0</v>
      </c>
      <c r="P10" s="73">
        <v>38</v>
      </c>
      <c r="Q10" s="85">
        <v>0</v>
      </c>
      <c r="R10" s="85">
        <v>4346396</v>
      </c>
      <c r="S10" s="85">
        <v>50000</v>
      </c>
      <c r="T10" s="85">
        <v>4296396</v>
      </c>
      <c r="U10" s="85">
        <v>4413679</v>
      </c>
      <c r="V10" s="85">
        <v>4400332</v>
      </c>
      <c r="W10" s="85">
        <v>0</v>
      </c>
      <c r="X10" s="85">
        <v>0</v>
      </c>
      <c r="Y10" s="85">
        <v>0</v>
      </c>
      <c r="Z10" s="85">
        <v>4400332</v>
      </c>
      <c r="AA10" s="85">
        <v>4322422</v>
      </c>
      <c r="AB10" s="85">
        <v>-77910</v>
      </c>
      <c r="AC10" s="73">
        <v>67283</v>
      </c>
      <c r="AD10" s="73">
        <v>25</v>
      </c>
      <c r="AE10" s="73">
        <v>0</v>
      </c>
      <c r="AF10" s="85">
        <v>0</v>
      </c>
      <c r="AG10" s="85">
        <v>0</v>
      </c>
      <c r="AH10" s="73">
        <v>0</v>
      </c>
      <c r="AI10" s="73">
        <v>0</v>
      </c>
      <c r="AJ10" s="85">
        <v>0</v>
      </c>
      <c r="AK10" s="85">
        <v>67283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0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0</v>
      </c>
      <c r="CC10" s="85">
        <v>67283</v>
      </c>
      <c r="CD10" s="73">
        <v>0</v>
      </c>
      <c r="CE10" s="73" t="s">
        <v>328</v>
      </c>
      <c r="CF10" s="73" t="s">
        <v>329</v>
      </c>
      <c r="CG10" s="73" t="s">
        <v>321</v>
      </c>
      <c r="CH10" s="73" t="s">
        <v>321</v>
      </c>
      <c r="CI10" s="73" t="s">
        <v>321</v>
      </c>
      <c r="CJ10" s="72" t="s">
        <v>321</v>
      </c>
      <c r="CK10" s="72">
        <v>42229</v>
      </c>
      <c r="CL10" s="204" t="s">
        <v>473</v>
      </c>
      <c r="CM10" s="71" t="s">
        <v>474</v>
      </c>
      <c r="CN10" s="71" t="s">
        <v>168</v>
      </c>
      <c r="CO10" s="72">
        <v>42107</v>
      </c>
      <c r="CP10" s="204" t="s">
        <v>475</v>
      </c>
      <c r="CQ10" s="71" t="s">
        <v>478</v>
      </c>
      <c r="CR10" s="71" t="s">
        <v>170</v>
      </c>
      <c r="CS10" s="73">
        <v>4460046.21</v>
      </c>
      <c r="CT10" s="73" t="s">
        <v>330</v>
      </c>
      <c r="CU10" s="73" t="s">
        <v>331</v>
      </c>
      <c r="CV10" s="73">
        <v>0</v>
      </c>
      <c r="CW10" s="73">
        <v>13</v>
      </c>
      <c r="CX10" s="73">
        <v>0</v>
      </c>
      <c r="CY10" s="73">
        <v>0</v>
      </c>
      <c r="CZ10" s="73">
        <v>0</v>
      </c>
      <c r="DA10" s="73">
        <v>0</v>
      </c>
      <c r="DC10" s="205"/>
      <c r="DD10" s="205"/>
      <c r="DF10" t="s">
        <v>534</v>
      </c>
      <c r="DG10" s="205" t="str">
        <f t="shared" si="1"/>
        <v>DO</v>
      </c>
      <c r="DH10">
        <f>COUNTIF(A1:A91,"05DO")</f>
        <v>3</v>
      </c>
      <c r="DI10" t="s">
        <v>158</v>
      </c>
      <c r="DJ10">
        <f t="shared" si="2"/>
        <v>60</v>
      </c>
      <c r="DK10">
        <f t="shared" si="3"/>
        <v>62</v>
      </c>
    </row>
    <row r="11" spans="1:115">
      <c r="A11" s="205" t="str">
        <f t="shared" si="0"/>
        <v>01DO</v>
      </c>
      <c r="B11" s="71" t="s">
        <v>129</v>
      </c>
      <c r="C11" s="71" t="s">
        <v>332</v>
      </c>
      <c r="D11" s="71" t="s">
        <v>480</v>
      </c>
      <c r="E11" s="72">
        <v>41880</v>
      </c>
      <c r="F11" s="204" t="s">
        <v>473</v>
      </c>
      <c r="G11" s="71" t="s">
        <v>478</v>
      </c>
      <c r="H11" s="210">
        <v>1</v>
      </c>
      <c r="I11" s="73">
        <v>0</v>
      </c>
      <c r="J11" s="73">
        <v>150</v>
      </c>
      <c r="K11" s="73">
        <v>176</v>
      </c>
      <c r="L11" s="73">
        <v>175</v>
      </c>
      <c r="M11" s="73">
        <v>1</v>
      </c>
      <c r="N11" s="73">
        <v>0</v>
      </c>
      <c r="O11" s="73">
        <v>0</v>
      </c>
      <c r="P11" s="73">
        <v>26</v>
      </c>
      <c r="Q11" s="85">
        <v>0</v>
      </c>
      <c r="R11" s="85">
        <v>3021172</v>
      </c>
      <c r="S11" s="85">
        <v>50000</v>
      </c>
      <c r="T11" s="85">
        <v>2971172</v>
      </c>
      <c r="U11" s="85">
        <v>3021172</v>
      </c>
      <c r="V11" s="85">
        <v>3068023</v>
      </c>
      <c r="W11" s="85">
        <v>0</v>
      </c>
      <c r="X11" s="85">
        <v>0</v>
      </c>
      <c r="Y11" s="85">
        <v>0</v>
      </c>
      <c r="Z11" s="85">
        <v>3068023</v>
      </c>
      <c r="AA11" s="85">
        <v>2921086</v>
      </c>
      <c r="AB11" s="85">
        <v>-146936</v>
      </c>
      <c r="AC11" s="73">
        <v>0</v>
      </c>
      <c r="AD11" s="73">
        <v>17</v>
      </c>
      <c r="AE11" s="73">
        <v>0</v>
      </c>
      <c r="AF11" s="85">
        <v>0</v>
      </c>
      <c r="AG11" s="85">
        <v>0</v>
      </c>
      <c r="AH11" s="73">
        <v>0</v>
      </c>
      <c r="AI11" s="73">
        <v>0</v>
      </c>
      <c r="AJ11" s="85">
        <v>0</v>
      </c>
      <c r="AK11" s="85">
        <v>0</v>
      </c>
      <c r="AL11" s="73">
        <v>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0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0</v>
      </c>
      <c r="CC11" s="85">
        <v>0</v>
      </c>
      <c r="CD11" s="73">
        <v>0</v>
      </c>
      <c r="CE11" s="73" t="s">
        <v>333</v>
      </c>
      <c r="CF11" s="73" t="s">
        <v>334</v>
      </c>
      <c r="CG11" s="73" t="s">
        <v>321</v>
      </c>
      <c r="CH11" s="73" t="s">
        <v>321</v>
      </c>
      <c r="CI11" s="73" t="s">
        <v>321</v>
      </c>
      <c r="CJ11" s="72" t="s">
        <v>321</v>
      </c>
      <c r="CK11" s="72">
        <v>42241</v>
      </c>
      <c r="CL11" s="204" t="s">
        <v>473</v>
      </c>
      <c r="CM11" s="71" t="s">
        <v>474</v>
      </c>
      <c r="CN11" s="71" t="s">
        <v>168</v>
      </c>
      <c r="CO11" s="72">
        <v>42167</v>
      </c>
      <c r="CP11" s="204" t="s">
        <v>475</v>
      </c>
      <c r="CQ11" s="71" t="s">
        <v>478</v>
      </c>
      <c r="CR11" s="71" t="s">
        <v>170</v>
      </c>
      <c r="CS11" s="73">
        <v>3419370.6</v>
      </c>
      <c r="CT11" s="73"/>
      <c r="CU11" s="73"/>
      <c r="CV11" s="73">
        <v>0</v>
      </c>
      <c r="CW11" s="73">
        <v>9</v>
      </c>
      <c r="CX11" s="73">
        <v>0</v>
      </c>
      <c r="CY11" s="73">
        <v>0</v>
      </c>
      <c r="CZ11" s="73">
        <v>0</v>
      </c>
      <c r="DA11" s="73">
        <v>0</v>
      </c>
      <c r="DC11" s="205"/>
      <c r="DD11" s="205"/>
      <c r="DG11" s="205" t="str">
        <f t="shared" si="1"/>
        <v>DO</v>
      </c>
      <c r="DH11">
        <f>COUNTIF(A1:A91,"06CO")</f>
        <v>9</v>
      </c>
      <c r="DI11" t="s">
        <v>159</v>
      </c>
      <c r="DJ11">
        <f t="shared" si="2"/>
        <v>63</v>
      </c>
      <c r="DK11">
        <f t="shared" si="3"/>
        <v>71</v>
      </c>
    </row>
    <row r="12" spans="1:115">
      <c r="A12" s="205" t="str">
        <f t="shared" si="0"/>
        <v>01DO</v>
      </c>
      <c r="B12" s="71" t="s">
        <v>129</v>
      </c>
      <c r="C12" s="71" t="s">
        <v>335</v>
      </c>
      <c r="D12" s="71" t="s">
        <v>481</v>
      </c>
      <c r="E12" s="72">
        <v>42019</v>
      </c>
      <c r="F12" s="204" t="s">
        <v>471</v>
      </c>
      <c r="G12" s="71" t="s">
        <v>478</v>
      </c>
      <c r="H12" s="210">
        <v>1</v>
      </c>
      <c r="I12" s="73">
        <v>0</v>
      </c>
      <c r="J12" s="73">
        <v>80</v>
      </c>
      <c r="K12" s="73">
        <v>95</v>
      </c>
      <c r="L12" s="73">
        <v>92</v>
      </c>
      <c r="M12" s="73">
        <v>3</v>
      </c>
      <c r="N12" s="73">
        <v>0</v>
      </c>
      <c r="O12" s="73">
        <v>0</v>
      </c>
      <c r="P12" s="73">
        <v>15</v>
      </c>
      <c r="Q12" s="85">
        <v>0</v>
      </c>
      <c r="R12" s="85">
        <v>567387</v>
      </c>
      <c r="S12" s="85">
        <v>27173</v>
      </c>
      <c r="T12" s="85">
        <v>540214</v>
      </c>
      <c r="U12" s="85">
        <v>567387</v>
      </c>
      <c r="V12" s="85">
        <v>532744</v>
      </c>
      <c r="W12" s="85">
        <v>0</v>
      </c>
      <c r="X12" s="85">
        <v>0</v>
      </c>
      <c r="Y12" s="85">
        <v>0</v>
      </c>
      <c r="Z12" s="85">
        <v>532744</v>
      </c>
      <c r="AA12" s="85">
        <v>532744</v>
      </c>
      <c r="AB12" s="85">
        <v>0</v>
      </c>
      <c r="AC12" s="73">
        <v>0</v>
      </c>
      <c r="AD12" s="73">
        <v>13</v>
      </c>
      <c r="AE12" s="73">
        <v>0</v>
      </c>
      <c r="AF12" s="85">
        <v>0</v>
      </c>
      <c r="AG12" s="85">
        <v>0</v>
      </c>
      <c r="AH12" s="73">
        <v>0</v>
      </c>
      <c r="AI12" s="73">
        <v>0</v>
      </c>
      <c r="AJ12" s="85">
        <v>0</v>
      </c>
      <c r="AK12" s="85">
        <v>0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0</v>
      </c>
      <c r="CD12" s="73">
        <v>0</v>
      </c>
      <c r="CE12" s="73" t="s">
        <v>336</v>
      </c>
      <c r="CF12" s="73" t="s">
        <v>337</v>
      </c>
      <c r="CG12" s="73" t="s">
        <v>321</v>
      </c>
      <c r="CH12" s="73" t="s">
        <v>321</v>
      </c>
      <c r="CI12" s="73" t="s">
        <v>321</v>
      </c>
      <c r="CJ12" s="72" t="s">
        <v>321</v>
      </c>
      <c r="CK12" s="72">
        <v>42270</v>
      </c>
      <c r="CL12" s="204" t="s">
        <v>473</v>
      </c>
      <c r="CM12" s="71" t="s">
        <v>474</v>
      </c>
      <c r="CN12" s="71" t="s">
        <v>168</v>
      </c>
      <c r="CO12" s="72">
        <v>42234</v>
      </c>
      <c r="CP12" s="204" t="s">
        <v>473</v>
      </c>
      <c r="CQ12" s="71" t="s">
        <v>474</v>
      </c>
      <c r="CR12" s="71" t="s">
        <v>170</v>
      </c>
      <c r="CS12" s="73">
        <v>519186.9</v>
      </c>
      <c r="CT12" s="73" t="s">
        <v>326</v>
      </c>
      <c r="CU12" s="73" t="s">
        <v>327</v>
      </c>
      <c r="CV12" s="73">
        <v>0</v>
      </c>
      <c r="CW12" s="73">
        <v>2</v>
      </c>
      <c r="CX12" s="73">
        <v>0</v>
      </c>
      <c r="CY12" s="73">
        <v>0</v>
      </c>
      <c r="CZ12" s="73">
        <v>0</v>
      </c>
      <c r="DA12" s="73">
        <v>0</v>
      </c>
      <c r="DC12" s="205"/>
      <c r="DD12" s="205"/>
      <c r="DG12" s="205" t="str">
        <f t="shared" si="1"/>
        <v>DO</v>
      </c>
      <c r="DH12">
        <f>COUNTIF(A1:A91,"06DO")</f>
        <v>10</v>
      </c>
      <c r="DI12" t="s">
        <v>160</v>
      </c>
      <c r="DJ12">
        <f t="shared" si="2"/>
        <v>72</v>
      </c>
      <c r="DK12">
        <f t="shared" si="3"/>
        <v>81</v>
      </c>
    </row>
    <row r="13" spans="1:115">
      <c r="A13" s="205" t="str">
        <f t="shared" si="0"/>
        <v>01DO</v>
      </c>
      <c r="B13" s="71" t="s">
        <v>129</v>
      </c>
      <c r="C13" s="71" t="s">
        <v>176</v>
      </c>
      <c r="D13" s="71" t="s">
        <v>177</v>
      </c>
      <c r="E13" s="72">
        <v>41928</v>
      </c>
      <c r="F13" s="204" t="s">
        <v>477</v>
      </c>
      <c r="G13" s="71" t="s">
        <v>478</v>
      </c>
      <c r="H13" s="210">
        <v>1</v>
      </c>
      <c r="I13" s="73">
        <v>1</v>
      </c>
      <c r="J13" s="73">
        <v>90</v>
      </c>
      <c r="K13" s="73">
        <v>91</v>
      </c>
      <c r="L13" s="73">
        <v>51</v>
      </c>
      <c r="M13" s="73">
        <v>40</v>
      </c>
      <c r="N13" s="73">
        <v>0</v>
      </c>
      <c r="O13" s="73">
        <v>0</v>
      </c>
      <c r="P13" s="73">
        <v>1</v>
      </c>
      <c r="Q13" s="85">
        <v>0</v>
      </c>
      <c r="R13" s="85">
        <v>229418</v>
      </c>
      <c r="S13" s="85">
        <v>9702</v>
      </c>
      <c r="T13" s="85">
        <v>219716</v>
      </c>
      <c r="U13" s="85">
        <v>228371</v>
      </c>
      <c r="V13" s="85">
        <v>218669</v>
      </c>
      <c r="W13" s="85">
        <v>0</v>
      </c>
      <c r="X13" s="85">
        <v>0</v>
      </c>
      <c r="Y13" s="85">
        <v>0</v>
      </c>
      <c r="Z13" s="85">
        <v>218669</v>
      </c>
      <c r="AA13" s="85">
        <v>218669</v>
      </c>
      <c r="AB13" s="85">
        <v>0</v>
      </c>
      <c r="AC13" s="73">
        <v>-1047</v>
      </c>
      <c r="AD13" s="73">
        <v>0</v>
      </c>
      <c r="AE13" s="73">
        <v>0</v>
      </c>
      <c r="AF13" s="85">
        <v>0</v>
      </c>
      <c r="AG13" s="85">
        <v>-1047</v>
      </c>
      <c r="AH13" s="73">
        <v>0</v>
      </c>
      <c r="AI13" s="73">
        <v>0</v>
      </c>
      <c r="AJ13" s="85">
        <v>0</v>
      </c>
      <c r="AK13" s="85">
        <v>0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0</v>
      </c>
      <c r="BA13" s="85">
        <v>0</v>
      </c>
      <c r="BB13" s="73">
        <v>0</v>
      </c>
      <c r="BC13" s="73">
        <v>0</v>
      </c>
      <c r="BD13" s="85">
        <v>0</v>
      </c>
      <c r="BE13" s="85">
        <v>0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0</v>
      </c>
      <c r="CC13" s="85">
        <v>-1047</v>
      </c>
      <c r="CD13" s="73">
        <v>0</v>
      </c>
      <c r="CE13" s="73" t="s">
        <v>338</v>
      </c>
      <c r="CF13" s="73" t="s">
        <v>339</v>
      </c>
      <c r="CG13" s="73" t="s">
        <v>321</v>
      </c>
      <c r="CH13" s="73" t="s">
        <v>321</v>
      </c>
      <c r="CI13" s="73" t="s">
        <v>321</v>
      </c>
      <c r="CJ13" s="72" t="s">
        <v>321</v>
      </c>
      <c r="CK13" s="72">
        <v>42206</v>
      </c>
      <c r="CL13" s="204" t="s">
        <v>473</v>
      </c>
      <c r="CM13" s="71" t="s">
        <v>474</v>
      </c>
      <c r="CN13" s="71" t="s">
        <v>168</v>
      </c>
      <c r="CO13" s="72">
        <v>42164</v>
      </c>
      <c r="CP13" s="204" t="s">
        <v>475</v>
      </c>
      <c r="CQ13" s="71" t="s">
        <v>478</v>
      </c>
      <c r="CR13" s="71" t="s">
        <v>182</v>
      </c>
      <c r="CS13" s="73">
        <v>179058.8</v>
      </c>
      <c r="CT13" s="73" t="s">
        <v>326</v>
      </c>
      <c r="CU13" s="73" t="s">
        <v>327</v>
      </c>
      <c r="CV13" s="73">
        <v>0</v>
      </c>
      <c r="CW13" s="73">
        <v>1</v>
      </c>
      <c r="CX13" s="73">
        <v>0</v>
      </c>
      <c r="CY13" s="73">
        <v>0</v>
      </c>
      <c r="CZ13" s="73">
        <v>0</v>
      </c>
      <c r="DA13" s="73">
        <v>0</v>
      </c>
      <c r="DC13" s="205"/>
      <c r="DD13" s="205"/>
      <c r="DG13" s="205" t="str">
        <f t="shared" si="1"/>
        <v>DO</v>
      </c>
      <c r="DH13">
        <f>COUNTIF(A1:A91,"07CO")</f>
        <v>4</v>
      </c>
      <c r="DI13" t="s">
        <v>161</v>
      </c>
      <c r="DJ13">
        <f t="shared" si="2"/>
        <v>82</v>
      </c>
      <c r="DK13">
        <f t="shared" si="3"/>
        <v>85</v>
      </c>
    </row>
    <row r="14" spans="1:115">
      <c r="A14" s="205" t="str">
        <f t="shared" si="0"/>
        <v>01DO</v>
      </c>
      <c r="B14" s="71" t="s">
        <v>129</v>
      </c>
      <c r="C14" s="71" t="s">
        <v>257</v>
      </c>
      <c r="D14" s="71" t="s">
        <v>258</v>
      </c>
      <c r="E14" s="72">
        <v>41963</v>
      </c>
      <c r="F14" s="204" t="s">
        <v>477</v>
      </c>
      <c r="G14" s="71" t="s">
        <v>478</v>
      </c>
      <c r="H14" s="210">
        <v>1</v>
      </c>
      <c r="I14" s="73">
        <v>0</v>
      </c>
      <c r="J14" s="73">
        <v>50</v>
      </c>
      <c r="K14" s="73">
        <v>50</v>
      </c>
      <c r="L14" s="73">
        <v>16</v>
      </c>
      <c r="M14" s="73">
        <v>34</v>
      </c>
      <c r="N14" s="73">
        <v>0</v>
      </c>
      <c r="O14" s="73">
        <v>0</v>
      </c>
      <c r="P14" s="73">
        <v>0</v>
      </c>
      <c r="Q14" s="85">
        <v>0</v>
      </c>
      <c r="R14" s="85">
        <v>140780</v>
      </c>
      <c r="S14" s="85">
        <v>9482</v>
      </c>
      <c r="T14" s="85">
        <v>131298</v>
      </c>
      <c r="U14" s="85">
        <v>140780</v>
      </c>
      <c r="V14" s="85">
        <v>132639</v>
      </c>
      <c r="W14" s="85">
        <v>0</v>
      </c>
      <c r="X14" s="85">
        <v>0</v>
      </c>
      <c r="Y14" s="85">
        <v>0</v>
      </c>
      <c r="Z14" s="85">
        <v>132639</v>
      </c>
      <c r="AA14" s="85">
        <v>265277</v>
      </c>
      <c r="AB14" s="85">
        <v>132639</v>
      </c>
      <c r="AC14" s="73">
        <v>0</v>
      </c>
      <c r="AD14" s="73">
        <v>0</v>
      </c>
      <c r="AE14" s="73">
        <v>0</v>
      </c>
      <c r="AF14" s="85">
        <v>0</v>
      </c>
      <c r="AG14" s="85">
        <v>0</v>
      </c>
      <c r="AH14" s="73">
        <v>0</v>
      </c>
      <c r="AI14" s="73">
        <v>0</v>
      </c>
      <c r="AJ14" s="85">
        <v>0</v>
      </c>
      <c r="AK14" s="85">
        <v>1341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0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0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0</v>
      </c>
      <c r="CB14" s="85">
        <v>0</v>
      </c>
      <c r="CC14" s="85">
        <v>1341</v>
      </c>
      <c r="CD14" s="73">
        <v>0</v>
      </c>
      <c r="CE14" s="73" t="s">
        <v>340</v>
      </c>
      <c r="CF14" s="73" t="s">
        <v>341</v>
      </c>
      <c r="CG14" s="73" t="s">
        <v>321</v>
      </c>
      <c r="CH14" s="73" t="s">
        <v>321</v>
      </c>
      <c r="CI14" s="73" t="s">
        <v>321</v>
      </c>
      <c r="CJ14" s="72" t="s">
        <v>321</v>
      </c>
      <c r="CK14" s="72">
        <v>42244</v>
      </c>
      <c r="CL14" s="204" t="s">
        <v>473</v>
      </c>
      <c r="CM14" s="71" t="s">
        <v>474</v>
      </c>
      <c r="CN14" s="71" t="s">
        <v>168</v>
      </c>
      <c r="CO14" s="72">
        <v>42065</v>
      </c>
      <c r="CP14" s="204" t="s">
        <v>471</v>
      </c>
      <c r="CQ14" s="71" t="s">
        <v>478</v>
      </c>
      <c r="CR14" s="71" t="s">
        <v>175</v>
      </c>
      <c r="CS14" s="73">
        <v>193962.81</v>
      </c>
      <c r="CT14" s="73" t="s">
        <v>326</v>
      </c>
      <c r="CU14" s="73" t="s">
        <v>327</v>
      </c>
      <c r="CV14" s="73">
        <v>0</v>
      </c>
      <c r="CW14" s="73">
        <v>0</v>
      </c>
      <c r="CX14" s="73">
        <v>0</v>
      </c>
      <c r="CY14" s="73">
        <v>0</v>
      </c>
      <c r="CZ14" s="73">
        <v>0</v>
      </c>
      <c r="DA14" s="73">
        <v>0</v>
      </c>
      <c r="DC14" s="205"/>
      <c r="DD14" s="205"/>
      <c r="DG14" s="205" t="str">
        <f t="shared" si="1"/>
        <v>DO</v>
      </c>
      <c r="DH14">
        <f>COUNTIF(A1:A91,"07DO")</f>
        <v>1</v>
      </c>
      <c r="DI14" t="s">
        <v>162</v>
      </c>
      <c r="DJ14">
        <f t="shared" si="2"/>
        <v>86</v>
      </c>
      <c r="DK14">
        <f t="shared" si="3"/>
        <v>86</v>
      </c>
    </row>
    <row r="15" spans="1:115">
      <c r="A15" s="205" t="str">
        <f t="shared" si="0"/>
        <v>02CO</v>
      </c>
      <c r="B15" s="71" t="s">
        <v>0</v>
      </c>
      <c r="C15" s="71" t="s">
        <v>261</v>
      </c>
      <c r="D15" s="71" t="s">
        <v>262</v>
      </c>
      <c r="E15" s="72">
        <v>41311</v>
      </c>
      <c r="F15" s="204" t="s">
        <v>471</v>
      </c>
      <c r="G15" s="71" t="s">
        <v>476</v>
      </c>
      <c r="H15" s="210">
        <v>1</v>
      </c>
      <c r="I15" s="73">
        <v>0</v>
      </c>
      <c r="J15" s="73">
        <v>150</v>
      </c>
      <c r="K15" s="73">
        <v>204</v>
      </c>
      <c r="L15" s="73">
        <v>203</v>
      </c>
      <c r="M15" s="73">
        <v>1</v>
      </c>
      <c r="N15" s="73">
        <v>0</v>
      </c>
      <c r="O15" s="73">
        <v>0</v>
      </c>
      <c r="P15" s="73">
        <v>45</v>
      </c>
      <c r="Q15" s="85">
        <v>9</v>
      </c>
      <c r="R15" s="85">
        <v>4870523</v>
      </c>
      <c r="S15" s="85">
        <v>56040</v>
      </c>
      <c r="T15" s="85">
        <v>4814483</v>
      </c>
      <c r="U15" s="85">
        <v>4870523</v>
      </c>
      <c r="V15" s="85">
        <v>4844339</v>
      </c>
      <c r="W15" s="85">
        <v>0</v>
      </c>
      <c r="X15" s="85">
        <v>0</v>
      </c>
      <c r="Y15" s="85">
        <v>0</v>
      </c>
      <c r="Z15" s="85">
        <v>4844339</v>
      </c>
      <c r="AA15" s="85">
        <v>4835215</v>
      </c>
      <c r="AB15" s="85">
        <v>-9124</v>
      </c>
      <c r="AC15" s="73">
        <v>0</v>
      </c>
      <c r="AD15" s="73">
        <v>37</v>
      </c>
      <c r="AE15" s="73">
        <v>0</v>
      </c>
      <c r="AF15" s="85">
        <v>0</v>
      </c>
      <c r="AG15" s="85">
        <v>0</v>
      </c>
      <c r="AH15" s="73">
        <v>0</v>
      </c>
      <c r="AI15" s="73">
        <v>0</v>
      </c>
      <c r="AJ15" s="85">
        <v>9</v>
      </c>
      <c r="AK15" s="85">
        <v>0</v>
      </c>
      <c r="AL15" s="73">
        <v>0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0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0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0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0</v>
      </c>
      <c r="CB15" s="85">
        <v>9</v>
      </c>
      <c r="CC15" s="85">
        <v>0</v>
      </c>
      <c r="CD15" s="73">
        <v>0</v>
      </c>
      <c r="CE15" s="73" t="s">
        <v>365</v>
      </c>
      <c r="CF15" s="73" t="s">
        <v>366</v>
      </c>
      <c r="CG15" s="73" t="s">
        <v>321</v>
      </c>
      <c r="CH15" s="73" t="s">
        <v>321</v>
      </c>
      <c r="CI15" s="73" t="s">
        <v>321</v>
      </c>
      <c r="CJ15" s="72" t="s">
        <v>321</v>
      </c>
      <c r="CK15" s="72">
        <v>42198</v>
      </c>
      <c r="CL15" s="204" t="s">
        <v>473</v>
      </c>
      <c r="CM15" s="71" t="s">
        <v>474</v>
      </c>
      <c r="CN15" s="71" t="s">
        <v>168</v>
      </c>
      <c r="CO15" s="72">
        <v>41630</v>
      </c>
      <c r="CP15" s="204" t="s">
        <v>477</v>
      </c>
      <c r="CQ15" s="71" t="s">
        <v>479</v>
      </c>
      <c r="CR15" s="71" t="s">
        <v>482</v>
      </c>
      <c r="CS15" s="73">
        <v>5528433.5499999998</v>
      </c>
      <c r="CT15" s="73"/>
      <c r="CU15" s="73"/>
      <c r="CV15" s="73">
        <v>9</v>
      </c>
      <c r="CW15" s="73">
        <v>8</v>
      </c>
      <c r="CX15" s="73">
        <v>0</v>
      </c>
      <c r="CY15" s="73">
        <v>0</v>
      </c>
      <c r="CZ15" s="73">
        <v>0</v>
      </c>
      <c r="DA15" s="73">
        <v>0</v>
      </c>
      <c r="DC15" s="205"/>
      <c r="DD15" s="205"/>
      <c r="DG15" s="205" t="str">
        <f t="shared" si="1"/>
        <v>CO</v>
      </c>
      <c r="DH15">
        <f>COUNTIF(A1:A91,"08CO")</f>
        <v>0</v>
      </c>
      <c r="DI15" t="s">
        <v>163</v>
      </c>
      <c r="DJ15">
        <f t="shared" si="2"/>
        <v>87</v>
      </c>
      <c r="DK15">
        <f t="shared" si="3"/>
        <v>86</v>
      </c>
    </row>
    <row r="16" spans="1:115">
      <c r="A16" s="205" t="str">
        <f t="shared" si="0"/>
        <v>02CO</v>
      </c>
      <c r="B16" s="71" t="s">
        <v>0</v>
      </c>
      <c r="C16" s="71" t="s">
        <v>263</v>
      </c>
      <c r="D16" s="71" t="s">
        <v>264</v>
      </c>
      <c r="E16" s="72">
        <v>41612</v>
      </c>
      <c r="F16" s="204" t="s">
        <v>477</v>
      </c>
      <c r="G16" s="71" t="s">
        <v>479</v>
      </c>
      <c r="H16" s="210">
        <v>1</v>
      </c>
      <c r="I16" s="73">
        <v>0</v>
      </c>
      <c r="J16" s="73">
        <v>260</v>
      </c>
      <c r="K16" s="73">
        <v>389</v>
      </c>
      <c r="L16" s="73">
        <v>389</v>
      </c>
      <c r="M16" s="73">
        <v>0</v>
      </c>
      <c r="N16" s="73">
        <v>0</v>
      </c>
      <c r="O16" s="73">
        <v>0</v>
      </c>
      <c r="P16" s="73">
        <v>129</v>
      </c>
      <c r="Q16" s="85">
        <v>0</v>
      </c>
      <c r="R16" s="85">
        <v>8787879</v>
      </c>
      <c r="S16" s="85">
        <v>96597</v>
      </c>
      <c r="T16" s="85">
        <v>8691282</v>
      </c>
      <c r="U16" s="85">
        <v>8787879</v>
      </c>
      <c r="V16" s="85">
        <v>8967904</v>
      </c>
      <c r="W16" s="85">
        <v>0</v>
      </c>
      <c r="X16" s="85">
        <v>0</v>
      </c>
      <c r="Y16" s="85">
        <v>0</v>
      </c>
      <c r="Z16" s="85">
        <v>8967904</v>
      </c>
      <c r="AA16" s="85">
        <v>8851811</v>
      </c>
      <c r="AB16" s="85">
        <v>-116093</v>
      </c>
      <c r="AC16" s="73">
        <v>0</v>
      </c>
      <c r="AD16" s="73">
        <v>104</v>
      </c>
      <c r="AE16" s="73">
        <v>0</v>
      </c>
      <c r="AF16" s="85">
        <v>0</v>
      </c>
      <c r="AG16" s="85">
        <v>5708</v>
      </c>
      <c r="AH16" s="73">
        <v>0</v>
      </c>
      <c r="AI16" s="73">
        <v>0</v>
      </c>
      <c r="AJ16" s="85">
        <v>0</v>
      </c>
      <c r="AK16" s="85">
        <v>3500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0</v>
      </c>
      <c r="BB16" s="73">
        <v>0</v>
      </c>
      <c r="BC16" s="73">
        <v>0</v>
      </c>
      <c r="BD16" s="85">
        <v>0</v>
      </c>
      <c r="BE16" s="85">
        <v>1373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0</v>
      </c>
      <c r="CB16" s="85">
        <v>0</v>
      </c>
      <c r="CC16" s="85">
        <v>10581</v>
      </c>
      <c r="CD16" s="73">
        <v>0</v>
      </c>
      <c r="CE16" s="73" t="s">
        <v>365</v>
      </c>
      <c r="CF16" s="73" t="s">
        <v>366</v>
      </c>
      <c r="CG16" s="73" t="s">
        <v>321</v>
      </c>
      <c r="CH16" s="73" t="s">
        <v>321</v>
      </c>
      <c r="CI16" s="73" t="s">
        <v>321</v>
      </c>
      <c r="CJ16" s="72" t="s">
        <v>321</v>
      </c>
      <c r="CK16" s="72">
        <v>42250</v>
      </c>
      <c r="CL16" s="204" t="s">
        <v>473</v>
      </c>
      <c r="CM16" s="71" t="s">
        <v>474</v>
      </c>
      <c r="CN16" s="71" t="s">
        <v>168</v>
      </c>
      <c r="CO16" s="72">
        <v>42104</v>
      </c>
      <c r="CP16" s="204" t="s">
        <v>475</v>
      </c>
      <c r="CQ16" s="71" t="s">
        <v>478</v>
      </c>
      <c r="CR16" s="71" t="s">
        <v>483</v>
      </c>
      <c r="CS16" s="73">
        <v>9570318.5500000007</v>
      </c>
      <c r="CT16" s="73"/>
      <c r="CU16" s="73"/>
      <c r="CV16" s="73">
        <v>0</v>
      </c>
      <c r="CW16" s="73">
        <v>25</v>
      </c>
      <c r="CX16" s="73">
        <v>0</v>
      </c>
      <c r="CY16" s="73">
        <v>0</v>
      </c>
      <c r="CZ16" s="73">
        <v>0</v>
      </c>
      <c r="DA16" s="73">
        <v>0</v>
      </c>
      <c r="DC16" s="205"/>
      <c r="DD16" s="205"/>
      <c r="DG16" s="205" t="str">
        <f t="shared" si="1"/>
        <v>CO</v>
      </c>
      <c r="DH16">
        <f>COUNTIF(A1:A91,"08DO")</f>
        <v>5</v>
      </c>
      <c r="DI16" t="s">
        <v>164</v>
      </c>
      <c r="DJ16">
        <f t="shared" si="2"/>
        <v>87</v>
      </c>
      <c r="DK16">
        <f t="shared" si="3"/>
        <v>91</v>
      </c>
    </row>
    <row r="17" spans="1:113">
      <c r="A17" s="205" t="str">
        <f t="shared" si="0"/>
        <v>02CO</v>
      </c>
      <c r="B17" s="71" t="s">
        <v>0</v>
      </c>
      <c r="C17" s="71" t="s">
        <v>197</v>
      </c>
      <c r="D17" s="71" t="s">
        <v>198</v>
      </c>
      <c r="E17" s="72">
        <v>41780</v>
      </c>
      <c r="F17" s="204" t="s">
        <v>475</v>
      </c>
      <c r="G17" s="71" t="s">
        <v>479</v>
      </c>
      <c r="H17" s="210">
        <v>1</v>
      </c>
      <c r="I17" s="73">
        <v>2</v>
      </c>
      <c r="J17" s="73">
        <v>195</v>
      </c>
      <c r="K17" s="73">
        <v>311</v>
      </c>
      <c r="L17" s="73">
        <v>311</v>
      </c>
      <c r="M17" s="73">
        <v>0</v>
      </c>
      <c r="N17" s="73">
        <v>0</v>
      </c>
      <c r="O17" s="73">
        <v>0</v>
      </c>
      <c r="P17" s="73">
        <v>93</v>
      </c>
      <c r="Q17" s="85">
        <v>23</v>
      </c>
      <c r="R17" s="85">
        <v>3855596</v>
      </c>
      <c r="S17" s="85">
        <v>50000</v>
      </c>
      <c r="T17" s="85">
        <v>3805596</v>
      </c>
      <c r="U17" s="85">
        <v>3937461</v>
      </c>
      <c r="V17" s="85">
        <v>4006951</v>
      </c>
      <c r="W17" s="85">
        <v>0</v>
      </c>
      <c r="X17" s="85">
        <v>0</v>
      </c>
      <c r="Y17" s="85">
        <v>0</v>
      </c>
      <c r="Z17" s="85">
        <v>4006951</v>
      </c>
      <c r="AA17" s="85">
        <v>3890841</v>
      </c>
      <c r="AB17" s="85">
        <v>-116110</v>
      </c>
      <c r="AC17" s="73">
        <v>81865</v>
      </c>
      <c r="AD17" s="73">
        <v>69</v>
      </c>
      <c r="AE17" s="73">
        <v>0</v>
      </c>
      <c r="AF17" s="85">
        <v>7</v>
      </c>
      <c r="AG17" s="85">
        <v>33849</v>
      </c>
      <c r="AH17" s="73">
        <v>0</v>
      </c>
      <c r="AI17" s="73">
        <v>0</v>
      </c>
      <c r="AJ17" s="85">
        <v>16</v>
      </c>
      <c r="AK17" s="85">
        <v>66627</v>
      </c>
      <c r="AL17" s="73">
        <v>0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23</v>
      </c>
      <c r="CC17" s="85">
        <v>100476</v>
      </c>
      <c r="CD17" s="73">
        <v>0</v>
      </c>
      <c r="CE17" s="73" t="s">
        <v>367</v>
      </c>
      <c r="CF17" s="73" t="s">
        <v>368</v>
      </c>
      <c r="CG17" s="73" t="s">
        <v>321</v>
      </c>
      <c r="CH17" s="73" t="s">
        <v>321</v>
      </c>
      <c r="CI17" s="73" t="s">
        <v>321</v>
      </c>
      <c r="CJ17" s="72" t="s">
        <v>321</v>
      </c>
      <c r="CK17" s="72">
        <v>42250</v>
      </c>
      <c r="CL17" s="204" t="s">
        <v>473</v>
      </c>
      <c r="CM17" s="71" t="s">
        <v>474</v>
      </c>
      <c r="CN17" s="71" t="s">
        <v>168</v>
      </c>
      <c r="CO17" s="72">
        <v>42165</v>
      </c>
      <c r="CP17" s="204" t="s">
        <v>475</v>
      </c>
      <c r="CQ17" s="71" t="s">
        <v>478</v>
      </c>
      <c r="CR17" s="71" t="s">
        <v>484</v>
      </c>
      <c r="CS17" s="73">
        <v>3913298.22</v>
      </c>
      <c r="CT17" s="73"/>
      <c r="CU17" s="73"/>
      <c r="CV17" s="73">
        <v>18</v>
      </c>
      <c r="CW17" s="73">
        <v>24</v>
      </c>
      <c r="CX17" s="73">
        <v>0</v>
      </c>
      <c r="CY17" s="73">
        <v>0</v>
      </c>
      <c r="CZ17" s="73">
        <v>0</v>
      </c>
      <c r="DA17" s="73">
        <v>0</v>
      </c>
      <c r="DC17" s="205"/>
      <c r="DD17" s="205"/>
      <c r="DG17" s="205" t="str">
        <f t="shared" si="1"/>
        <v>CO</v>
      </c>
    </row>
    <row r="18" spans="1:113">
      <c r="A18" s="205" t="str">
        <f t="shared" si="0"/>
        <v>02CO</v>
      </c>
      <c r="B18" s="71" t="s">
        <v>0</v>
      </c>
      <c r="C18" s="71" t="s">
        <v>199</v>
      </c>
      <c r="D18" s="71" t="s">
        <v>200</v>
      </c>
      <c r="E18" s="72">
        <v>41780</v>
      </c>
      <c r="F18" s="204" t="s">
        <v>475</v>
      </c>
      <c r="G18" s="71" t="s">
        <v>479</v>
      </c>
      <c r="H18" s="210">
        <v>1</v>
      </c>
      <c r="I18" s="73">
        <v>3</v>
      </c>
      <c r="J18" s="73">
        <v>150</v>
      </c>
      <c r="K18" s="73">
        <v>207</v>
      </c>
      <c r="L18" s="73">
        <v>196</v>
      </c>
      <c r="M18" s="73">
        <v>11</v>
      </c>
      <c r="N18" s="73">
        <v>0</v>
      </c>
      <c r="O18" s="73">
        <v>0</v>
      </c>
      <c r="P18" s="73">
        <v>57</v>
      </c>
      <c r="Q18" s="85">
        <v>0</v>
      </c>
      <c r="R18" s="85">
        <v>1259477</v>
      </c>
      <c r="S18" s="85">
        <v>0</v>
      </c>
      <c r="T18" s="85">
        <v>1259477</v>
      </c>
      <c r="U18" s="85">
        <v>1284233</v>
      </c>
      <c r="V18" s="85">
        <v>1254859</v>
      </c>
      <c r="W18" s="85">
        <v>0</v>
      </c>
      <c r="X18" s="85">
        <v>0</v>
      </c>
      <c r="Y18" s="85">
        <v>0</v>
      </c>
      <c r="Z18" s="85">
        <v>1254859</v>
      </c>
      <c r="AA18" s="85">
        <v>1254859</v>
      </c>
      <c r="AB18" s="85">
        <v>0</v>
      </c>
      <c r="AC18" s="73">
        <v>24756</v>
      </c>
      <c r="AD18" s="73">
        <v>6</v>
      </c>
      <c r="AE18" s="73">
        <v>0</v>
      </c>
      <c r="AF18" s="85">
        <v>0</v>
      </c>
      <c r="AG18" s="85">
        <v>0</v>
      </c>
      <c r="AH18" s="73">
        <v>0</v>
      </c>
      <c r="AI18" s="73">
        <v>0</v>
      </c>
      <c r="AJ18" s="85">
        <v>0</v>
      </c>
      <c r="AK18" s="85">
        <v>24756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0</v>
      </c>
      <c r="AX18" s="73">
        <v>0</v>
      </c>
      <c r="AY18" s="73">
        <v>0</v>
      </c>
      <c r="AZ18" s="85">
        <v>0</v>
      </c>
      <c r="BA18" s="85">
        <v>0</v>
      </c>
      <c r="BB18" s="73">
        <v>0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0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38</v>
      </c>
      <c r="BX18" s="85">
        <v>0</v>
      </c>
      <c r="BY18" s="85">
        <v>0</v>
      </c>
      <c r="BZ18" s="73">
        <v>0</v>
      </c>
      <c r="CA18" s="73">
        <v>38</v>
      </c>
      <c r="CB18" s="85">
        <v>0</v>
      </c>
      <c r="CC18" s="85">
        <v>24756</v>
      </c>
      <c r="CD18" s="73">
        <v>0</v>
      </c>
      <c r="CE18" s="73" t="s">
        <v>369</v>
      </c>
      <c r="CF18" s="73" t="s">
        <v>370</v>
      </c>
      <c r="CG18" s="73" t="s">
        <v>321</v>
      </c>
      <c r="CH18" s="73" t="s">
        <v>321</v>
      </c>
      <c r="CI18" s="73" t="s">
        <v>321</v>
      </c>
      <c r="CJ18" s="72" t="s">
        <v>321</v>
      </c>
      <c r="CK18" s="72">
        <v>42243</v>
      </c>
      <c r="CL18" s="204" t="s">
        <v>473</v>
      </c>
      <c r="CM18" s="71" t="s">
        <v>474</v>
      </c>
      <c r="CN18" s="71" t="s">
        <v>168</v>
      </c>
      <c r="CO18" s="72">
        <v>42150</v>
      </c>
      <c r="CP18" s="204" t="s">
        <v>475</v>
      </c>
      <c r="CQ18" s="71" t="s">
        <v>478</v>
      </c>
      <c r="CR18" s="71" t="s">
        <v>485</v>
      </c>
      <c r="CS18" s="73">
        <v>957005.79</v>
      </c>
      <c r="CT18" s="73"/>
      <c r="CU18" s="73"/>
      <c r="CV18" s="73">
        <v>0</v>
      </c>
      <c r="CW18" s="73">
        <v>12</v>
      </c>
      <c r="CX18" s="73">
        <v>0</v>
      </c>
      <c r="CY18" s="73">
        <v>0</v>
      </c>
      <c r="CZ18" s="73">
        <v>0</v>
      </c>
      <c r="DA18" s="73">
        <v>0</v>
      </c>
      <c r="DC18" s="205"/>
      <c r="DD18" s="205"/>
      <c r="DG18" s="205" t="str">
        <f t="shared" si="1"/>
        <v>CO</v>
      </c>
    </row>
    <row r="19" spans="1:113">
      <c r="A19" s="205" t="str">
        <f t="shared" si="0"/>
        <v>02CO</v>
      </c>
      <c r="B19" s="71" t="s">
        <v>0</v>
      </c>
      <c r="C19" s="71" t="s">
        <v>201</v>
      </c>
      <c r="D19" s="71" t="s">
        <v>202</v>
      </c>
      <c r="E19" s="72">
        <v>41808</v>
      </c>
      <c r="F19" s="204" t="s">
        <v>475</v>
      </c>
      <c r="G19" s="71" t="s">
        <v>479</v>
      </c>
      <c r="H19" s="210">
        <v>1</v>
      </c>
      <c r="I19" s="73">
        <v>1</v>
      </c>
      <c r="J19" s="73">
        <v>120</v>
      </c>
      <c r="K19" s="73">
        <v>164</v>
      </c>
      <c r="L19" s="73">
        <v>164</v>
      </c>
      <c r="M19" s="73">
        <v>0</v>
      </c>
      <c r="N19" s="73">
        <v>0</v>
      </c>
      <c r="O19" s="73">
        <v>0</v>
      </c>
      <c r="P19" s="73">
        <v>21</v>
      </c>
      <c r="Q19" s="85">
        <v>23</v>
      </c>
      <c r="R19" s="85">
        <v>1754776</v>
      </c>
      <c r="S19" s="85">
        <v>50000</v>
      </c>
      <c r="T19" s="85">
        <v>1704776</v>
      </c>
      <c r="U19" s="85">
        <v>1824298</v>
      </c>
      <c r="V19" s="85">
        <v>1779783</v>
      </c>
      <c r="W19" s="85">
        <v>0</v>
      </c>
      <c r="X19" s="85">
        <v>0</v>
      </c>
      <c r="Y19" s="85">
        <v>0</v>
      </c>
      <c r="Z19" s="85">
        <v>1779783</v>
      </c>
      <c r="AA19" s="85">
        <v>1779783</v>
      </c>
      <c r="AB19" s="85">
        <v>0</v>
      </c>
      <c r="AC19" s="73">
        <v>69521</v>
      </c>
      <c r="AD19" s="73">
        <v>15</v>
      </c>
      <c r="AE19" s="73">
        <v>0</v>
      </c>
      <c r="AF19" s="85">
        <v>0</v>
      </c>
      <c r="AG19" s="85">
        <v>160</v>
      </c>
      <c r="AH19" s="73">
        <v>0</v>
      </c>
      <c r="AI19" s="73">
        <v>0</v>
      </c>
      <c r="AJ19" s="85">
        <v>23</v>
      </c>
      <c r="AK19" s="85">
        <v>73186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0</v>
      </c>
      <c r="BA19" s="85">
        <v>0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0</v>
      </c>
      <c r="CB19" s="85">
        <v>23</v>
      </c>
      <c r="CC19" s="85">
        <v>73346</v>
      </c>
      <c r="CD19" s="73">
        <v>0</v>
      </c>
      <c r="CE19" s="73" t="s">
        <v>371</v>
      </c>
      <c r="CF19" s="73" t="s">
        <v>372</v>
      </c>
      <c r="CG19" s="73" t="s">
        <v>321</v>
      </c>
      <c r="CH19" s="73" t="s">
        <v>321</v>
      </c>
      <c r="CI19" s="73" t="s">
        <v>321</v>
      </c>
      <c r="CJ19" s="72" t="s">
        <v>321</v>
      </c>
      <c r="CK19" s="72">
        <v>42222</v>
      </c>
      <c r="CL19" s="204" t="s">
        <v>473</v>
      </c>
      <c r="CM19" s="71" t="s">
        <v>474</v>
      </c>
      <c r="CN19" s="71" t="s">
        <v>168</v>
      </c>
      <c r="CO19" s="72">
        <v>42172</v>
      </c>
      <c r="CP19" s="204" t="s">
        <v>475</v>
      </c>
      <c r="CQ19" s="71" t="s">
        <v>478</v>
      </c>
      <c r="CR19" s="71" t="s">
        <v>483</v>
      </c>
      <c r="CS19" s="73">
        <v>1169715.46</v>
      </c>
      <c r="CT19" s="73" t="s">
        <v>326</v>
      </c>
      <c r="CU19" s="73" t="s">
        <v>327</v>
      </c>
      <c r="CV19" s="73">
        <v>0</v>
      </c>
      <c r="CW19" s="73">
        <v>3</v>
      </c>
      <c r="CX19" s="73">
        <v>0</v>
      </c>
      <c r="CY19" s="73">
        <v>0</v>
      </c>
      <c r="CZ19" s="73">
        <v>0</v>
      </c>
      <c r="DA19" s="73">
        <v>0</v>
      </c>
      <c r="DC19" s="205"/>
      <c r="DD19" s="205"/>
      <c r="DG19" s="205" t="str">
        <f t="shared" si="1"/>
        <v>CO</v>
      </c>
      <c r="DI19">
        <v>0</v>
      </c>
    </row>
    <row r="20" spans="1:113">
      <c r="A20" s="205" t="str">
        <f t="shared" si="0"/>
        <v>02CO</v>
      </c>
      <c r="B20" s="71" t="s">
        <v>0</v>
      </c>
      <c r="C20" s="71" t="s">
        <v>373</v>
      </c>
      <c r="D20" s="71" t="s">
        <v>486</v>
      </c>
      <c r="E20" s="72">
        <v>41878</v>
      </c>
      <c r="F20" s="204" t="s">
        <v>473</v>
      </c>
      <c r="G20" s="71" t="s">
        <v>478</v>
      </c>
      <c r="H20" s="210">
        <v>1</v>
      </c>
      <c r="I20" s="73">
        <v>0</v>
      </c>
      <c r="J20" s="73">
        <v>70</v>
      </c>
      <c r="K20" s="73">
        <v>93</v>
      </c>
      <c r="L20" s="73">
        <v>93</v>
      </c>
      <c r="M20" s="73">
        <v>0</v>
      </c>
      <c r="N20" s="73">
        <v>0</v>
      </c>
      <c r="O20" s="73">
        <v>0</v>
      </c>
      <c r="P20" s="73">
        <v>23</v>
      </c>
      <c r="Q20" s="85">
        <v>0</v>
      </c>
      <c r="R20" s="85">
        <v>1738869</v>
      </c>
      <c r="S20" s="85">
        <v>50000</v>
      </c>
      <c r="T20" s="85">
        <v>1688869</v>
      </c>
      <c r="U20" s="85">
        <v>1738869</v>
      </c>
      <c r="V20" s="85">
        <v>1721840</v>
      </c>
      <c r="W20" s="85">
        <v>0</v>
      </c>
      <c r="X20" s="85">
        <v>0</v>
      </c>
      <c r="Y20" s="85">
        <v>0</v>
      </c>
      <c r="Z20" s="85">
        <v>1721840</v>
      </c>
      <c r="AA20" s="85">
        <v>1698982</v>
      </c>
      <c r="AB20" s="85">
        <v>-22858</v>
      </c>
      <c r="AC20" s="73">
        <v>0</v>
      </c>
      <c r="AD20" s="73">
        <v>10</v>
      </c>
      <c r="AE20" s="73">
        <v>0</v>
      </c>
      <c r="AF20" s="85">
        <v>0</v>
      </c>
      <c r="AG20" s="85">
        <v>0</v>
      </c>
      <c r="AH20" s="73">
        <v>0</v>
      </c>
      <c r="AI20" s="73">
        <v>0</v>
      </c>
      <c r="AJ20" s="85">
        <v>0</v>
      </c>
      <c r="AK20" s="85">
        <v>0</v>
      </c>
      <c r="AL20" s="73">
        <v>0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0</v>
      </c>
      <c r="AX20" s="73">
        <v>0</v>
      </c>
      <c r="AY20" s="73">
        <v>0</v>
      </c>
      <c r="AZ20" s="85">
        <v>0</v>
      </c>
      <c r="BA20" s="85">
        <v>0</v>
      </c>
      <c r="BB20" s="73">
        <v>0</v>
      </c>
      <c r="BC20" s="73">
        <v>0</v>
      </c>
      <c r="BD20" s="85">
        <v>0</v>
      </c>
      <c r="BE20" s="85">
        <v>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0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0</v>
      </c>
      <c r="CC20" s="85">
        <v>0</v>
      </c>
      <c r="CD20" s="73">
        <v>0</v>
      </c>
      <c r="CE20" s="73" t="s">
        <v>360</v>
      </c>
      <c r="CF20" s="73" t="s">
        <v>361</v>
      </c>
      <c r="CG20" s="73" t="s">
        <v>321</v>
      </c>
      <c r="CH20" s="73" t="s">
        <v>321</v>
      </c>
      <c r="CI20" s="73" t="s">
        <v>321</v>
      </c>
      <c r="CJ20" s="72" t="s">
        <v>321</v>
      </c>
      <c r="CK20" s="72">
        <v>42186</v>
      </c>
      <c r="CL20" s="204" t="s">
        <v>473</v>
      </c>
      <c r="CM20" s="71" t="s">
        <v>474</v>
      </c>
      <c r="CN20" s="71" t="s">
        <v>168</v>
      </c>
      <c r="CO20" s="72">
        <v>42048</v>
      </c>
      <c r="CP20" s="204" t="s">
        <v>471</v>
      </c>
      <c r="CQ20" s="71" t="s">
        <v>478</v>
      </c>
      <c r="CR20" s="71" t="s">
        <v>483</v>
      </c>
      <c r="CS20" s="73">
        <v>1963162.15</v>
      </c>
      <c r="CT20" s="73"/>
      <c r="CU20" s="73"/>
      <c r="CV20" s="73">
        <v>0</v>
      </c>
      <c r="CW20" s="73">
        <v>12</v>
      </c>
      <c r="CX20" s="73">
        <v>0</v>
      </c>
      <c r="CY20" s="73">
        <v>0</v>
      </c>
      <c r="CZ20" s="73">
        <v>0</v>
      </c>
      <c r="DA20" s="73">
        <v>0</v>
      </c>
      <c r="DC20" s="205"/>
      <c r="DD20" s="205"/>
      <c r="DG20" s="205" t="str">
        <f t="shared" si="1"/>
        <v>CO</v>
      </c>
    </row>
    <row r="21" spans="1:113">
      <c r="A21" s="205" t="str">
        <f t="shared" si="0"/>
        <v>02DO</v>
      </c>
      <c r="B21" s="71" t="s">
        <v>0</v>
      </c>
      <c r="C21" s="71" t="s">
        <v>193</v>
      </c>
      <c r="D21" s="71" t="s">
        <v>194</v>
      </c>
      <c r="E21" s="72">
        <v>41417</v>
      </c>
      <c r="F21" s="204" t="s">
        <v>475</v>
      </c>
      <c r="G21" s="71" t="s">
        <v>476</v>
      </c>
      <c r="H21" s="210">
        <v>2</v>
      </c>
      <c r="I21" s="73">
        <v>2</v>
      </c>
      <c r="J21" s="73">
        <v>540</v>
      </c>
      <c r="K21" s="73">
        <v>689</v>
      </c>
      <c r="L21" s="73">
        <v>689</v>
      </c>
      <c r="M21" s="73">
        <v>0</v>
      </c>
      <c r="N21" s="73">
        <v>0</v>
      </c>
      <c r="O21" s="73">
        <v>0</v>
      </c>
      <c r="P21" s="73">
        <v>136</v>
      </c>
      <c r="Q21" s="85">
        <v>13</v>
      </c>
      <c r="R21" s="85">
        <v>8195419</v>
      </c>
      <c r="S21" s="85">
        <v>86278</v>
      </c>
      <c r="T21" s="85">
        <v>8109141</v>
      </c>
      <c r="U21" s="85">
        <v>8206705</v>
      </c>
      <c r="V21" s="85">
        <v>8178408</v>
      </c>
      <c r="W21" s="85">
        <v>0</v>
      </c>
      <c r="X21" s="85">
        <v>0</v>
      </c>
      <c r="Y21" s="85">
        <v>0</v>
      </c>
      <c r="Z21" s="85">
        <v>8178408</v>
      </c>
      <c r="AA21" s="85">
        <v>8124680</v>
      </c>
      <c r="AB21" s="85">
        <v>-53727</v>
      </c>
      <c r="AC21" s="73">
        <v>11286</v>
      </c>
      <c r="AD21" s="73">
        <v>89</v>
      </c>
      <c r="AE21" s="73">
        <v>0</v>
      </c>
      <c r="AF21" s="85">
        <v>0</v>
      </c>
      <c r="AG21" s="85">
        <v>43065</v>
      </c>
      <c r="AH21" s="73">
        <v>0</v>
      </c>
      <c r="AI21" s="73">
        <v>0</v>
      </c>
      <c r="AJ21" s="85">
        <v>13</v>
      </c>
      <c r="AK21" s="85">
        <v>15182</v>
      </c>
      <c r="AL21" s="73">
        <v>0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0</v>
      </c>
      <c r="BA21" s="85">
        <v>0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0</v>
      </c>
      <c r="BR21" s="73">
        <v>0</v>
      </c>
      <c r="BS21" s="73">
        <v>0</v>
      </c>
      <c r="BT21" s="85">
        <v>0</v>
      </c>
      <c r="BU21" s="85">
        <v>23141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0</v>
      </c>
      <c r="CB21" s="85">
        <v>13</v>
      </c>
      <c r="CC21" s="85">
        <v>69534</v>
      </c>
      <c r="CD21" s="73">
        <v>0</v>
      </c>
      <c r="CE21" s="73" t="s">
        <v>354</v>
      </c>
      <c r="CF21" s="73" t="s">
        <v>355</v>
      </c>
      <c r="CG21" s="73" t="s">
        <v>321</v>
      </c>
      <c r="CH21" s="73" t="s">
        <v>321</v>
      </c>
      <c r="CI21" s="73" t="s">
        <v>321</v>
      </c>
      <c r="CJ21" s="72" t="s">
        <v>321</v>
      </c>
      <c r="CK21" s="72">
        <v>42234</v>
      </c>
      <c r="CL21" s="204" t="s">
        <v>473</v>
      </c>
      <c r="CM21" s="71" t="s">
        <v>474</v>
      </c>
      <c r="CN21" s="71" t="s">
        <v>168</v>
      </c>
      <c r="CO21" s="72">
        <v>42158</v>
      </c>
      <c r="CP21" s="204" t="s">
        <v>475</v>
      </c>
      <c r="CQ21" s="71" t="s">
        <v>478</v>
      </c>
      <c r="CR21" s="71" t="s">
        <v>483</v>
      </c>
      <c r="CS21" s="73">
        <v>8761555.4399999995</v>
      </c>
      <c r="CT21" s="73" t="s">
        <v>356</v>
      </c>
      <c r="CU21" s="73" t="s">
        <v>357</v>
      </c>
      <c r="CV21" s="73">
        <v>13</v>
      </c>
      <c r="CW21" s="73">
        <v>47</v>
      </c>
      <c r="CX21" s="73">
        <v>0</v>
      </c>
      <c r="CY21" s="73">
        <v>0</v>
      </c>
      <c r="CZ21" s="73">
        <v>-11855</v>
      </c>
      <c r="DA21" s="73">
        <v>0</v>
      </c>
      <c r="DC21" s="205"/>
      <c r="DD21" s="205"/>
      <c r="DG21" s="205" t="str">
        <f t="shared" si="1"/>
        <v>DO</v>
      </c>
    </row>
    <row r="22" spans="1:113">
      <c r="A22" s="205" t="str">
        <f t="shared" si="0"/>
        <v>02DO</v>
      </c>
      <c r="B22" s="71" t="s">
        <v>0</v>
      </c>
      <c r="C22" s="71" t="s">
        <v>259</v>
      </c>
      <c r="D22" s="71" t="s">
        <v>260</v>
      </c>
      <c r="E22" s="72">
        <v>41507</v>
      </c>
      <c r="F22" s="204" t="s">
        <v>473</v>
      </c>
      <c r="G22" s="71" t="s">
        <v>479</v>
      </c>
      <c r="H22" s="210">
        <v>1</v>
      </c>
      <c r="I22" s="73">
        <v>0</v>
      </c>
      <c r="J22" s="73">
        <v>469</v>
      </c>
      <c r="K22" s="73">
        <v>536</v>
      </c>
      <c r="L22" s="73">
        <v>533</v>
      </c>
      <c r="M22" s="73">
        <v>3</v>
      </c>
      <c r="N22" s="73">
        <v>0</v>
      </c>
      <c r="O22" s="73">
        <v>0</v>
      </c>
      <c r="P22" s="73">
        <v>35</v>
      </c>
      <c r="Q22" s="85">
        <v>32</v>
      </c>
      <c r="R22" s="85">
        <v>2445796</v>
      </c>
      <c r="S22" s="85">
        <v>50000</v>
      </c>
      <c r="T22" s="85">
        <v>2395796</v>
      </c>
      <c r="U22" s="85">
        <v>2445796</v>
      </c>
      <c r="V22" s="85">
        <v>2450466</v>
      </c>
      <c r="W22" s="85">
        <v>0</v>
      </c>
      <c r="X22" s="85">
        <v>0</v>
      </c>
      <c r="Y22" s="85">
        <v>0</v>
      </c>
      <c r="Z22" s="85">
        <v>2450466</v>
      </c>
      <c r="AA22" s="85">
        <v>2449755</v>
      </c>
      <c r="AB22" s="85">
        <v>-711</v>
      </c>
      <c r="AC22" s="73">
        <v>0</v>
      </c>
      <c r="AD22" s="73">
        <v>13</v>
      </c>
      <c r="AE22" s="73">
        <v>0</v>
      </c>
      <c r="AF22" s="85">
        <v>0</v>
      </c>
      <c r="AG22" s="85">
        <v>20184</v>
      </c>
      <c r="AH22" s="73">
        <v>0</v>
      </c>
      <c r="AI22" s="73">
        <v>0</v>
      </c>
      <c r="AJ22" s="85">
        <v>32</v>
      </c>
      <c r="AK22" s="85">
        <v>14554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0</v>
      </c>
      <c r="AZ22" s="85">
        <v>0</v>
      </c>
      <c r="BA22" s="85">
        <v>15157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0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0</v>
      </c>
      <c r="CB22" s="85">
        <v>32</v>
      </c>
      <c r="CC22" s="85">
        <v>49896</v>
      </c>
      <c r="CD22" s="73">
        <v>0</v>
      </c>
      <c r="CE22" s="73" t="s">
        <v>358</v>
      </c>
      <c r="CF22" s="73" t="s">
        <v>359</v>
      </c>
      <c r="CG22" s="73" t="s">
        <v>321</v>
      </c>
      <c r="CH22" s="73" t="s">
        <v>321</v>
      </c>
      <c r="CI22" s="73" t="s">
        <v>321</v>
      </c>
      <c r="CJ22" s="72" t="s">
        <v>321</v>
      </c>
      <c r="CK22" s="72">
        <v>42202</v>
      </c>
      <c r="CL22" s="204" t="s">
        <v>473</v>
      </c>
      <c r="CM22" s="71" t="s">
        <v>474</v>
      </c>
      <c r="CN22" s="71" t="s">
        <v>168</v>
      </c>
      <c r="CO22" s="72">
        <v>42167</v>
      </c>
      <c r="CP22" s="204" t="s">
        <v>475</v>
      </c>
      <c r="CQ22" s="71" t="s">
        <v>478</v>
      </c>
      <c r="CR22" s="71" t="s">
        <v>485</v>
      </c>
      <c r="CS22" s="73">
        <v>2404678.02</v>
      </c>
      <c r="CT22" s="73"/>
      <c r="CU22" s="73"/>
      <c r="CV22" s="73">
        <v>32</v>
      </c>
      <c r="CW22" s="73">
        <v>22</v>
      </c>
      <c r="CX22" s="73">
        <v>0</v>
      </c>
      <c r="CY22" s="73">
        <v>0</v>
      </c>
      <c r="CZ22" s="73">
        <v>0</v>
      </c>
      <c r="DA22" s="73">
        <v>0</v>
      </c>
      <c r="DC22" s="205"/>
      <c r="DD22" s="205"/>
      <c r="DG22" s="205" t="str">
        <f t="shared" si="1"/>
        <v>DO</v>
      </c>
    </row>
    <row r="23" spans="1:113">
      <c r="A23" s="205" t="str">
        <f t="shared" si="0"/>
        <v>02DO</v>
      </c>
      <c r="B23" s="71" t="s">
        <v>0</v>
      </c>
      <c r="C23" s="71" t="s">
        <v>195</v>
      </c>
      <c r="D23" s="71" t="s">
        <v>196</v>
      </c>
      <c r="E23" s="72">
        <v>41752</v>
      </c>
      <c r="F23" s="204" t="s">
        <v>475</v>
      </c>
      <c r="G23" s="71" t="s">
        <v>479</v>
      </c>
      <c r="H23" s="210">
        <v>1</v>
      </c>
      <c r="I23" s="73">
        <v>1</v>
      </c>
      <c r="J23" s="73">
        <v>230</v>
      </c>
      <c r="K23" s="73">
        <v>307</v>
      </c>
      <c r="L23" s="73">
        <v>307</v>
      </c>
      <c r="M23" s="73">
        <v>0</v>
      </c>
      <c r="N23" s="73">
        <v>0</v>
      </c>
      <c r="O23" s="73">
        <v>0</v>
      </c>
      <c r="P23" s="73">
        <v>56</v>
      </c>
      <c r="Q23" s="85">
        <v>21</v>
      </c>
      <c r="R23" s="85">
        <v>7686286</v>
      </c>
      <c r="S23" s="85">
        <v>65080</v>
      </c>
      <c r="T23" s="85">
        <v>7621206</v>
      </c>
      <c r="U23" s="85">
        <v>7580608</v>
      </c>
      <c r="V23" s="85">
        <v>7142686</v>
      </c>
      <c r="W23" s="85">
        <v>0</v>
      </c>
      <c r="X23" s="85">
        <v>0</v>
      </c>
      <c r="Y23" s="85">
        <v>0</v>
      </c>
      <c r="Z23" s="85">
        <v>7142686</v>
      </c>
      <c r="AA23" s="85">
        <v>6953829</v>
      </c>
      <c r="AB23" s="85">
        <v>-188858</v>
      </c>
      <c r="AC23" s="73">
        <v>-105678</v>
      </c>
      <c r="AD23" s="73">
        <v>42</v>
      </c>
      <c r="AE23" s="73">
        <v>0</v>
      </c>
      <c r="AF23" s="85">
        <v>0</v>
      </c>
      <c r="AG23" s="85">
        <v>0</v>
      </c>
      <c r="AH23" s="73">
        <v>0</v>
      </c>
      <c r="AI23" s="73">
        <v>0</v>
      </c>
      <c r="AJ23" s="85">
        <v>21</v>
      </c>
      <c r="AK23" s="85">
        <v>57675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0</v>
      </c>
      <c r="BF23" s="73">
        <v>0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0</v>
      </c>
      <c r="BQ23" s="85">
        <v>0</v>
      </c>
      <c r="BR23" s="73">
        <v>0</v>
      </c>
      <c r="BS23" s="73">
        <v>0</v>
      </c>
      <c r="BT23" s="85">
        <v>0</v>
      </c>
      <c r="BU23" s="85">
        <v>0</v>
      </c>
      <c r="BV23" s="73">
        <v>0</v>
      </c>
      <c r="BW23" s="73">
        <v>0</v>
      </c>
      <c r="BX23" s="85">
        <v>0</v>
      </c>
      <c r="BY23" s="85">
        <v>0</v>
      </c>
      <c r="BZ23" s="73">
        <v>0</v>
      </c>
      <c r="CA23" s="73">
        <v>0</v>
      </c>
      <c r="CB23" s="85">
        <v>21</v>
      </c>
      <c r="CC23" s="85">
        <v>-48003</v>
      </c>
      <c r="CD23" s="73">
        <v>0</v>
      </c>
      <c r="CE23" s="73" t="s">
        <v>360</v>
      </c>
      <c r="CF23" s="73" t="s">
        <v>361</v>
      </c>
      <c r="CG23" s="73" t="s">
        <v>321</v>
      </c>
      <c r="CH23" s="73" t="s">
        <v>321</v>
      </c>
      <c r="CI23" s="73" t="s">
        <v>321</v>
      </c>
      <c r="CJ23" s="72" t="s">
        <v>321</v>
      </c>
      <c r="CK23" s="72">
        <v>42256</v>
      </c>
      <c r="CL23" s="204" t="s">
        <v>473</v>
      </c>
      <c r="CM23" s="71" t="s">
        <v>474</v>
      </c>
      <c r="CN23" s="71" t="s">
        <v>168</v>
      </c>
      <c r="CO23" s="72">
        <v>42138</v>
      </c>
      <c r="CP23" s="204" t="s">
        <v>475</v>
      </c>
      <c r="CQ23" s="71" t="s">
        <v>478</v>
      </c>
      <c r="CR23" s="71" t="s">
        <v>482</v>
      </c>
      <c r="CS23" s="73">
        <v>6348256.4500000002</v>
      </c>
      <c r="CT23" s="73"/>
      <c r="CU23" s="73"/>
      <c r="CV23" s="73">
        <v>21</v>
      </c>
      <c r="CW23" s="73">
        <v>14</v>
      </c>
      <c r="CX23" s="73">
        <v>0</v>
      </c>
      <c r="CY23" s="73">
        <v>0</v>
      </c>
      <c r="CZ23" s="73">
        <v>-105678</v>
      </c>
      <c r="DA23" s="73">
        <v>0</v>
      </c>
      <c r="DC23" s="205"/>
      <c r="DD23" s="205"/>
      <c r="DG23" s="205" t="str">
        <f t="shared" si="1"/>
        <v>DO</v>
      </c>
    </row>
    <row r="24" spans="1:113">
      <c r="A24" s="205" t="str">
        <f t="shared" si="0"/>
        <v>02DO</v>
      </c>
      <c r="B24" s="71" t="s">
        <v>0</v>
      </c>
      <c r="C24" s="71" t="s">
        <v>362</v>
      </c>
      <c r="D24" s="71" t="s">
        <v>487</v>
      </c>
      <c r="E24" s="72">
        <v>41752</v>
      </c>
      <c r="F24" s="204" t="s">
        <v>475</v>
      </c>
      <c r="G24" s="71" t="s">
        <v>479</v>
      </c>
      <c r="H24" s="210">
        <v>1</v>
      </c>
      <c r="I24" s="73">
        <v>0</v>
      </c>
      <c r="J24" s="73">
        <v>360</v>
      </c>
      <c r="K24" s="73">
        <v>373</v>
      </c>
      <c r="L24" s="73">
        <v>340</v>
      </c>
      <c r="M24" s="73">
        <v>33</v>
      </c>
      <c r="N24" s="73">
        <v>0</v>
      </c>
      <c r="O24" s="73">
        <v>0</v>
      </c>
      <c r="P24" s="73">
        <v>13</v>
      </c>
      <c r="Q24" s="85">
        <v>0</v>
      </c>
      <c r="R24" s="85">
        <v>1997720</v>
      </c>
      <c r="S24" s="85">
        <v>50000</v>
      </c>
      <c r="T24" s="85">
        <v>1947720</v>
      </c>
      <c r="U24" s="85">
        <v>1997720</v>
      </c>
      <c r="V24" s="85">
        <v>2088940</v>
      </c>
      <c r="W24" s="85">
        <v>0</v>
      </c>
      <c r="X24" s="85">
        <v>0</v>
      </c>
      <c r="Y24" s="85">
        <v>0</v>
      </c>
      <c r="Z24" s="85">
        <v>2088940</v>
      </c>
      <c r="AA24" s="85">
        <v>2081779</v>
      </c>
      <c r="AB24" s="85">
        <v>-7161</v>
      </c>
      <c r="AC24" s="73">
        <v>0</v>
      </c>
      <c r="AD24" s="73">
        <v>5</v>
      </c>
      <c r="AE24" s="73">
        <v>0</v>
      </c>
      <c r="AF24" s="85">
        <v>0</v>
      </c>
      <c r="AG24" s="85">
        <v>0</v>
      </c>
      <c r="AH24" s="73">
        <v>0</v>
      </c>
      <c r="AI24" s="73">
        <v>0</v>
      </c>
      <c r="AJ24" s="85">
        <v>0</v>
      </c>
      <c r="AK24" s="85">
        <v>0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0</v>
      </c>
      <c r="AZ24" s="85">
        <v>0</v>
      </c>
      <c r="BA24" s="85">
        <v>0</v>
      </c>
      <c r="BB24" s="73">
        <v>0</v>
      </c>
      <c r="BC24" s="73">
        <v>0</v>
      </c>
      <c r="BD24" s="85">
        <v>0</v>
      </c>
      <c r="BE24" s="85">
        <v>0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0</v>
      </c>
      <c r="BT24" s="85">
        <v>0</v>
      </c>
      <c r="BU24" s="85">
        <v>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0</v>
      </c>
      <c r="CB24" s="85">
        <v>0</v>
      </c>
      <c r="CC24" s="85">
        <v>0</v>
      </c>
      <c r="CD24" s="73">
        <v>0</v>
      </c>
      <c r="CE24" s="73" t="s">
        <v>363</v>
      </c>
      <c r="CF24" s="73" t="s">
        <v>364</v>
      </c>
      <c r="CG24" s="73" t="s">
        <v>321</v>
      </c>
      <c r="CH24" s="73" t="s">
        <v>321</v>
      </c>
      <c r="CI24" s="73" t="s">
        <v>321</v>
      </c>
      <c r="CJ24" s="72" t="s">
        <v>321</v>
      </c>
      <c r="CK24" s="72">
        <v>42220</v>
      </c>
      <c r="CL24" s="204" t="s">
        <v>473</v>
      </c>
      <c r="CM24" s="71" t="s">
        <v>474</v>
      </c>
      <c r="CN24" s="71" t="s">
        <v>168</v>
      </c>
      <c r="CO24" s="72">
        <v>42171</v>
      </c>
      <c r="CP24" s="204" t="s">
        <v>475</v>
      </c>
      <c r="CQ24" s="71" t="s">
        <v>478</v>
      </c>
      <c r="CR24" s="71" t="s">
        <v>484</v>
      </c>
      <c r="CS24" s="73">
        <v>2345342.1</v>
      </c>
      <c r="CT24" s="73"/>
      <c r="CU24" s="73"/>
      <c r="CV24" s="73">
        <v>0</v>
      </c>
      <c r="CW24" s="73">
        <v>8</v>
      </c>
      <c r="CX24" s="73">
        <v>0</v>
      </c>
      <c r="CY24" s="73">
        <v>0</v>
      </c>
      <c r="CZ24" s="73">
        <v>0</v>
      </c>
      <c r="DA24" s="73">
        <v>0</v>
      </c>
      <c r="DC24" s="205"/>
      <c r="DD24" s="205"/>
      <c r="DG24" s="205" t="str">
        <f t="shared" si="1"/>
        <v>DO</v>
      </c>
    </row>
    <row r="25" spans="1:113">
      <c r="A25" s="205" t="str">
        <f t="shared" si="0"/>
        <v>03CO</v>
      </c>
      <c r="B25" s="71" t="s">
        <v>2</v>
      </c>
      <c r="C25" s="71" t="s">
        <v>203</v>
      </c>
      <c r="D25" s="71" t="s">
        <v>204</v>
      </c>
      <c r="E25" s="72">
        <v>41115</v>
      </c>
      <c r="F25" s="204" t="s">
        <v>473</v>
      </c>
      <c r="G25" s="71" t="s">
        <v>476</v>
      </c>
      <c r="H25" s="210">
        <v>1</v>
      </c>
      <c r="I25" s="73">
        <v>6</v>
      </c>
      <c r="J25" s="73">
        <v>608</v>
      </c>
      <c r="K25" s="73">
        <v>853</v>
      </c>
      <c r="L25" s="73">
        <v>852</v>
      </c>
      <c r="M25" s="73">
        <v>1</v>
      </c>
      <c r="N25" s="73">
        <v>0</v>
      </c>
      <c r="O25" s="73">
        <v>0</v>
      </c>
      <c r="P25" s="73">
        <v>205</v>
      </c>
      <c r="Q25" s="85">
        <v>40</v>
      </c>
      <c r="R25" s="85">
        <v>13348458</v>
      </c>
      <c r="S25" s="85">
        <v>0</v>
      </c>
      <c r="T25" s="85">
        <v>13348458</v>
      </c>
      <c r="U25" s="85">
        <v>13883485</v>
      </c>
      <c r="V25" s="85">
        <v>14095924</v>
      </c>
      <c r="W25" s="85">
        <v>0</v>
      </c>
      <c r="X25" s="85">
        <v>0</v>
      </c>
      <c r="Y25" s="85">
        <v>0</v>
      </c>
      <c r="Z25" s="85">
        <v>14095924</v>
      </c>
      <c r="AA25" s="85">
        <v>14095514</v>
      </c>
      <c r="AB25" s="85">
        <v>-409</v>
      </c>
      <c r="AC25" s="73">
        <v>535027</v>
      </c>
      <c r="AD25" s="73">
        <v>149</v>
      </c>
      <c r="AE25" s="73">
        <v>0</v>
      </c>
      <c r="AF25" s="85">
        <v>0</v>
      </c>
      <c r="AG25" s="85">
        <v>90305</v>
      </c>
      <c r="AH25" s="73">
        <v>0</v>
      </c>
      <c r="AI25" s="73">
        <v>0</v>
      </c>
      <c r="AJ25" s="85">
        <v>40</v>
      </c>
      <c r="AK25" s="85">
        <v>281269</v>
      </c>
      <c r="AL25" s="73">
        <v>169088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0</v>
      </c>
      <c r="BA25" s="85">
        <v>170060</v>
      </c>
      <c r="BB25" s="73">
        <v>0</v>
      </c>
      <c r="BC25" s="73">
        <v>0</v>
      </c>
      <c r="BD25" s="85">
        <v>0</v>
      </c>
      <c r="BE25" s="85">
        <v>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45752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0</v>
      </c>
      <c r="BU25" s="85">
        <v>0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0</v>
      </c>
      <c r="CB25" s="85">
        <v>40</v>
      </c>
      <c r="CC25" s="85">
        <v>414064</v>
      </c>
      <c r="CD25" s="73">
        <v>169088</v>
      </c>
      <c r="CE25" s="73" t="s">
        <v>379</v>
      </c>
      <c r="CF25" s="73" t="s">
        <v>380</v>
      </c>
      <c r="CG25" s="73" t="s">
        <v>321</v>
      </c>
      <c r="CH25" s="73" t="s">
        <v>321</v>
      </c>
      <c r="CI25" s="73" t="s">
        <v>321</v>
      </c>
      <c r="CJ25" s="72" t="s">
        <v>321</v>
      </c>
      <c r="CK25" s="72">
        <v>42205</v>
      </c>
      <c r="CL25" s="204" t="s">
        <v>473</v>
      </c>
      <c r="CM25" s="71" t="s">
        <v>474</v>
      </c>
      <c r="CN25" s="71" t="s">
        <v>168</v>
      </c>
      <c r="CO25" s="72">
        <v>42059</v>
      </c>
      <c r="CP25" s="204" t="s">
        <v>471</v>
      </c>
      <c r="CQ25" s="71" t="s">
        <v>478</v>
      </c>
      <c r="CR25" s="71" t="s">
        <v>488</v>
      </c>
      <c r="CS25" s="73">
        <v>14378815.199999999</v>
      </c>
      <c r="CT25" s="73"/>
      <c r="CU25" s="73"/>
      <c r="CV25" s="73">
        <v>10</v>
      </c>
      <c r="CW25" s="73">
        <v>56</v>
      </c>
      <c r="CX25" s="73">
        <v>0</v>
      </c>
      <c r="CY25" s="73">
        <v>0</v>
      </c>
      <c r="CZ25" s="73">
        <v>-173321</v>
      </c>
      <c r="DA25" s="73">
        <v>0</v>
      </c>
      <c r="DC25" s="205"/>
      <c r="DD25" s="205"/>
      <c r="DG25" s="205" t="str">
        <f t="shared" si="1"/>
        <v>CO</v>
      </c>
    </row>
    <row r="26" spans="1:113">
      <c r="A26" s="205" t="str">
        <f t="shared" si="0"/>
        <v>03CO</v>
      </c>
      <c r="B26" s="71" t="s">
        <v>2</v>
      </c>
      <c r="C26" s="71" t="s">
        <v>205</v>
      </c>
      <c r="D26" s="71" t="s">
        <v>206</v>
      </c>
      <c r="E26" s="72">
        <v>41542</v>
      </c>
      <c r="F26" s="204" t="s">
        <v>473</v>
      </c>
      <c r="G26" s="71" t="s">
        <v>479</v>
      </c>
      <c r="H26" s="210">
        <v>1</v>
      </c>
      <c r="I26" s="73">
        <v>1</v>
      </c>
      <c r="J26" s="73">
        <v>300</v>
      </c>
      <c r="K26" s="73">
        <v>504</v>
      </c>
      <c r="L26" s="73">
        <v>498</v>
      </c>
      <c r="M26" s="73">
        <v>6</v>
      </c>
      <c r="N26" s="73">
        <v>0</v>
      </c>
      <c r="O26" s="73">
        <v>0</v>
      </c>
      <c r="P26" s="73">
        <v>173</v>
      </c>
      <c r="Q26" s="85">
        <v>31</v>
      </c>
      <c r="R26" s="85">
        <v>2789487</v>
      </c>
      <c r="S26" s="85">
        <v>50000</v>
      </c>
      <c r="T26" s="85">
        <v>2739487</v>
      </c>
      <c r="U26" s="85">
        <v>2763621</v>
      </c>
      <c r="V26" s="85">
        <v>2700963</v>
      </c>
      <c r="W26" s="85">
        <v>0</v>
      </c>
      <c r="X26" s="85">
        <v>0</v>
      </c>
      <c r="Y26" s="85">
        <v>0</v>
      </c>
      <c r="Z26" s="85">
        <v>2700963</v>
      </c>
      <c r="AA26" s="85">
        <v>2673321</v>
      </c>
      <c r="AB26" s="85">
        <v>-27642</v>
      </c>
      <c r="AC26" s="73">
        <v>-25866</v>
      </c>
      <c r="AD26" s="73">
        <v>154</v>
      </c>
      <c r="AE26" s="73">
        <v>0</v>
      </c>
      <c r="AF26" s="85">
        <v>0</v>
      </c>
      <c r="AG26" s="85">
        <v>0</v>
      </c>
      <c r="AH26" s="73">
        <v>0</v>
      </c>
      <c r="AI26" s="73">
        <v>0</v>
      </c>
      <c r="AJ26" s="85">
        <v>0</v>
      </c>
      <c r="AK26" s="85">
        <v>0</v>
      </c>
      <c r="AL26" s="73">
        <v>0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0</v>
      </c>
      <c r="BA26" s="85">
        <v>0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31</v>
      </c>
      <c r="BM26" s="85">
        <v>17268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0</v>
      </c>
      <c r="CB26" s="85">
        <v>31</v>
      </c>
      <c r="CC26" s="85">
        <v>-8599</v>
      </c>
      <c r="CD26" s="73">
        <v>0</v>
      </c>
      <c r="CE26" s="73" t="s">
        <v>379</v>
      </c>
      <c r="CF26" s="73" t="s">
        <v>380</v>
      </c>
      <c r="CG26" s="73" t="s">
        <v>321</v>
      </c>
      <c r="CH26" s="73" t="s">
        <v>321</v>
      </c>
      <c r="CI26" s="73" t="s">
        <v>321</v>
      </c>
      <c r="CJ26" s="72" t="s">
        <v>321</v>
      </c>
      <c r="CK26" s="72">
        <v>42247</v>
      </c>
      <c r="CL26" s="204" t="s">
        <v>473</v>
      </c>
      <c r="CM26" s="71" t="s">
        <v>474</v>
      </c>
      <c r="CN26" s="71" t="s">
        <v>168</v>
      </c>
      <c r="CO26" s="72">
        <v>42142</v>
      </c>
      <c r="CP26" s="204" t="s">
        <v>475</v>
      </c>
      <c r="CQ26" s="71" t="s">
        <v>478</v>
      </c>
      <c r="CR26" s="71" t="s">
        <v>489</v>
      </c>
      <c r="CS26" s="73">
        <v>2906373.5</v>
      </c>
      <c r="CT26" s="73"/>
      <c r="CU26" s="73"/>
      <c r="CV26" s="73">
        <v>31</v>
      </c>
      <c r="CW26" s="73">
        <v>19</v>
      </c>
      <c r="CX26" s="73">
        <v>0</v>
      </c>
      <c r="CY26" s="73">
        <v>0</v>
      </c>
      <c r="CZ26" s="73">
        <v>-25866</v>
      </c>
      <c r="DA26" s="73">
        <v>0</v>
      </c>
      <c r="DC26" s="205"/>
      <c r="DD26" s="205"/>
      <c r="DG26" s="205" t="str">
        <f t="shared" si="1"/>
        <v>CO</v>
      </c>
    </row>
    <row r="27" spans="1:113">
      <c r="A27" s="205" t="str">
        <f t="shared" si="0"/>
        <v>03CO</v>
      </c>
      <c r="B27" s="71" t="s">
        <v>2</v>
      </c>
      <c r="C27" s="71" t="s">
        <v>381</v>
      </c>
      <c r="D27" s="71" t="s">
        <v>490</v>
      </c>
      <c r="E27" s="72">
        <v>41577</v>
      </c>
      <c r="F27" s="204" t="s">
        <v>477</v>
      </c>
      <c r="G27" s="71" t="s">
        <v>479</v>
      </c>
      <c r="H27" s="210">
        <v>1</v>
      </c>
      <c r="I27" s="73">
        <v>0</v>
      </c>
      <c r="J27" s="73">
        <v>300</v>
      </c>
      <c r="K27" s="73">
        <v>478</v>
      </c>
      <c r="L27" s="73">
        <v>474</v>
      </c>
      <c r="M27" s="73">
        <v>4</v>
      </c>
      <c r="N27" s="73">
        <v>0</v>
      </c>
      <c r="O27" s="73">
        <v>0</v>
      </c>
      <c r="P27" s="73">
        <v>178</v>
      </c>
      <c r="Q27" s="85">
        <v>0</v>
      </c>
      <c r="R27" s="85">
        <v>2645210</v>
      </c>
      <c r="S27" s="85">
        <v>50000</v>
      </c>
      <c r="T27" s="85">
        <v>2595210</v>
      </c>
      <c r="U27" s="85">
        <v>2645210</v>
      </c>
      <c r="V27" s="85">
        <v>2628131</v>
      </c>
      <c r="W27" s="85">
        <v>0</v>
      </c>
      <c r="X27" s="85">
        <v>0</v>
      </c>
      <c r="Y27" s="85">
        <v>0</v>
      </c>
      <c r="Z27" s="85">
        <v>2628131</v>
      </c>
      <c r="AA27" s="85">
        <v>2609172</v>
      </c>
      <c r="AB27" s="85">
        <v>-18959</v>
      </c>
      <c r="AC27" s="73">
        <v>0</v>
      </c>
      <c r="AD27" s="73">
        <v>164</v>
      </c>
      <c r="AE27" s="73">
        <v>0</v>
      </c>
      <c r="AF27" s="85">
        <v>0</v>
      </c>
      <c r="AG27" s="85">
        <v>0</v>
      </c>
      <c r="AH27" s="73">
        <v>0</v>
      </c>
      <c r="AI27" s="73">
        <v>0</v>
      </c>
      <c r="AJ27" s="85">
        <v>0</v>
      </c>
      <c r="AK27" s="85">
        <v>0</v>
      </c>
      <c r="AL27" s="73">
        <v>0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0</v>
      </c>
      <c r="BA27" s="85">
        <v>0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0</v>
      </c>
      <c r="CB27" s="85">
        <v>0</v>
      </c>
      <c r="CC27" s="85">
        <v>0</v>
      </c>
      <c r="CD27" s="73">
        <v>0</v>
      </c>
      <c r="CE27" s="73" t="s">
        <v>382</v>
      </c>
      <c r="CF27" s="73" t="s">
        <v>383</v>
      </c>
      <c r="CG27" s="73" t="s">
        <v>321</v>
      </c>
      <c r="CH27" s="73" t="s">
        <v>321</v>
      </c>
      <c r="CI27" s="73" t="s">
        <v>321</v>
      </c>
      <c r="CJ27" s="72" t="s">
        <v>321</v>
      </c>
      <c r="CK27" s="72">
        <v>42191</v>
      </c>
      <c r="CL27" s="204" t="s">
        <v>473</v>
      </c>
      <c r="CM27" s="71" t="s">
        <v>474</v>
      </c>
      <c r="CN27" s="71" t="s">
        <v>168</v>
      </c>
      <c r="CO27" s="72">
        <v>42132</v>
      </c>
      <c r="CP27" s="204" t="s">
        <v>475</v>
      </c>
      <c r="CQ27" s="71" t="s">
        <v>478</v>
      </c>
      <c r="CR27" s="71" t="s">
        <v>489</v>
      </c>
      <c r="CS27" s="73">
        <v>2957617.43</v>
      </c>
      <c r="CT27" s="73"/>
      <c r="CU27" s="73"/>
      <c r="CV27" s="73">
        <v>0</v>
      </c>
      <c r="CW27" s="73">
        <v>14</v>
      </c>
      <c r="CX27" s="73">
        <v>0</v>
      </c>
      <c r="CY27" s="73">
        <v>0</v>
      </c>
      <c r="CZ27" s="73">
        <v>0</v>
      </c>
      <c r="DA27" s="73">
        <v>0</v>
      </c>
      <c r="DC27" s="205"/>
      <c r="DD27" s="205"/>
      <c r="DG27" s="205" t="str">
        <f t="shared" si="1"/>
        <v>CO</v>
      </c>
    </row>
    <row r="28" spans="1:113">
      <c r="A28" s="205" t="str">
        <f t="shared" si="0"/>
        <v>03CO</v>
      </c>
      <c r="B28" s="71" t="s">
        <v>2</v>
      </c>
      <c r="C28" s="71" t="s">
        <v>384</v>
      </c>
      <c r="D28" s="71" t="s">
        <v>491</v>
      </c>
      <c r="E28" s="72">
        <v>41850</v>
      </c>
      <c r="F28" s="204" t="s">
        <v>473</v>
      </c>
      <c r="G28" s="71" t="s">
        <v>478</v>
      </c>
      <c r="H28" s="210">
        <v>1</v>
      </c>
      <c r="I28" s="73">
        <v>0</v>
      </c>
      <c r="J28" s="73">
        <v>145</v>
      </c>
      <c r="K28" s="73">
        <v>201</v>
      </c>
      <c r="L28" s="73">
        <v>197</v>
      </c>
      <c r="M28" s="73">
        <v>4</v>
      </c>
      <c r="N28" s="73">
        <v>0</v>
      </c>
      <c r="O28" s="73">
        <v>0</v>
      </c>
      <c r="P28" s="73">
        <v>56</v>
      </c>
      <c r="Q28" s="85">
        <v>0</v>
      </c>
      <c r="R28" s="85">
        <v>2097227</v>
      </c>
      <c r="S28" s="85">
        <v>50000</v>
      </c>
      <c r="T28" s="85">
        <v>2047227</v>
      </c>
      <c r="U28" s="85">
        <v>2097227</v>
      </c>
      <c r="V28" s="85">
        <v>2093592</v>
      </c>
      <c r="W28" s="85">
        <v>0</v>
      </c>
      <c r="X28" s="85">
        <v>0</v>
      </c>
      <c r="Y28" s="85">
        <v>0</v>
      </c>
      <c r="Z28" s="85">
        <v>2093592</v>
      </c>
      <c r="AA28" s="85">
        <v>1978887</v>
      </c>
      <c r="AB28" s="85">
        <v>-114705</v>
      </c>
      <c r="AC28" s="73">
        <v>0</v>
      </c>
      <c r="AD28" s="73">
        <v>38</v>
      </c>
      <c r="AE28" s="73">
        <v>0</v>
      </c>
      <c r="AF28" s="85">
        <v>0</v>
      </c>
      <c r="AG28" s="85">
        <v>0</v>
      </c>
      <c r="AH28" s="73">
        <v>0</v>
      </c>
      <c r="AI28" s="73">
        <v>0</v>
      </c>
      <c r="AJ28" s="85">
        <v>0</v>
      </c>
      <c r="AK28" s="85">
        <v>0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0</v>
      </c>
      <c r="BA28" s="85">
        <v>0</v>
      </c>
      <c r="BB28" s="73">
        <v>0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0</v>
      </c>
      <c r="CB28" s="85">
        <v>0</v>
      </c>
      <c r="CC28" s="85">
        <v>0</v>
      </c>
      <c r="CD28" s="73">
        <v>0</v>
      </c>
      <c r="CE28" s="73" t="s">
        <v>344</v>
      </c>
      <c r="CF28" s="73" t="s">
        <v>345</v>
      </c>
      <c r="CG28" s="73" t="s">
        <v>321</v>
      </c>
      <c r="CH28" s="73" t="s">
        <v>321</v>
      </c>
      <c r="CI28" s="73" t="s">
        <v>321</v>
      </c>
      <c r="CJ28" s="72" t="s">
        <v>321</v>
      </c>
      <c r="CK28" s="72">
        <v>42194</v>
      </c>
      <c r="CL28" s="204" t="s">
        <v>473</v>
      </c>
      <c r="CM28" s="71" t="s">
        <v>474</v>
      </c>
      <c r="CN28" s="71" t="s">
        <v>168</v>
      </c>
      <c r="CO28" s="72">
        <v>42129</v>
      </c>
      <c r="CP28" s="204" t="s">
        <v>475</v>
      </c>
      <c r="CQ28" s="71" t="s">
        <v>478</v>
      </c>
      <c r="CR28" s="71" t="s">
        <v>488</v>
      </c>
      <c r="CS28" s="73">
        <v>2813050.27</v>
      </c>
      <c r="CT28" s="73"/>
      <c r="CU28" s="73"/>
      <c r="CV28" s="73">
        <v>0</v>
      </c>
      <c r="CW28" s="73">
        <v>18</v>
      </c>
      <c r="CX28" s="73">
        <v>0</v>
      </c>
      <c r="CY28" s="73">
        <v>0</v>
      </c>
      <c r="CZ28" s="73">
        <v>0</v>
      </c>
      <c r="DA28" s="73">
        <v>0</v>
      </c>
      <c r="DC28" s="205"/>
      <c r="DD28" s="205"/>
      <c r="DG28" s="205" t="str">
        <f t="shared" si="1"/>
        <v>CO</v>
      </c>
    </row>
    <row r="29" spans="1:113">
      <c r="A29" s="205" t="str">
        <f t="shared" si="0"/>
        <v>03CO</v>
      </c>
      <c r="B29" s="71" t="s">
        <v>2</v>
      </c>
      <c r="C29" s="71" t="s">
        <v>385</v>
      </c>
      <c r="D29" s="71" t="s">
        <v>492</v>
      </c>
      <c r="E29" s="72">
        <v>41941</v>
      </c>
      <c r="F29" s="204" t="s">
        <v>477</v>
      </c>
      <c r="G29" s="71" t="s">
        <v>478</v>
      </c>
      <c r="H29" s="210">
        <v>1</v>
      </c>
      <c r="I29" s="73">
        <v>0</v>
      </c>
      <c r="J29" s="73">
        <v>130</v>
      </c>
      <c r="K29" s="73">
        <v>196</v>
      </c>
      <c r="L29" s="73">
        <v>196</v>
      </c>
      <c r="M29" s="73">
        <v>0</v>
      </c>
      <c r="N29" s="73">
        <v>0</v>
      </c>
      <c r="O29" s="73">
        <v>0</v>
      </c>
      <c r="P29" s="73">
        <v>66</v>
      </c>
      <c r="Q29" s="85">
        <v>0</v>
      </c>
      <c r="R29" s="85">
        <v>577753</v>
      </c>
      <c r="S29" s="85">
        <v>0</v>
      </c>
      <c r="T29" s="85">
        <v>577753</v>
      </c>
      <c r="U29" s="85">
        <v>577753</v>
      </c>
      <c r="V29" s="85">
        <v>581122</v>
      </c>
      <c r="W29" s="85">
        <v>0</v>
      </c>
      <c r="X29" s="85">
        <v>0</v>
      </c>
      <c r="Y29" s="85">
        <v>0</v>
      </c>
      <c r="Z29" s="85">
        <v>581122</v>
      </c>
      <c r="AA29" s="85">
        <v>581122</v>
      </c>
      <c r="AB29" s="85">
        <v>0</v>
      </c>
      <c r="AC29" s="73">
        <v>0</v>
      </c>
      <c r="AD29" s="73">
        <v>62</v>
      </c>
      <c r="AE29" s="73">
        <v>0</v>
      </c>
      <c r="AF29" s="85">
        <v>0</v>
      </c>
      <c r="AG29" s="85">
        <v>0</v>
      </c>
      <c r="AH29" s="73">
        <v>0</v>
      </c>
      <c r="AI29" s="73">
        <v>0</v>
      </c>
      <c r="AJ29" s="85">
        <v>0</v>
      </c>
      <c r="AK29" s="85">
        <v>0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0</v>
      </c>
      <c r="BA29" s="85">
        <v>0</v>
      </c>
      <c r="BB29" s="73">
        <v>0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0</v>
      </c>
      <c r="BQ29" s="85">
        <v>0</v>
      </c>
      <c r="BR29" s="73">
        <v>0</v>
      </c>
      <c r="BS29" s="73">
        <v>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0</v>
      </c>
      <c r="CB29" s="85">
        <v>0</v>
      </c>
      <c r="CC29" s="85">
        <v>0</v>
      </c>
      <c r="CD29" s="73">
        <v>0</v>
      </c>
      <c r="CE29" s="73" t="s">
        <v>386</v>
      </c>
      <c r="CF29" s="73" t="s">
        <v>387</v>
      </c>
      <c r="CG29" s="73" t="s">
        <v>321</v>
      </c>
      <c r="CH29" s="73" t="s">
        <v>321</v>
      </c>
      <c r="CI29" s="73" t="s">
        <v>321</v>
      </c>
      <c r="CJ29" s="72" t="s">
        <v>321</v>
      </c>
      <c r="CK29" s="72">
        <v>42277</v>
      </c>
      <c r="CL29" s="204" t="s">
        <v>473</v>
      </c>
      <c r="CM29" s="71" t="s">
        <v>474</v>
      </c>
      <c r="CN29" s="71" t="s">
        <v>168</v>
      </c>
      <c r="CO29" s="72">
        <v>42207</v>
      </c>
      <c r="CP29" s="204" t="s">
        <v>473</v>
      </c>
      <c r="CQ29" s="71" t="s">
        <v>474</v>
      </c>
      <c r="CR29" s="71" t="s">
        <v>493</v>
      </c>
      <c r="CS29" s="73">
        <v>613088.18999999994</v>
      </c>
      <c r="CT29" s="73"/>
      <c r="CU29" s="73"/>
      <c r="CV29" s="73">
        <v>0</v>
      </c>
      <c r="CW29" s="73">
        <v>4</v>
      </c>
      <c r="CX29" s="73">
        <v>0</v>
      </c>
      <c r="CY29" s="73">
        <v>0</v>
      </c>
      <c r="CZ29" s="73">
        <v>0</v>
      </c>
      <c r="DA29" s="73">
        <v>0</v>
      </c>
      <c r="DC29" s="205"/>
      <c r="DD29" s="205"/>
      <c r="DG29" s="205" t="str">
        <f t="shared" si="1"/>
        <v>CO</v>
      </c>
    </row>
    <row r="30" spans="1:113">
      <c r="A30" s="205" t="str">
        <f t="shared" si="0"/>
        <v>03CO</v>
      </c>
      <c r="B30" s="71" t="s">
        <v>2</v>
      </c>
      <c r="C30" s="71" t="s">
        <v>207</v>
      </c>
      <c r="D30" s="71" t="s">
        <v>208</v>
      </c>
      <c r="E30" s="72">
        <v>41311</v>
      </c>
      <c r="F30" s="204" t="s">
        <v>471</v>
      </c>
      <c r="G30" s="71" t="s">
        <v>476</v>
      </c>
      <c r="H30" s="210">
        <v>2</v>
      </c>
      <c r="I30" s="73">
        <v>3</v>
      </c>
      <c r="J30" s="73">
        <v>355</v>
      </c>
      <c r="K30" s="73">
        <v>512</v>
      </c>
      <c r="L30" s="73">
        <v>508</v>
      </c>
      <c r="M30" s="73">
        <v>4</v>
      </c>
      <c r="N30" s="73">
        <v>0</v>
      </c>
      <c r="O30" s="73">
        <v>0</v>
      </c>
      <c r="P30" s="73">
        <v>142</v>
      </c>
      <c r="Q30" s="85">
        <v>15</v>
      </c>
      <c r="R30" s="85">
        <v>3882641</v>
      </c>
      <c r="S30" s="85">
        <v>50000</v>
      </c>
      <c r="T30" s="85">
        <v>3832641</v>
      </c>
      <c r="U30" s="85">
        <v>3972326</v>
      </c>
      <c r="V30" s="85">
        <v>3728903</v>
      </c>
      <c r="W30" s="85">
        <v>0</v>
      </c>
      <c r="X30" s="85">
        <v>0</v>
      </c>
      <c r="Y30" s="85">
        <v>0</v>
      </c>
      <c r="Z30" s="85">
        <v>3728903</v>
      </c>
      <c r="AA30" s="85">
        <v>3719464</v>
      </c>
      <c r="AB30" s="85">
        <v>-9439</v>
      </c>
      <c r="AC30" s="73">
        <v>89685</v>
      </c>
      <c r="AD30" s="73">
        <v>86</v>
      </c>
      <c r="AE30" s="73">
        <v>0</v>
      </c>
      <c r="AF30" s="85">
        <v>4</v>
      </c>
      <c r="AG30" s="85">
        <v>26009</v>
      </c>
      <c r="AH30" s="73">
        <v>0</v>
      </c>
      <c r="AI30" s="73">
        <v>39</v>
      </c>
      <c r="AJ30" s="85">
        <v>11</v>
      </c>
      <c r="AK30" s="85">
        <v>77908</v>
      </c>
      <c r="AL30" s="73">
        <v>92400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39</v>
      </c>
      <c r="CB30" s="85">
        <v>15</v>
      </c>
      <c r="CC30" s="85">
        <v>103918</v>
      </c>
      <c r="CD30" s="73">
        <v>92400</v>
      </c>
      <c r="CE30" s="73" t="s">
        <v>388</v>
      </c>
      <c r="CF30" s="73" t="s">
        <v>389</v>
      </c>
      <c r="CG30" s="73" t="s">
        <v>321</v>
      </c>
      <c r="CH30" s="73" t="s">
        <v>321</v>
      </c>
      <c r="CI30" s="73" t="s">
        <v>321</v>
      </c>
      <c r="CJ30" s="72" t="s">
        <v>321</v>
      </c>
      <c r="CK30" s="72">
        <v>42256</v>
      </c>
      <c r="CL30" s="204" t="s">
        <v>473</v>
      </c>
      <c r="CM30" s="71" t="s">
        <v>474</v>
      </c>
      <c r="CN30" s="71" t="s">
        <v>168</v>
      </c>
      <c r="CO30" s="72">
        <v>41898</v>
      </c>
      <c r="CP30" s="204" t="s">
        <v>473</v>
      </c>
      <c r="CQ30" s="71" t="s">
        <v>478</v>
      </c>
      <c r="CR30" s="71" t="s">
        <v>494</v>
      </c>
      <c r="CS30" s="73">
        <v>4647469.6900000004</v>
      </c>
      <c r="CT30" s="73"/>
      <c r="CU30" s="73"/>
      <c r="CV30" s="73">
        <v>15</v>
      </c>
      <c r="CW30" s="73">
        <v>17</v>
      </c>
      <c r="CX30" s="73">
        <v>0</v>
      </c>
      <c r="CY30" s="73">
        <v>0</v>
      </c>
      <c r="CZ30" s="73">
        <v>0</v>
      </c>
      <c r="DA30" s="73">
        <v>0</v>
      </c>
      <c r="DC30" s="205"/>
      <c r="DD30" s="205"/>
      <c r="DG30" s="205" t="str">
        <f t="shared" si="1"/>
        <v>CO</v>
      </c>
    </row>
    <row r="31" spans="1:113">
      <c r="A31" s="205" t="str">
        <f t="shared" si="0"/>
        <v>03CO</v>
      </c>
      <c r="B31" s="71" t="s">
        <v>2</v>
      </c>
      <c r="C31" s="71" t="s">
        <v>269</v>
      </c>
      <c r="D31" s="71" t="s">
        <v>270</v>
      </c>
      <c r="E31" s="72">
        <v>41878</v>
      </c>
      <c r="F31" s="204" t="s">
        <v>473</v>
      </c>
      <c r="G31" s="71" t="s">
        <v>478</v>
      </c>
      <c r="H31" s="210">
        <v>2</v>
      </c>
      <c r="I31" s="73">
        <v>0</v>
      </c>
      <c r="J31" s="73">
        <v>160</v>
      </c>
      <c r="K31" s="73">
        <v>197</v>
      </c>
      <c r="L31" s="73">
        <v>197</v>
      </c>
      <c r="M31" s="73">
        <v>0</v>
      </c>
      <c r="N31" s="73">
        <v>0</v>
      </c>
      <c r="O31" s="73">
        <v>0</v>
      </c>
      <c r="P31" s="73">
        <v>35</v>
      </c>
      <c r="Q31" s="85">
        <v>2</v>
      </c>
      <c r="R31" s="85">
        <v>459930</v>
      </c>
      <c r="S31" s="85">
        <v>20930</v>
      </c>
      <c r="T31" s="85">
        <v>439000</v>
      </c>
      <c r="U31" s="85">
        <v>459930</v>
      </c>
      <c r="V31" s="85">
        <v>451610</v>
      </c>
      <c r="W31" s="85">
        <v>0</v>
      </c>
      <c r="X31" s="85">
        <v>0</v>
      </c>
      <c r="Y31" s="85">
        <v>0</v>
      </c>
      <c r="Z31" s="85">
        <v>451610</v>
      </c>
      <c r="AA31" s="85">
        <v>451610</v>
      </c>
      <c r="AB31" s="85">
        <v>0</v>
      </c>
      <c r="AC31" s="73">
        <v>0</v>
      </c>
      <c r="AD31" s="73">
        <v>17</v>
      </c>
      <c r="AE31" s="73">
        <v>0</v>
      </c>
      <c r="AF31" s="85">
        <v>0</v>
      </c>
      <c r="AG31" s="85">
        <v>1560</v>
      </c>
      <c r="AH31" s="73">
        <v>0</v>
      </c>
      <c r="AI31" s="73">
        <v>0</v>
      </c>
      <c r="AJ31" s="85">
        <v>2</v>
      </c>
      <c r="AK31" s="85">
        <v>11050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0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0</v>
      </c>
      <c r="CB31" s="85">
        <v>2</v>
      </c>
      <c r="CC31" s="85">
        <v>12610</v>
      </c>
      <c r="CD31" s="73">
        <v>0</v>
      </c>
      <c r="CE31" s="73" t="s">
        <v>390</v>
      </c>
      <c r="CF31" s="73" t="s">
        <v>391</v>
      </c>
      <c r="CG31" s="73" t="s">
        <v>321</v>
      </c>
      <c r="CH31" s="73" t="s">
        <v>321</v>
      </c>
      <c r="CI31" s="73" t="s">
        <v>321</v>
      </c>
      <c r="CJ31" s="72" t="s">
        <v>321</v>
      </c>
      <c r="CK31" s="72">
        <v>42221</v>
      </c>
      <c r="CL31" s="204" t="s">
        <v>473</v>
      </c>
      <c r="CM31" s="71" t="s">
        <v>474</v>
      </c>
      <c r="CN31" s="71" t="s">
        <v>168</v>
      </c>
      <c r="CO31" s="72">
        <v>42170</v>
      </c>
      <c r="CP31" s="204" t="s">
        <v>475</v>
      </c>
      <c r="CQ31" s="71" t="s">
        <v>478</v>
      </c>
      <c r="CR31" s="71" t="s">
        <v>493</v>
      </c>
      <c r="CS31" s="73">
        <v>439830</v>
      </c>
      <c r="CT31" s="73" t="s">
        <v>330</v>
      </c>
      <c r="CU31" s="73" t="s">
        <v>331</v>
      </c>
      <c r="CV31" s="73">
        <v>2</v>
      </c>
      <c r="CW31" s="73">
        <v>18</v>
      </c>
      <c r="CX31" s="73">
        <v>0</v>
      </c>
      <c r="CY31" s="73">
        <v>0</v>
      </c>
      <c r="CZ31" s="73">
        <v>0</v>
      </c>
      <c r="DA31" s="73">
        <v>0</v>
      </c>
      <c r="DC31" s="205"/>
      <c r="DD31" s="205"/>
      <c r="DG31" s="205" t="str">
        <f t="shared" si="1"/>
        <v>CO</v>
      </c>
    </row>
    <row r="32" spans="1:113">
      <c r="A32" s="205" t="str">
        <f t="shared" si="0"/>
        <v>03CO</v>
      </c>
      <c r="B32" s="71" t="s">
        <v>2</v>
      </c>
      <c r="C32" s="71" t="s">
        <v>392</v>
      </c>
      <c r="D32" s="71" t="s">
        <v>495</v>
      </c>
      <c r="E32" s="72">
        <v>41941</v>
      </c>
      <c r="F32" s="204" t="s">
        <v>477</v>
      </c>
      <c r="G32" s="71" t="s">
        <v>478</v>
      </c>
      <c r="H32" s="210">
        <v>1</v>
      </c>
      <c r="I32" s="73">
        <v>0</v>
      </c>
      <c r="J32" s="73">
        <v>150</v>
      </c>
      <c r="K32" s="73">
        <v>176</v>
      </c>
      <c r="L32" s="73">
        <v>176</v>
      </c>
      <c r="M32" s="73">
        <v>0</v>
      </c>
      <c r="N32" s="73">
        <v>0</v>
      </c>
      <c r="O32" s="73">
        <v>0</v>
      </c>
      <c r="P32" s="73">
        <v>26</v>
      </c>
      <c r="Q32" s="85">
        <v>0</v>
      </c>
      <c r="R32" s="85">
        <v>919509</v>
      </c>
      <c r="S32" s="85">
        <v>0</v>
      </c>
      <c r="T32" s="85">
        <v>919509</v>
      </c>
      <c r="U32" s="85">
        <v>919509</v>
      </c>
      <c r="V32" s="85">
        <v>927409</v>
      </c>
      <c r="W32" s="85">
        <v>0</v>
      </c>
      <c r="X32" s="85">
        <v>0</v>
      </c>
      <c r="Y32" s="85">
        <v>0</v>
      </c>
      <c r="Z32" s="85">
        <v>927409</v>
      </c>
      <c r="AA32" s="85">
        <v>927409</v>
      </c>
      <c r="AB32" s="85">
        <v>0</v>
      </c>
      <c r="AC32" s="73">
        <v>0</v>
      </c>
      <c r="AD32" s="73">
        <v>24</v>
      </c>
      <c r="AE32" s="73">
        <v>0</v>
      </c>
      <c r="AF32" s="85">
        <v>0</v>
      </c>
      <c r="AG32" s="85">
        <v>0</v>
      </c>
      <c r="AH32" s="73">
        <v>0</v>
      </c>
      <c r="AI32" s="73">
        <v>0</v>
      </c>
      <c r="AJ32" s="85">
        <v>0</v>
      </c>
      <c r="AK32" s="85">
        <v>0</v>
      </c>
      <c r="AL32" s="73">
        <v>0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0</v>
      </c>
      <c r="BA32" s="85">
        <v>0</v>
      </c>
      <c r="BB32" s="73">
        <v>0</v>
      </c>
      <c r="BC32" s="73">
        <v>0</v>
      </c>
      <c r="BD32" s="85">
        <v>0</v>
      </c>
      <c r="BE32" s="85">
        <v>0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0</v>
      </c>
      <c r="BM32" s="85">
        <v>0</v>
      </c>
      <c r="BN32" s="73">
        <v>0</v>
      </c>
      <c r="BO32" s="73">
        <v>0</v>
      </c>
      <c r="BP32" s="85">
        <v>0</v>
      </c>
      <c r="BQ32" s="85">
        <v>0</v>
      </c>
      <c r="BR32" s="73">
        <v>0</v>
      </c>
      <c r="BS32" s="73">
        <v>0</v>
      </c>
      <c r="BT32" s="85">
        <v>0</v>
      </c>
      <c r="BU32" s="85">
        <v>0</v>
      </c>
      <c r="BV32" s="73">
        <v>0</v>
      </c>
      <c r="BW32" s="73">
        <v>0</v>
      </c>
      <c r="BX32" s="85">
        <v>0</v>
      </c>
      <c r="BY32" s="85">
        <v>0</v>
      </c>
      <c r="BZ32" s="73">
        <v>0</v>
      </c>
      <c r="CA32" s="73">
        <v>0</v>
      </c>
      <c r="CB32" s="85">
        <v>0</v>
      </c>
      <c r="CC32" s="85">
        <v>0</v>
      </c>
      <c r="CD32" s="73">
        <v>0</v>
      </c>
      <c r="CE32" s="73" t="s">
        <v>393</v>
      </c>
      <c r="CF32" s="73" t="s">
        <v>394</v>
      </c>
      <c r="CG32" s="73" t="s">
        <v>321</v>
      </c>
      <c r="CH32" s="73" t="s">
        <v>321</v>
      </c>
      <c r="CI32" s="73" t="s">
        <v>321</v>
      </c>
      <c r="CJ32" s="72" t="s">
        <v>321</v>
      </c>
      <c r="CK32" s="72">
        <v>42263</v>
      </c>
      <c r="CL32" s="204" t="s">
        <v>473</v>
      </c>
      <c r="CM32" s="71" t="s">
        <v>474</v>
      </c>
      <c r="CN32" s="71" t="s">
        <v>168</v>
      </c>
      <c r="CO32" s="72">
        <v>42201</v>
      </c>
      <c r="CP32" s="204" t="s">
        <v>473</v>
      </c>
      <c r="CQ32" s="71" t="s">
        <v>474</v>
      </c>
      <c r="CR32" s="71" t="s">
        <v>494</v>
      </c>
      <c r="CS32" s="73">
        <v>817764.49</v>
      </c>
      <c r="CT32" s="73"/>
      <c r="CU32" s="73"/>
      <c r="CV32" s="73">
        <v>0</v>
      </c>
      <c r="CW32" s="73">
        <v>2</v>
      </c>
      <c r="CX32" s="73">
        <v>0</v>
      </c>
      <c r="CY32" s="73">
        <v>0</v>
      </c>
      <c r="CZ32" s="73">
        <v>0</v>
      </c>
      <c r="DA32" s="73">
        <v>0</v>
      </c>
      <c r="DC32" s="205"/>
      <c r="DD32" s="205"/>
      <c r="DG32" s="205" t="str">
        <f t="shared" si="1"/>
        <v>CO</v>
      </c>
    </row>
    <row r="33" spans="1:111">
      <c r="A33" s="205" t="str">
        <f t="shared" ref="A33:A64" si="4">CONCATENATE(B33,DG33)</f>
        <v>03CO</v>
      </c>
      <c r="B33" s="71" t="s">
        <v>2</v>
      </c>
      <c r="C33" s="71" t="s">
        <v>271</v>
      </c>
      <c r="D33" s="71" t="s">
        <v>272</v>
      </c>
      <c r="E33" s="72">
        <v>41808</v>
      </c>
      <c r="F33" s="204" t="s">
        <v>475</v>
      </c>
      <c r="G33" s="71" t="s">
        <v>479</v>
      </c>
      <c r="H33" s="210">
        <v>2</v>
      </c>
      <c r="I33" s="73">
        <v>0</v>
      </c>
      <c r="J33" s="73">
        <v>220</v>
      </c>
      <c r="K33" s="73">
        <v>294</v>
      </c>
      <c r="L33" s="73">
        <v>284</v>
      </c>
      <c r="M33" s="73">
        <v>10</v>
      </c>
      <c r="N33" s="73">
        <v>0</v>
      </c>
      <c r="O33" s="73">
        <v>0</v>
      </c>
      <c r="P33" s="73">
        <v>74</v>
      </c>
      <c r="Q33" s="85">
        <v>0</v>
      </c>
      <c r="R33" s="85">
        <v>1826839</v>
      </c>
      <c r="S33" s="85">
        <v>50000</v>
      </c>
      <c r="T33" s="85">
        <v>1776839</v>
      </c>
      <c r="U33" s="85">
        <v>1826839</v>
      </c>
      <c r="V33" s="85">
        <v>1794755</v>
      </c>
      <c r="W33" s="85">
        <v>0</v>
      </c>
      <c r="X33" s="85">
        <v>0</v>
      </c>
      <c r="Y33" s="85">
        <v>0</v>
      </c>
      <c r="Z33" s="85">
        <v>1794755</v>
      </c>
      <c r="AA33" s="85">
        <v>1727691</v>
      </c>
      <c r="AB33" s="85">
        <v>-67064</v>
      </c>
      <c r="AC33" s="73">
        <v>0</v>
      </c>
      <c r="AD33" s="73">
        <v>24</v>
      </c>
      <c r="AE33" s="73">
        <v>0</v>
      </c>
      <c r="AF33" s="85">
        <v>0</v>
      </c>
      <c r="AG33" s="85">
        <v>14633</v>
      </c>
      <c r="AH33" s="73">
        <v>0</v>
      </c>
      <c r="AI33" s="73">
        <v>0</v>
      </c>
      <c r="AJ33" s="85">
        <v>0</v>
      </c>
      <c r="AK33" s="85">
        <v>0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29</v>
      </c>
      <c r="AZ33" s="85">
        <v>0</v>
      </c>
      <c r="BA33" s="85">
        <v>1080</v>
      </c>
      <c r="BB33" s="73">
        <v>0</v>
      </c>
      <c r="BC33" s="73">
        <v>0</v>
      </c>
      <c r="BD33" s="85">
        <v>0</v>
      </c>
      <c r="BE33" s="85">
        <v>3034</v>
      </c>
      <c r="BF33" s="73">
        <v>0</v>
      </c>
      <c r="BG33" s="73">
        <v>0</v>
      </c>
      <c r="BH33" s="85">
        <v>0</v>
      </c>
      <c r="BI33" s="85">
        <v>0</v>
      </c>
      <c r="BJ33" s="73">
        <v>0</v>
      </c>
      <c r="BK33" s="73">
        <v>0</v>
      </c>
      <c r="BL33" s="85">
        <v>0</v>
      </c>
      <c r="BM33" s="85">
        <v>0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29</v>
      </c>
      <c r="CB33" s="85">
        <v>0</v>
      </c>
      <c r="CC33" s="85">
        <v>18747</v>
      </c>
      <c r="CD33" s="73">
        <v>0</v>
      </c>
      <c r="CE33" s="73" t="s">
        <v>344</v>
      </c>
      <c r="CF33" s="73" t="s">
        <v>345</v>
      </c>
      <c r="CG33" s="73" t="s">
        <v>321</v>
      </c>
      <c r="CH33" s="73" t="s">
        <v>321</v>
      </c>
      <c r="CI33" s="73" t="s">
        <v>321</v>
      </c>
      <c r="CJ33" s="72" t="s">
        <v>321</v>
      </c>
      <c r="CK33" s="72">
        <v>42220</v>
      </c>
      <c r="CL33" s="204" t="s">
        <v>473</v>
      </c>
      <c r="CM33" s="71" t="s">
        <v>474</v>
      </c>
      <c r="CN33" s="71" t="s">
        <v>168</v>
      </c>
      <c r="CO33" s="72">
        <v>42170</v>
      </c>
      <c r="CP33" s="204" t="s">
        <v>475</v>
      </c>
      <c r="CQ33" s="71" t="s">
        <v>478</v>
      </c>
      <c r="CR33" s="71" t="s">
        <v>488</v>
      </c>
      <c r="CS33" s="73">
        <v>1783054.33</v>
      </c>
      <c r="CT33" s="73"/>
      <c r="CU33" s="73"/>
      <c r="CV33" s="73">
        <v>0</v>
      </c>
      <c r="CW33" s="73">
        <v>21</v>
      </c>
      <c r="CX33" s="73">
        <v>0</v>
      </c>
      <c r="CY33" s="73">
        <v>0</v>
      </c>
      <c r="CZ33" s="73">
        <v>0</v>
      </c>
      <c r="DA33" s="73">
        <v>0</v>
      </c>
      <c r="DC33" s="205"/>
      <c r="DD33" s="205"/>
      <c r="DG33" s="205" t="str">
        <f t="shared" si="1"/>
        <v>CO</v>
      </c>
    </row>
    <row r="34" spans="1:111">
      <c r="A34" s="205" t="str">
        <f t="shared" si="4"/>
        <v>03CO</v>
      </c>
      <c r="B34" s="71" t="s">
        <v>2</v>
      </c>
      <c r="C34" s="71" t="s">
        <v>209</v>
      </c>
      <c r="D34" s="71" t="s">
        <v>210</v>
      </c>
      <c r="E34" s="72">
        <v>41808</v>
      </c>
      <c r="F34" s="204" t="s">
        <v>475</v>
      </c>
      <c r="G34" s="71" t="s">
        <v>479</v>
      </c>
      <c r="H34" s="210">
        <v>2</v>
      </c>
      <c r="I34" s="73">
        <v>2</v>
      </c>
      <c r="J34" s="73">
        <v>125</v>
      </c>
      <c r="K34" s="73">
        <v>199</v>
      </c>
      <c r="L34" s="73">
        <v>197</v>
      </c>
      <c r="M34" s="73">
        <v>2</v>
      </c>
      <c r="N34" s="73">
        <v>0</v>
      </c>
      <c r="O34" s="73">
        <v>0</v>
      </c>
      <c r="P34" s="73">
        <v>63</v>
      </c>
      <c r="Q34" s="85">
        <v>11</v>
      </c>
      <c r="R34" s="85">
        <v>633977</v>
      </c>
      <c r="S34" s="85">
        <v>26778</v>
      </c>
      <c r="T34" s="85">
        <v>607199</v>
      </c>
      <c r="U34" s="85">
        <v>703188</v>
      </c>
      <c r="V34" s="85">
        <v>695402</v>
      </c>
      <c r="W34" s="85">
        <v>0</v>
      </c>
      <c r="X34" s="85">
        <v>0</v>
      </c>
      <c r="Y34" s="85">
        <v>0</v>
      </c>
      <c r="Z34" s="85">
        <v>695402</v>
      </c>
      <c r="AA34" s="85">
        <v>695402</v>
      </c>
      <c r="AB34" s="85">
        <v>0</v>
      </c>
      <c r="AC34" s="73">
        <v>69211</v>
      </c>
      <c r="AD34" s="73">
        <v>34</v>
      </c>
      <c r="AE34" s="73">
        <v>0</v>
      </c>
      <c r="AF34" s="85">
        <v>8</v>
      </c>
      <c r="AG34" s="85">
        <v>5089</v>
      </c>
      <c r="AH34" s="73">
        <v>0</v>
      </c>
      <c r="AI34" s="73">
        <v>0</v>
      </c>
      <c r="AJ34" s="85">
        <v>3</v>
      </c>
      <c r="AK34" s="85">
        <v>70611</v>
      </c>
      <c r="AL34" s="73">
        <v>25322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0</v>
      </c>
      <c r="AX34" s="73">
        <v>0</v>
      </c>
      <c r="AY34" s="73">
        <v>0</v>
      </c>
      <c r="AZ34" s="85">
        <v>0</v>
      </c>
      <c r="BA34" s="85">
        <v>0</v>
      </c>
      <c r="BB34" s="73">
        <v>0</v>
      </c>
      <c r="BC34" s="73">
        <v>0</v>
      </c>
      <c r="BD34" s="85">
        <v>0</v>
      </c>
      <c r="BE34" s="85">
        <v>0</v>
      </c>
      <c r="BF34" s="73">
        <v>0</v>
      </c>
      <c r="BG34" s="73">
        <v>0</v>
      </c>
      <c r="BH34" s="85">
        <v>0</v>
      </c>
      <c r="BI34" s="85">
        <v>0</v>
      </c>
      <c r="BJ34" s="73">
        <v>0</v>
      </c>
      <c r="BK34" s="73">
        <v>7</v>
      </c>
      <c r="BL34" s="85">
        <v>0</v>
      </c>
      <c r="BM34" s="85">
        <v>0</v>
      </c>
      <c r="BN34" s="73">
        <v>0</v>
      </c>
      <c r="BO34" s="73">
        <v>0</v>
      </c>
      <c r="BP34" s="85">
        <v>0</v>
      </c>
      <c r="BQ34" s="85">
        <v>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7</v>
      </c>
      <c r="CB34" s="85">
        <v>11</v>
      </c>
      <c r="CC34" s="85">
        <v>75699</v>
      </c>
      <c r="CD34" s="73">
        <v>25322</v>
      </c>
      <c r="CE34" s="73" t="s">
        <v>390</v>
      </c>
      <c r="CF34" s="73" t="s">
        <v>391</v>
      </c>
      <c r="CG34" s="73" t="s">
        <v>321</v>
      </c>
      <c r="CH34" s="73" t="s">
        <v>321</v>
      </c>
      <c r="CI34" s="73" t="s">
        <v>321</v>
      </c>
      <c r="CJ34" s="72" t="s">
        <v>321</v>
      </c>
      <c r="CK34" s="72">
        <v>42235</v>
      </c>
      <c r="CL34" s="204" t="s">
        <v>473</v>
      </c>
      <c r="CM34" s="71" t="s">
        <v>474</v>
      </c>
      <c r="CN34" s="71" t="s">
        <v>168</v>
      </c>
      <c r="CO34" s="72">
        <v>42145</v>
      </c>
      <c r="CP34" s="204" t="s">
        <v>475</v>
      </c>
      <c r="CQ34" s="71" t="s">
        <v>478</v>
      </c>
      <c r="CR34" s="71" t="s">
        <v>494</v>
      </c>
      <c r="CS34" s="73">
        <v>559212.99</v>
      </c>
      <c r="CT34" s="73"/>
      <c r="CU34" s="73"/>
      <c r="CV34" s="73">
        <v>8</v>
      </c>
      <c r="CW34" s="73">
        <v>22</v>
      </c>
      <c r="CX34" s="73">
        <v>0</v>
      </c>
      <c r="CY34" s="73">
        <v>0</v>
      </c>
      <c r="CZ34" s="73">
        <v>0</v>
      </c>
      <c r="DA34" s="73">
        <v>0</v>
      </c>
      <c r="DC34" s="205"/>
      <c r="DD34" s="205"/>
      <c r="DG34" s="205" t="str">
        <f t="shared" si="1"/>
        <v>CO</v>
      </c>
    </row>
    <row r="35" spans="1:111">
      <c r="A35" s="205" t="str">
        <f t="shared" si="4"/>
        <v>03CO</v>
      </c>
      <c r="B35" s="71" t="s">
        <v>2</v>
      </c>
      <c r="C35" s="71" t="s">
        <v>395</v>
      </c>
      <c r="D35" s="71" t="s">
        <v>496</v>
      </c>
      <c r="E35" s="72">
        <v>42032</v>
      </c>
      <c r="F35" s="204" t="s">
        <v>471</v>
      </c>
      <c r="G35" s="71" t="s">
        <v>478</v>
      </c>
      <c r="H35" s="210">
        <v>1</v>
      </c>
      <c r="I35" s="73">
        <v>0</v>
      </c>
      <c r="J35" s="73">
        <v>60</v>
      </c>
      <c r="K35" s="73">
        <v>67</v>
      </c>
      <c r="L35" s="73">
        <v>66</v>
      </c>
      <c r="M35" s="73">
        <v>1</v>
      </c>
      <c r="N35" s="73">
        <v>0</v>
      </c>
      <c r="O35" s="73">
        <v>0</v>
      </c>
      <c r="P35" s="73">
        <v>7</v>
      </c>
      <c r="Q35" s="85">
        <v>0</v>
      </c>
      <c r="R35" s="85">
        <v>217000</v>
      </c>
      <c r="S35" s="85">
        <v>0</v>
      </c>
      <c r="T35" s="85">
        <v>217000</v>
      </c>
      <c r="U35" s="85">
        <v>217000</v>
      </c>
      <c r="V35" s="85">
        <v>216611</v>
      </c>
      <c r="W35" s="85">
        <v>0</v>
      </c>
      <c r="X35" s="85">
        <v>0</v>
      </c>
      <c r="Y35" s="85">
        <v>0</v>
      </c>
      <c r="Z35" s="85">
        <v>216611</v>
      </c>
      <c r="AA35" s="85">
        <v>216611</v>
      </c>
      <c r="AB35" s="85">
        <v>0</v>
      </c>
      <c r="AC35" s="73">
        <v>0</v>
      </c>
      <c r="AD35" s="73">
        <v>4</v>
      </c>
      <c r="AE35" s="73">
        <v>0</v>
      </c>
      <c r="AF35" s="85">
        <v>0</v>
      </c>
      <c r="AG35" s="85">
        <v>0</v>
      </c>
      <c r="AH35" s="73">
        <v>0</v>
      </c>
      <c r="AI35" s="73">
        <v>0</v>
      </c>
      <c r="AJ35" s="85">
        <v>0</v>
      </c>
      <c r="AK35" s="85">
        <v>0</v>
      </c>
      <c r="AL35" s="73">
        <v>0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0</v>
      </c>
      <c r="AX35" s="73">
        <v>0</v>
      </c>
      <c r="AY35" s="73">
        <v>0</v>
      </c>
      <c r="AZ35" s="85">
        <v>0</v>
      </c>
      <c r="BA35" s="85">
        <v>0</v>
      </c>
      <c r="BB35" s="73">
        <v>0</v>
      </c>
      <c r="BC35" s="73">
        <v>0</v>
      </c>
      <c r="BD35" s="85">
        <v>0</v>
      </c>
      <c r="BE35" s="85">
        <v>0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0</v>
      </c>
      <c r="BN35" s="73">
        <v>0</v>
      </c>
      <c r="BO35" s="73">
        <v>0</v>
      </c>
      <c r="BP35" s="85">
        <v>0</v>
      </c>
      <c r="BQ35" s="85">
        <v>0</v>
      </c>
      <c r="BR35" s="73">
        <v>0</v>
      </c>
      <c r="BS35" s="73">
        <v>0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0</v>
      </c>
      <c r="CB35" s="85">
        <v>0</v>
      </c>
      <c r="CC35" s="85">
        <v>0</v>
      </c>
      <c r="CD35" s="73">
        <v>0</v>
      </c>
      <c r="CE35" s="73" t="s">
        <v>396</v>
      </c>
      <c r="CF35" s="73" t="s">
        <v>397</v>
      </c>
      <c r="CG35" s="73" t="s">
        <v>321</v>
      </c>
      <c r="CH35" s="73" t="s">
        <v>321</v>
      </c>
      <c r="CI35" s="73" t="s">
        <v>321</v>
      </c>
      <c r="CJ35" s="72" t="s">
        <v>321</v>
      </c>
      <c r="CK35" s="72">
        <v>42205</v>
      </c>
      <c r="CL35" s="204" t="s">
        <v>473</v>
      </c>
      <c r="CM35" s="71" t="s">
        <v>474</v>
      </c>
      <c r="CN35" s="71" t="s">
        <v>168</v>
      </c>
      <c r="CO35" s="72">
        <v>42174</v>
      </c>
      <c r="CP35" s="204" t="s">
        <v>475</v>
      </c>
      <c r="CQ35" s="71" t="s">
        <v>478</v>
      </c>
      <c r="CR35" s="71" t="s">
        <v>488</v>
      </c>
      <c r="CS35" s="73">
        <v>236371.06</v>
      </c>
      <c r="CT35" s="73"/>
      <c r="CU35" s="73"/>
      <c r="CV35" s="73">
        <v>0</v>
      </c>
      <c r="CW35" s="73">
        <v>3</v>
      </c>
      <c r="CX35" s="73">
        <v>0</v>
      </c>
      <c r="CY35" s="73">
        <v>0</v>
      </c>
      <c r="CZ35" s="73">
        <v>0</v>
      </c>
      <c r="DA35" s="73">
        <v>0</v>
      </c>
      <c r="DC35" s="205"/>
      <c r="DD35" s="205"/>
      <c r="DG35" s="205" t="str">
        <f t="shared" si="1"/>
        <v>CO</v>
      </c>
    </row>
    <row r="36" spans="1:111">
      <c r="A36" s="205" t="str">
        <f t="shared" si="4"/>
        <v>03CO</v>
      </c>
      <c r="B36" s="71" t="s">
        <v>2</v>
      </c>
      <c r="C36" s="71" t="s">
        <v>398</v>
      </c>
      <c r="D36" s="71" t="s">
        <v>497</v>
      </c>
      <c r="E36" s="72">
        <v>41976</v>
      </c>
      <c r="F36" s="204" t="s">
        <v>477</v>
      </c>
      <c r="G36" s="71" t="s">
        <v>478</v>
      </c>
      <c r="H36" s="210">
        <v>1</v>
      </c>
      <c r="I36" s="73">
        <v>0</v>
      </c>
      <c r="J36" s="73">
        <v>85</v>
      </c>
      <c r="K36" s="73">
        <v>109</v>
      </c>
      <c r="L36" s="73">
        <v>109</v>
      </c>
      <c r="M36" s="73">
        <v>0</v>
      </c>
      <c r="N36" s="73">
        <v>0</v>
      </c>
      <c r="O36" s="73">
        <v>0</v>
      </c>
      <c r="P36" s="73">
        <v>24</v>
      </c>
      <c r="Q36" s="85">
        <v>0</v>
      </c>
      <c r="R36" s="85">
        <v>481388</v>
      </c>
      <c r="S36" s="85">
        <v>26436</v>
      </c>
      <c r="T36" s="85">
        <v>454953</v>
      </c>
      <c r="U36" s="85">
        <v>481388</v>
      </c>
      <c r="V36" s="85">
        <v>440397</v>
      </c>
      <c r="W36" s="85">
        <v>0</v>
      </c>
      <c r="X36" s="85">
        <v>0</v>
      </c>
      <c r="Y36" s="85">
        <v>0</v>
      </c>
      <c r="Z36" s="85">
        <v>440397</v>
      </c>
      <c r="AA36" s="85">
        <v>440397</v>
      </c>
      <c r="AB36" s="85">
        <v>0</v>
      </c>
      <c r="AC36" s="73">
        <v>0</v>
      </c>
      <c r="AD36" s="73">
        <v>12</v>
      </c>
      <c r="AE36" s="73">
        <v>0</v>
      </c>
      <c r="AF36" s="85">
        <v>0</v>
      </c>
      <c r="AG36" s="85">
        <v>0</v>
      </c>
      <c r="AH36" s="73">
        <v>0</v>
      </c>
      <c r="AI36" s="73">
        <v>0</v>
      </c>
      <c r="AJ36" s="85">
        <v>0</v>
      </c>
      <c r="AK36" s="85">
        <v>0</v>
      </c>
      <c r="AL36" s="73">
        <v>0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0</v>
      </c>
      <c r="BB36" s="73">
        <v>0</v>
      </c>
      <c r="BC36" s="73">
        <v>0</v>
      </c>
      <c r="BD36" s="85">
        <v>0</v>
      </c>
      <c r="BE36" s="85">
        <v>0</v>
      </c>
      <c r="BF36" s="73">
        <v>0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0</v>
      </c>
      <c r="BU36" s="85">
        <v>0</v>
      </c>
      <c r="BV36" s="73">
        <v>0</v>
      </c>
      <c r="BW36" s="73">
        <v>0</v>
      </c>
      <c r="BX36" s="85">
        <v>0</v>
      </c>
      <c r="BY36" s="85">
        <v>0</v>
      </c>
      <c r="BZ36" s="73">
        <v>0</v>
      </c>
      <c r="CA36" s="73">
        <v>0</v>
      </c>
      <c r="CB36" s="85">
        <v>0</v>
      </c>
      <c r="CC36" s="85">
        <v>0</v>
      </c>
      <c r="CD36" s="73">
        <v>0</v>
      </c>
      <c r="CE36" s="73" t="s">
        <v>344</v>
      </c>
      <c r="CF36" s="73" t="s">
        <v>345</v>
      </c>
      <c r="CG36" s="73" t="s">
        <v>321</v>
      </c>
      <c r="CH36" s="73" t="s">
        <v>321</v>
      </c>
      <c r="CI36" s="73" t="s">
        <v>321</v>
      </c>
      <c r="CJ36" s="72" t="s">
        <v>321</v>
      </c>
      <c r="CK36" s="72">
        <v>42220</v>
      </c>
      <c r="CL36" s="204" t="s">
        <v>473</v>
      </c>
      <c r="CM36" s="71" t="s">
        <v>474</v>
      </c>
      <c r="CN36" s="71" t="s">
        <v>168</v>
      </c>
      <c r="CO36" s="72">
        <v>42176</v>
      </c>
      <c r="CP36" s="204" t="s">
        <v>475</v>
      </c>
      <c r="CQ36" s="71" t="s">
        <v>478</v>
      </c>
      <c r="CR36" s="71" t="s">
        <v>493</v>
      </c>
      <c r="CS36" s="73">
        <v>540650.67000000004</v>
      </c>
      <c r="CT36" s="73"/>
      <c r="CU36" s="73"/>
      <c r="CV36" s="73">
        <v>0</v>
      </c>
      <c r="CW36" s="73">
        <v>12</v>
      </c>
      <c r="CX36" s="73">
        <v>0</v>
      </c>
      <c r="CY36" s="73">
        <v>0</v>
      </c>
      <c r="CZ36" s="73">
        <v>0</v>
      </c>
      <c r="DA36" s="73">
        <v>0</v>
      </c>
      <c r="DC36" s="205"/>
      <c r="DD36" s="205"/>
      <c r="DG36" s="205" t="str">
        <f t="shared" si="1"/>
        <v>CO</v>
      </c>
    </row>
    <row r="37" spans="1:111">
      <c r="A37" s="205" t="str">
        <f t="shared" si="4"/>
        <v>03CO</v>
      </c>
      <c r="B37" s="71" t="s">
        <v>2</v>
      </c>
      <c r="C37" s="71" t="s">
        <v>273</v>
      </c>
      <c r="D37" s="71" t="s">
        <v>274</v>
      </c>
      <c r="E37" s="72">
        <v>42032</v>
      </c>
      <c r="F37" s="204" t="s">
        <v>471</v>
      </c>
      <c r="G37" s="71" t="s">
        <v>478</v>
      </c>
      <c r="H37" s="210">
        <v>1</v>
      </c>
      <c r="I37" s="73">
        <v>0</v>
      </c>
      <c r="J37" s="73">
        <v>60</v>
      </c>
      <c r="K37" s="73">
        <v>69</v>
      </c>
      <c r="L37" s="73">
        <v>69</v>
      </c>
      <c r="M37" s="73">
        <v>0</v>
      </c>
      <c r="N37" s="73">
        <v>0</v>
      </c>
      <c r="O37" s="73">
        <v>0</v>
      </c>
      <c r="P37" s="73">
        <v>9</v>
      </c>
      <c r="Q37" s="85">
        <v>0</v>
      </c>
      <c r="R37" s="85">
        <v>369064</v>
      </c>
      <c r="S37" s="85">
        <v>23136</v>
      </c>
      <c r="T37" s="85">
        <v>345929</v>
      </c>
      <c r="U37" s="85">
        <v>369064</v>
      </c>
      <c r="V37" s="85">
        <v>338614</v>
      </c>
      <c r="W37" s="85">
        <v>0</v>
      </c>
      <c r="X37" s="85">
        <v>0</v>
      </c>
      <c r="Y37" s="85">
        <v>0</v>
      </c>
      <c r="Z37" s="85">
        <v>338614</v>
      </c>
      <c r="AA37" s="85">
        <v>338614</v>
      </c>
      <c r="AB37" s="85">
        <v>0</v>
      </c>
      <c r="AC37" s="73">
        <v>0</v>
      </c>
      <c r="AD37" s="73">
        <v>6</v>
      </c>
      <c r="AE37" s="73">
        <v>0</v>
      </c>
      <c r="AF37" s="85">
        <v>0</v>
      </c>
      <c r="AG37" s="85">
        <v>0</v>
      </c>
      <c r="AH37" s="73">
        <v>0</v>
      </c>
      <c r="AI37" s="73">
        <v>0</v>
      </c>
      <c r="AJ37" s="85">
        <v>0</v>
      </c>
      <c r="AK37" s="85">
        <v>1620</v>
      </c>
      <c r="AL37" s="73">
        <v>0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0</v>
      </c>
      <c r="AX37" s="73">
        <v>0</v>
      </c>
      <c r="AY37" s="73">
        <v>0</v>
      </c>
      <c r="AZ37" s="85">
        <v>0</v>
      </c>
      <c r="BA37" s="85">
        <v>0</v>
      </c>
      <c r="BB37" s="73">
        <v>0</v>
      </c>
      <c r="BC37" s="73">
        <v>0</v>
      </c>
      <c r="BD37" s="85">
        <v>0</v>
      </c>
      <c r="BE37" s="85">
        <v>0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0</v>
      </c>
      <c r="CC37" s="85">
        <v>1620</v>
      </c>
      <c r="CD37" s="73">
        <v>0</v>
      </c>
      <c r="CE37" s="73" t="s">
        <v>399</v>
      </c>
      <c r="CF37" s="73" t="s">
        <v>400</v>
      </c>
      <c r="CG37" s="73" t="s">
        <v>321</v>
      </c>
      <c r="CH37" s="73" t="s">
        <v>321</v>
      </c>
      <c r="CI37" s="73" t="s">
        <v>321</v>
      </c>
      <c r="CJ37" s="72" t="s">
        <v>321</v>
      </c>
      <c r="CK37" s="72">
        <v>42206</v>
      </c>
      <c r="CL37" s="204" t="s">
        <v>473</v>
      </c>
      <c r="CM37" s="71" t="s">
        <v>474</v>
      </c>
      <c r="CN37" s="71" t="s">
        <v>168</v>
      </c>
      <c r="CO37" s="72">
        <v>42168</v>
      </c>
      <c r="CP37" s="204" t="s">
        <v>475</v>
      </c>
      <c r="CQ37" s="71" t="s">
        <v>478</v>
      </c>
      <c r="CR37" s="71" t="s">
        <v>488</v>
      </c>
      <c r="CS37" s="73">
        <v>486851.74</v>
      </c>
      <c r="CT37" s="73"/>
      <c r="CU37" s="73"/>
      <c r="CV37" s="73">
        <v>0</v>
      </c>
      <c r="CW37" s="73">
        <v>3</v>
      </c>
      <c r="CX37" s="73">
        <v>0</v>
      </c>
      <c r="CY37" s="73">
        <v>0</v>
      </c>
      <c r="CZ37" s="73">
        <v>0</v>
      </c>
      <c r="DA37" s="73">
        <v>0</v>
      </c>
      <c r="DC37" s="205"/>
      <c r="DD37" s="205"/>
      <c r="DG37" s="205" t="str">
        <f t="shared" si="1"/>
        <v>CO</v>
      </c>
    </row>
    <row r="38" spans="1:111">
      <c r="A38" s="205" t="str">
        <f t="shared" si="4"/>
        <v>03DO</v>
      </c>
      <c r="B38" s="71" t="s">
        <v>2</v>
      </c>
      <c r="C38" s="71" t="s">
        <v>374</v>
      </c>
      <c r="D38" s="71" t="s">
        <v>498</v>
      </c>
      <c r="E38" s="72">
        <v>41711</v>
      </c>
      <c r="F38" s="204" t="s">
        <v>471</v>
      </c>
      <c r="G38" s="71" t="s">
        <v>479</v>
      </c>
      <c r="H38" s="210">
        <v>1</v>
      </c>
      <c r="I38" s="73">
        <v>0</v>
      </c>
      <c r="J38" s="73">
        <v>160</v>
      </c>
      <c r="K38" s="73">
        <v>192</v>
      </c>
      <c r="L38" s="73">
        <v>192</v>
      </c>
      <c r="M38" s="73">
        <v>0</v>
      </c>
      <c r="N38" s="73">
        <v>0</v>
      </c>
      <c r="O38" s="73">
        <v>0</v>
      </c>
      <c r="P38" s="73">
        <v>32</v>
      </c>
      <c r="Q38" s="85">
        <v>0</v>
      </c>
      <c r="R38" s="85">
        <v>1490639</v>
      </c>
      <c r="S38" s="85">
        <v>50000</v>
      </c>
      <c r="T38" s="85">
        <v>1440639</v>
      </c>
      <c r="U38" s="85">
        <v>1490639</v>
      </c>
      <c r="V38" s="85">
        <v>1445553</v>
      </c>
      <c r="W38" s="85">
        <v>0</v>
      </c>
      <c r="X38" s="85">
        <v>0</v>
      </c>
      <c r="Y38" s="85">
        <v>0</v>
      </c>
      <c r="Z38" s="85">
        <v>1445553</v>
      </c>
      <c r="AA38" s="85">
        <v>1451830</v>
      </c>
      <c r="AB38" s="85">
        <v>6277</v>
      </c>
      <c r="AC38" s="73">
        <v>0</v>
      </c>
      <c r="AD38" s="73">
        <v>23</v>
      </c>
      <c r="AE38" s="73">
        <v>0</v>
      </c>
      <c r="AF38" s="85">
        <v>0</v>
      </c>
      <c r="AG38" s="85">
        <v>0</v>
      </c>
      <c r="AH38" s="73">
        <v>0</v>
      </c>
      <c r="AI38" s="73">
        <v>0</v>
      </c>
      <c r="AJ38" s="85">
        <v>0</v>
      </c>
      <c r="AK38" s="85">
        <v>0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0</v>
      </c>
      <c r="BA38" s="85">
        <v>0</v>
      </c>
      <c r="BB38" s="73">
        <v>0</v>
      </c>
      <c r="BC38" s="73">
        <v>0</v>
      </c>
      <c r="BD38" s="85">
        <v>0</v>
      </c>
      <c r="BE38" s="85">
        <v>0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0</v>
      </c>
      <c r="CC38" s="85">
        <v>0</v>
      </c>
      <c r="CD38" s="73">
        <v>0</v>
      </c>
      <c r="CE38" s="73" t="s">
        <v>344</v>
      </c>
      <c r="CF38" s="73" t="s">
        <v>345</v>
      </c>
      <c r="CG38" s="73" t="s">
        <v>321</v>
      </c>
      <c r="CH38" s="73" t="s">
        <v>321</v>
      </c>
      <c r="CI38" s="73" t="s">
        <v>321</v>
      </c>
      <c r="CJ38" s="72" t="s">
        <v>321</v>
      </c>
      <c r="CK38" s="72">
        <v>42222</v>
      </c>
      <c r="CL38" s="204" t="s">
        <v>473</v>
      </c>
      <c r="CM38" s="71" t="s">
        <v>474</v>
      </c>
      <c r="CN38" s="71" t="s">
        <v>168</v>
      </c>
      <c r="CO38" s="72">
        <v>41987</v>
      </c>
      <c r="CP38" s="204" t="s">
        <v>477</v>
      </c>
      <c r="CQ38" s="71" t="s">
        <v>478</v>
      </c>
      <c r="CR38" s="71" t="s">
        <v>489</v>
      </c>
      <c r="CS38" s="73">
        <v>1584506.78</v>
      </c>
      <c r="CT38" s="73"/>
      <c r="CU38" s="73"/>
      <c r="CV38" s="73">
        <v>0</v>
      </c>
      <c r="CW38" s="73">
        <v>9</v>
      </c>
      <c r="CX38" s="73">
        <v>0</v>
      </c>
      <c r="CY38" s="73">
        <v>0</v>
      </c>
      <c r="CZ38" s="73">
        <v>0</v>
      </c>
      <c r="DA38" s="73">
        <v>0</v>
      </c>
      <c r="DC38" s="205"/>
      <c r="DD38" s="205"/>
      <c r="DG38" s="205" t="str">
        <f t="shared" si="1"/>
        <v>DO</v>
      </c>
    </row>
    <row r="39" spans="1:111">
      <c r="A39" s="205" t="str">
        <f t="shared" si="4"/>
        <v>03DO</v>
      </c>
      <c r="B39" s="71" t="s">
        <v>2</v>
      </c>
      <c r="C39" s="71" t="s">
        <v>265</v>
      </c>
      <c r="D39" s="71" t="s">
        <v>266</v>
      </c>
      <c r="E39" s="72">
        <v>41984</v>
      </c>
      <c r="F39" s="204" t="s">
        <v>477</v>
      </c>
      <c r="G39" s="71" t="s">
        <v>478</v>
      </c>
      <c r="H39" s="210">
        <v>1</v>
      </c>
      <c r="I39" s="73">
        <v>0</v>
      </c>
      <c r="J39" s="73">
        <v>100</v>
      </c>
      <c r="K39" s="73">
        <v>134</v>
      </c>
      <c r="L39" s="73">
        <v>134</v>
      </c>
      <c r="M39" s="73">
        <v>0</v>
      </c>
      <c r="N39" s="73">
        <v>0</v>
      </c>
      <c r="O39" s="73">
        <v>0</v>
      </c>
      <c r="P39" s="73">
        <v>32</v>
      </c>
      <c r="Q39" s="85">
        <v>2</v>
      </c>
      <c r="R39" s="85">
        <v>1718927</v>
      </c>
      <c r="S39" s="85">
        <v>50000</v>
      </c>
      <c r="T39" s="85">
        <v>1668927</v>
      </c>
      <c r="U39" s="85">
        <v>1718927</v>
      </c>
      <c r="V39" s="85">
        <v>1766800</v>
      </c>
      <c r="W39" s="85">
        <v>0</v>
      </c>
      <c r="X39" s="85">
        <v>0</v>
      </c>
      <c r="Y39" s="85">
        <v>0</v>
      </c>
      <c r="Z39" s="85">
        <v>1766800</v>
      </c>
      <c r="AA39" s="85">
        <v>1673682</v>
      </c>
      <c r="AB39" s="85">
        <v>-93118</v>
      </c>
      <c r="AC39" s="73">
        <v>0</v>
      </c>
      <c r="AD39" s="73">
        <v>10</v>
      </c>
      <c r="AE39" s="73">
        <v>0</v>
      </c>
      <c r="AF39" s="85">
        <v>2</v>
      </c>
      <c r="AG39" s="85">
        <v>3651</v>
      </c>
      <c r="AH39" s="73">
        <v>0</v>
      </c>
      <c r="AI39" s="73">
        <v>0</v>
      </c>
      <c r="AJ39" s="85">
        <v>0</v>
      </c>
      <c r="AK39" s="85">
        <v>0</v>
      </c>
      <c r="AL39" s="73">
        <v>0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0</v>
      </c>
      <c r="AZ39" s="85">
        <v>0</v>
      </c>
      <c r="BA39" s="85">
        <v>0</v>
      </c>
      <c r="BB39" s="73">
        <v>0</v>
      </c>
      <c r="BC39" s="73">
        <v>0</v>
      </c>
      <c r="BD39" s="85">
        <v>0</v>
      </c>
      <c r="BE39" s="85">
        <v>0</v>
      </c>
      <c r="BF39" s="73">
        <v>0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0</v>
      </c>
      <c r="BU39" s="85">
        <v>0</v>
      </c>
      <c r="BV39" s="73">
        <v>0</v>
      </c>
      <c r="BW39" s="73">
        <v>0</v>
      </c>
      <c r="BX39" s="85">
        <v>0</v>
      </c>
      <c r="BY39" s="85">
        <v>0</v>
      </c>
      <c r="BZ39" s="73">
        <v>0</v>
      </c>
      <c r="CA39" s="73">
        <v>0</v>
      </c>
      <c r="CB39" s="85">
        <v>2</v>
      </c>
      <c r="CC39" s="85">
        <v>3651</v>
      </c>
      <c r="CD39" s="73">
        <v>0</v>
      </c>
      <c r="CE39" s="73" t="s">
        <v>375</v>
      </c>
      <c r="CF39" s="73" t="s">
        <v>376</v>
      </c>
      <c r="CG39" s="73" t="s">
        <v>321</v>
      </c>
      <c r="CH39" s="73" t="s">
        <v>321</v>
      </c>
      <c r="CI39" s="73" t="s">
        <v>321</v>
      </c>
      <c r="CJ39" s="72" t="s">
        <v>321</v>
      </c>
      <c r="CK39" s="72">
        <v>42247</v>
      </c>
      <c r="CL39" s="204" t="s">
        <v>473</v>
      </c>
      <c r="CM39" s="71" t="s">
        <v>474</v>
      </c>
      <c r="CN39" s="71" t="s">
        <v>168</v>
      </c>
      <c r="CO39" s="72">
        <v>42207</v>
      </c>
      <c r="CP39" s="204" t="s">
        <v>473</v>
      </c>
      <c r="CQ39" s="71" t="s">
        <v>474</v>
      </c>
      <c r="CR39" s="71" t="s">
        <v>494</v>
      </c>
      <c r="CS39" s="73">
        <v>2202753.65</v>
      </c>
      <c r="CT39" s="73"/>
      <c r="CU39" s="73"/>
      <c r="CV39" s="73">
        <v>2</v>
      </c>
      <c r="CW39" s="73">
        <v>22</v>
      </c>
      <c r="CX39" s="73">
        <v>0</v>
      </c>
      <c r="CY39" s="73">
        <v>0</v>
      </c>
      <c r="CZ39" s="73">
        <v>0</v>
      </c>
      <c r="DA39" s="73">
        <v>0</v>
      </c>
      <c r="DC39" s="205"/>
      <c r="DD39" s="205"/>
      <c r="DG39" s="205" t="str">
        <f t="shared" si="1"/>
        <v>DO</v>
      </c>
    </row>
    <row r="40" spans="1:111">
      <c r="A40" s="205" t="str">
        <f t="shared" si="4"/>
        <v>03DO</v>
      </c>
      <c r="B40" s="71" t="s">
        <v>2</v>
      </c>
      <c r="C40" s="71" t="s">
        <v>267</v>
      </c>
      <c r="D40" s="71" t="s">
        <v>268</v>
      </c>
      <c r="E40" s="72">
        <v>41984</v>
      </c>
      <c r="F40" s="204" t="s">
        <v>477</v>
      </c>
      <c r="G40" s="71" t="s">
        <v>478</v>
      </c>
      <c r="H40" s="210">
        <v>1</v>
      </c>
      <c r="I40" s="73">
        <v>0</v>
      </c>
      <c r="J40" s="73">
        <v>70</v>
      </c>
      <c r="K40" s="73">
        <v>77</v>
      </c>
      <c r="L40" s="73">
        <v>76</v>
      </c>
      <c r="M40" s="73">
        <v>1</v>
      </c>
      <c r="N40" s="73">
        <v>0</v>
      </c>
      <c r="O40" s="73">
        <v>0</v>
      </c>
      <c r="P40" s="73">
        <v>6</v>
      </c>
      <c r="Q40" s="85">
        <v>1</v>
      </c>
      <c r="R40" s="85">
        <v>1217750</v>
      </c>
      <c r="S40" s="85">
        <v>50000</v>
      </c>
      <c r="T40" s="85">
        <v>1167750</v>
      </c>
      <c r="U40" s="85">
        <v>1217750</v>
      </c>
      <c r="V40" s="85">
        <v>1189202</v>
      </c>
      <c r="W40" s="85">
        <v>0</v>
      </c>
      <c r="X40" s="85">
        <v>0</v>
      </c>
      <c r="Y40" s="85">
        <v>0</v>
      </c>
      <c r="Z40" s="85">
        <v>1189202</v>
      </c>
      <c r="AA40" s="85">
        <v>1136275</v>
      </c>
      <c r="AB40" s="85">
        <v>-52927</v>
      </c>
      <c r="AC40" s="73">
        <v>0</v>
      </c>
      <c r="AD40" s="73">
        <v>5</v>
      </c>
      <c r="AE40" s="73">
        <v>0</v>
      </c>
      <c r="AF40" s="85">
        <v>0</v>
      </c>
      <c r="AG40" s="85">
        <v>0</v>
      </c>
      <c r="AH40" s="73">
        <v>0</v>
      </c>
      <c r="AI40" s="73">
        <v>0</v>
      </c>
      <c r="AJ40" s="85">
        <v>1</v>
      </c>
      <c r="AK40" s="85">
        <v>2880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0</v>
      </c>
      <c r="BA40" s="85">
        <v>0</v>
      </c>
      <c r="BB40" s="73">
        <v>0</v>
      </c>
      <c r="BC40" s="73">
        <v>0</v>
      </c>
      <c r="BD40" s="85">
        <v>0</v>
      </c>
      <c r="BE40" s="85">
        <v>0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0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0</v>
      </c>
      <c r="CB40" s="85">
        <v>1</v>
      </c>
      <c r="CC40" s="85">
        <v>2880</v>
      </c>
      <c r="CD40" s="73">
        <v>0</v>
      </c>
      <c r="CE40" s="73" t="s">
        <v>377</v>
      </c>
      <c r="CF40" s="73" t="s">
        <v>378</v>
      </c>
      <c r="CG40" s="73" t="s">
        <v>321</v>
      </c>
      <c r="CH40" s="73" t="s">
        <v>321</v>
      </c>
      <c r="CI40" s="73" t="s">
        <v>321</v>
      </c>
      <c r="CJ40" s="72" t="s">
        <v>321</v>
      </c>
      <c r="CK40" s="72">
        <v>42255</v>
      </c>
      <c r="CL40" s="204" t="s">
        <v>473</v>
      </c>
      <c r="CM40" s="71" t="s">
        <v>474</v>
      </c>
      <c r="CN40" s="71" t="s">
        <v>168</v>
      </c>
      <c r="CO40" s="72">
        <v>42193</v>
      </c>
      <c r="CP40" s="204" t="s">
        <v>473</v>
      </c>
      <c r="CQ40" s="71" t="s">
        <v>474</v>
      </c>
      <c r="CR40" s="71" t="s">
        <v>489</v>
      </c>
      <c r="CS40" s="73">
        <v>1216619.67</v>
      </c>
      <c r="CT40" s="73"/>
      <c r="CU40" s="73"/>
      <c r="CV40" s="73">
        <v>1</v>
      </c>
      <c r="CW40" s="73">
        <v>1</v>
      </c>
      <c r="CX40" s="73">
        <v>0</v>
      </c>
      <c r="CY40" s="73">
        <v>0</v>
      </c>
      <c r="CZ40" s="73">
        <v>0</v>
      </c>
      <c r="DA40" s="73">
        <v>0</v>
      </c>
      <c r="DC40" s="205"/>
      <c r="DD40" s="205"/>
      <c r="DG40" s="205" t="str">
        <f t="shared" si="1"/>
        <v>DO</v>
      </c>
    </row>
    <row r="41" spans="1:111">
      <c r="A41" s="205" t="str">
        <f t="shared" si="4"/>
        <v>04CO</v>
      </c>
      <c r="B41" s="71" t="s">
        <v>3</v>
      </c>
      <c r="C41" s="71" t="s">
        <v>213</v>
      </c>
      <c r="D41" s="71" t="s">
        <v>214</v>
      </c>
      <c r="E41" s="72">
        <v>40660</v>
      </c>
      <c r="F41" s="204" t="s">
        <v>475</v>
      </c>
      <c r="G41" s="71" t="s">
        <v>499</v>
      </c>
      <c r="H41" s="210">
        <v>1</v>
      </c>
      <c r="I41" s="73">
        <v>1</v>
      </c>
      <c r="J41" s="73">
        <v>180</v>
      </c>
      <c r="K41" s="73">
        <v>266</v>
      </c>
      <c r="L41" s="73">
        <v>319</v>
      </c>
      <c r="M41" s="73">
        <v>-53</v>
      </c>
      <c r="N41" s="73">
        <v>53</v>
      </c>
      <c r="O41" s="73">
        <v>0</v>
      </c>
      <c r="P41" s="73">
        <v>48</v>
      </c>
      <c r="Q41" s="85">
        <v>38</v>
      </c>
      <c r="R41" s="85">
        <v>3983113</v>
      </c>
      <c r="S41" s="85">
        <v>50000</v>
      </c>
      <c r="T41" s="85">
        <v>3933113</v>
      </c>
      <c r="U41" s="85">
        <v>4102286</v>
      </c>
      <c r="V41" s="85">
        <v>4023382</v>
      </c>
      <c r="W41" s="85">
        <v>-101442</v>
      </c>
      <c r="X41" s="85">
        <v>0</v>
      </c>
      <c r="Y41" s="85">
        <v>-101442</v>
      </c>
      <c r="Z41" s="85">
        <v>3921940</v>
      </c>
      <c r="AA41" s="85">
        <v>3920334</v>
      </c>
      <c r="AB41" s="85">
        <v>-1606</v>
      </c>
      <c r="AC41" s="73">
        <v>119174</v>
      </c>
      <c r="AD41" s="73">
        <v>36</v>
      </c>
      <c r="AE41" s="73">
        <v>0</v>
      </c>
      <c r="AF41" s="85">
        <v>2</v>
      </c>
      <c r="AG41" s="85">
        <v>3257</v>
      </c>
      <c r="AH41" s="73">
        <v>0</v>
      </c>
      <c r="AI41" s="73">
        <v>0</v>
      </c>
      <c r="AJ41" s="85">
        <v>33</v>
      </c>
      <c r="AK41" s="85">
        <v>132841</v>
      </c>
      <c r="AL41" s="73">
        <v>0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0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3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0</v>
      </c>
      <c r="CB41" s="85">
        <v>38</v>
      </c>
      <c r="CC41" s="85">
        <v>136098</v>
      </c>
      <c r="CD41" s="73">
        <v>0</v>
      </c>
      <c r="CE41" s="73" t="s">
        <v>409</v>
      </c>
      <c r="CF41" s="73" t="s">
        <v>410</v>
      </c>
      <c r="CG41" s="73" t="s">
        <v>321</v>
      </c>
      <c r="CH41" s="73" t="s">
        <v>321</v>
      </c>
      <c r="CI41" s="73" t="s">
        <v>321</v>
      </c>
      <c r="CJ41" s="72" t="s">
        <v>321</v>
      </c>
      <c r="CK41" s="72">
        <v>42236</v>
      </c>
      <c r="CL41" s="204" t="s">
        <v>473</v>
      </c>
      <c r="CM41" s="71" t="s">
        <v>474</v>
      </c>
      <c r="CN41" s="71" t="s">
        <v>168</v>
      </c>
      <c r="CO41" s="72">
        <v>41036</v>
      </c>
      <c r="CP41" s="204" t="s">
        <v>475</v>
      </c>
      <c r="CQ41" s="71" t="s">
        <v>472</v>
      </c>
      <c r="CR41" s="71" t="s">
        <v>500</v>
      </c>
      <c r="CS41" s="73">
        <v>3335896.13</v>
      </c>
      <c r="CT41" s="73"/>
      <c r="CU41" s="73"/>
      <c r="CV41" s="73">
        <v>9</v>
      </c>
      <c r="CW41" s="73">
        <v>12</v>
      </c>
      <c r="CX41" s="73">
        <v>0</v>
      </c>
      <c r="CY41" s="73">
        <v>0</v>
      </c>
      <c r="CZ41" s="73">
        <v>0</v>
      </c>
      <c r="DA41" s="73">
        <v>0</v>
      </c>
      <c r="DC41" s="205"/>
      <c r="DD41" s="205"/>
      <c r="DG41" s="205" t="str">
        <f t="shared" si="1"/>
        <v>CO</v>
      </c>
    </row>
    <row r="42" spans="1:111">
      <c r="A42" s="205" t="str">
        <f t="shared" si="4"/>
        <v>04CO</v>
      </c>
      <c r="B42" s="71" t="s">
        <v>3</v>
      </c>
      <c r="C42" s="71" t="s">
        <v>215</v>
      </c>
      <c r="D42" s="71" t="s">
        <v>216</v>
      </c>
      <c r="E42" s="72">
        <v>41416</v>
      </c>
      <c r="F42" s="204" t="s">
        <v>475</v>
      </c>
      <c r="G42" s="71" t="s">
        <v>476</v>
      </c>
      <c r="H42" s="210">
        <v>1</v>
      </c>
      <c r="I42" s="73">
        <v>5</v>
      </c>
      <c r="J42" s="73">
        <v>266</v>
      </c>
      <c r="K42" s="73">
        <v>650</v>
      </c>
      <c r="L42" s="73">
        <v>650</v>
      </c>
      <c r="M42" s="73">
        <v>0</v>
      </c>
      <c r="N42" s="73">
        <v>0</v>
      </c>
      <c r="O42" s="73">
        <v>0</v>
      </c>
      <c r="P42" s="73">
        <v>89</v>
      </c>
      <c r="Q42" s="85">
        <v>295</v>
      </c>
      <c r="R42" s="85">
        <v>1202547</v>
      </c>
      <c r="S42" s="85">
        <v>50000</v>
      </c>
      <c r="T42" s="85">
        <v>1152547</v>
      </c>
      <c r="U42" s="85">
        <v>3085087</v>
      </c>
      <c r="V42" s="85">
        <v>3080524</v>
      </c>
      <c r="W42" s="85">
        <v>0</v>
      </c>
      <c r="X42" s="85">
        <v>0</v>
      </c>
      <c r="Y42" s="85">
        <v>0</v>
      </c>
      <c r="Z42" s="85">
        <v>3080524</v>
      </c>
      <c r="AA42" s="85">
        <v>3080524</v>
      </c>
      <c r="AB42" s="85">
        <v>0</v>
      </c>
      <c r="AC42" s="73">
        <v>1882539</v>
      </c>
      <c r="AD42" s="73">
        <v>48</v>
      </c>
      <c r="AE42" s="73">
        <v>14</v>
      </c>
      <c r="AF42" s="85">
        <v>266</v>
      </c>
      <c r="AG42" s="85">
        <v>1575597</v>
      </c>
      <c r="AH42" s="73">
        <v>0</v>
      </c>
      <c r="AI42" s="73">
        <v>0</v>
      </c>
      <c r="AJ42" s="85">
        <v>29</v>
      </c>
      <c r="AK42" s="85">
        <v>324673</v>
      </c>
      <c r="AL42" s="73">
        <v>98769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-142</v>
      </c>
      <c r="BB42" s="73">
        <v>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8860</v>
      </c>
      <c r="BV42" s="73">
        <v>8860</v>
      </c>
      <c r="BW42" s="73">
        <v>0</v>
      </c>
      <c r="BX42" s="85">
        <v>0</v>
      </c>
      <c r="BY42" s="85">
        <v>0</v>
      </c>
      <c r="BZ42" s="73">
        <v>0</v>
      </c>
      <c r="CA42" s="73">
        <v>14</v>
      </c>
      <c r="CB42" s="85">
        <v>295</v>
      </c>
      <c r="CC42" s="85">
        <v>1908989</v>
      </c>
      <c r="CD42" s="73">
        <v>107629</v>
      </c>
      <c r="CE42" s="73" t="s">
        <v>411</v>
      </c>
      <c r="CF42" s="73" t="s">
        <v>412</v>
      </c>
      <c r="CG42" s="73" t="s">
        <v>321</v>
      </c>
      <c r="CH42" s="73" t="s">
        <v>321</v>
      </c>
      <c r="CI42" s="73" t="s">
        <v>321</v>
      </c>
      <c r="CJ42" s="72" t="s">
        <v>321</v>
      </c>
      <c r="CK42" s="72">
        <v>42199</v>
      </c>
      <c r="CL42" s="204" t="s">
        <v>473</v>
      </c>
      <c r="CM42" s="71" t="s">
        <v>474</v>
      </c>
      <c r="CN42" s="71" t="s">
        <v>168</v>
      </c>
      <c r="CO42" s="72">
        <v>42145</v>
      </c>
      <c r="CP42" s="204" t="s">
        <v>475</v>
      </c>
      <c r="CQ42" s="71" t="s">
        <v>478</v>
      </c>
      <c r="CR42" s="71" t="s">
        <v>501</v>
      </c>
      <c r="CS42" s="73">
        <v>1238644.33</v>
      </c>
      <c r="CT42" s="73"/>
      <c r="CU42" s="73"/>
      <c r="CV42" s="73">
        <v>118</v>
      </c>
      <c r="CW42" s="73">
        <v>27</v>
      </c>
      <c r="CX42" s="73">
        <v>0</v>
      </c>
      <c r="CY42" s="73">
        <v>0</v>
      </c>
      <c r="CZ42" s="73">
        <v>0</v>
      </c>
      <c r="DA42" s="73">
        <v>0</v>
      </c>
      <c r="DC42" s="205"/>
      <c r="DD42" s="205"/>
      <c r="DG42" s="205" t="str">
        <f t="shared" si="1"/>
        <v>CO</v>
      </c>
    </row>
    <row r="43" spans="1:111">
      <c r="A43" s="205" t="str">
        <f t="shared" si="4"/>
        <v>04CO</v>
      </c>
      <c r="B43" s="71" t="s">
        <v>3</v>
      </c>
      <c r="C43" s="71" t="s">
        <v>281</v>
      </c>
      <c r="D43" s="71" t="s">
        <v>282</v>
      </c>
      <c r="E43" s="72">
        <v>41850</v>
      </c>
      <c r="F43" s="204" t="s">
        <v>473</v>
      </c>
      <c r="G43" s="71" t="s">
        <v>478</v>
      </c>
      <c r="H43" s="210">
        <v>1</v>
      </c>
      <c r="I43" s="73">
        <v>0</v>
      </c>
      <c r="J43" s="73">
        <v>102</v>
      </c>
      <c r="K43" s="73">
        <v>112</v>
      </c>
      <c r="L43" s="73">
        <v>110</v>
      </c>
      <c r="M43" s="73">
        <v>2</v>
      </c>
      <c r="N43" s="73">
        <v>0</v>
      </c>
      <c r="O43" s="73">
        <v>0</v>
      </c>
      <c r="P43" s="73">
        <v>10</v>
      </c>
      <c r="Q43" s="85">
        <v>0</v>
      </c>
      <c r="R43" s="85">
        <v>348825</v>
      </c>
      <c r="S43" s="85">
        <v>18115</v>
      </c>
      <c r="T43" s="85">
        <v>330710</v>
      </c>
      <c r="U43" s="85">
        <v>348825</v>
      </c>
      <c r="V43" s="85">
        <v>339314</v>
      </c>
      <c r="W43" s="85">
        <v>0</v>
      </c>
      <c r="X43" s="85">
        <v>0</v>
      </c>
      <c r="Y43" s="85">
        <v>0</v>
      </c>
      <c r="Z43" s="85">
        <v>339314</v>
      </c>
      <c r="AA43" s="85">
        <v>339314</v>
      </c>
      <c r="AB43" s="85">
        <v>0</v>
      </c>
      <c r="AC43" s="73">
        <v>0</v>
      </c>
      <c r="AD43" s="73">
        <v>9</v>
      </c>
      <c r="AE43" s="73">
        <v>0</v>
      </c>
      <c r="AF43" s="85">
        <v>0</v>
      </c>
      <c r="AG43" s="85">
        <v>3246</v>
      </c>
      <c r="AH43" s="73">
        <v>0</v>
      </c>
      <c r="AI43" s="73">
        <v>0</v>
      </c>
      <c r="AJ43" s="85">
        <v>0</v>
      </c>
      <c r="AK43" s="85">
        <v>5358</v>
      </c>
      <c r="AL43" s="73">
        <v>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0</v>
      </c>
      <c r="AT43" s="73">
        <v>0</v>
      </c>
      <c r="AU43" s="73">
        <v>0</v>
      </c>
      <c r="AV43" s="85">
        <v>0</v>
      </c>
      <c r="AW43" s="85">
        <v>0</v>
      </c>
      <c r="AX43" s="73">
        <v>0</v>
      </c>
      <c r="AY43" s="73">
        <v>0</v>
      </c>
      <c r="AZ43" s="85">
        <v>0</v>
      </c>
      <c r="BA43" s="85">
        <v>0</v>
      </c>
      <c r="BB43" s="73">
        <v>0</v>
      </c>
      <c r="BC43" s="73">
        <v>0</v>
      </c>
      <c r="BD43" s="85">
        <v>0</v>
      </c>
      <c r="BE43" s="85">
        <v>0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0</v>
      </c>
      <c r="BM43" s="85">
        <v>0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0</v>
      </c>
      <c r="BT43" s="85">
        <v>0</v>
      </c>
      <c r="BU43" s="85">
        <v>0</v>
      </c>
      <c r="BV43" s="73">
        <v>0</v>
      </c>
      <c r="BW43" s="73">
        <v>0</v>
      </c>
      <c r="BX43" s="85">
        <v>0</v>
      </c>
      <c r="BY43" s="85">
        <v>0</v>
      </c>
      <c r="BZ43" s="73">
        <v>0</v>
      </c>
      <c r="CA43" s="73">
        <v>0</v>
      </c>
      <c r="CB43" s="85">
        <v>0</v>
      </c>
      <c r="CC43" s="85">
        <v>8604</v>
      </c>
      <c r="CD43" s="73">
        <v>0</v>
      </c>
      <c r="CE43" s="73" t="s">
        <v>413</v>
      </c>
      <c r="CF43" s="73" t="s">
        <v>414</v>
      </c>
      <c r="CG43" s="73" t="s">
        <v>321</v>
      </c>
      <c r="CH43" s="73" t="s">
        <v>321</v>
      </c>
      <c r="CI43" s="73" t="s">
        <v>321</v>
      </c>
      <c r="CJ43" s="72" t="s">
        <v>321</v>
      </c>
      <c r="CK43" s="72">
        <v>42207</v>
      </c>
      <c r="CL43" s="204" t="s">
        <v>473</v>
      </c>
      <c r="CM43" s="71" t="s">
        <v>474</v>
      </c>
      <c r="CN43" s="71" t="s">
        <v>168</v>
      </c>
      <c r="CO43" s="72">
        <v>42165</v>
      </c>
      <c r="CP43" s="204" t="s">
        <v>475</v>
      </c>
      <c r="CQ43" s="71" t="s">
        <v>478</v>
      </c>
      <c r="CR43" s="71" t="s">
        <v>501</v>
      </c>
      <c r="CS43" s="73">
        <v>385157.48</v>
      </c>
      <c r="CT43" s="73"/>
      <c r="CU43" s="73"/>
      <c r="CV43" s="73">
        <v>0</v>
      </c>
      <c r="CW43" s="73">
        <v>1</v>
      </c>
      <c r="CX43" s="73">
        <v>0</v>
      </c>
      <c r="CY43" s="73">
        <v>0</v>
      </c>
      <c r="CZ43" s="73">
        <v>0</v>
      </c>
      <c r="DA43" s="73">
        <v>0</v>
      </c>
      <c r="DC43" s="205"/>
      <c r="DD43" s="205"/>
      <c r="DG43" s="205" t="str">
        <f t="shared" si="1"/>
        <v>CO</v>
      </c>
    </row>
    <row r="44" spans="1:111">
      <c r="A44" s="205" t="str">
        <f t="shared" si="4"/>
        <v>04CO</v>
      </c>
      <c r="B44" s="71" t="s">
        <v>3</v>
      </c>
      <c r="C44" s="71" t="s">
        <v>283</v>
      </c>
      <c r="D44" s="71" t="s">
        <v>284</v>
      </c>
      <c r="E44" s="72">
        <v>41906</v>
      </c>
      <c r="F44" s="204" t="s">
        <v>473</v>
      </c>
      <c r="G44" s="71" t="s">
        <v>478</v>
      </c>
      <c r="H44" s="210">
        <v>1</v>
      </c>
      <c r="I44" s="73">
        <v>0</v>
      </c>
      <c r="J44" s="73">
        <v>100</v>
      </c>
      <c r="K44" s="73">
        <v>118</v>
      </c>
      <c r="L44" s="73">
        <v>117</v>
      </c>
      <c r="M44" s="73">
        <v>1</v>
      </c>
      <c r="N44" s="73">
        <v>0</v>
      </c>
      <c r="O44" s="73">
        <v>0</v>
      </c>
      <c r="P44" s="73">
        <v>18</v>
      </c>
      <c r="Q44" s="85">
        <v>0</v>
      </c>
      <c r="R44" s="85">
        <v>480024</v>
      </c>
      <c r="S44" s="85">
        <v>22736</v>
      </c>
      <c r="T44" s="85">
        <v>457288</v>
      </c>
      <c r="U44" s="85">
        <v>480024</v>
      </c>
      <c r="V44" s="85">
        <v>456013</v>
      </c>
      <c r="W44" s="85">
        <v>0</v>
      </c>
      <c r="X44" s="85">
        <v>0</v>
      </c>
      <c r="Y44" s="85">
        <v>0</v>
      </c>
      <c r="Z44" s="85">
        <v>456013</v>
      </c>
      <c r="AA44" s="85">
        <v>456013</v>
      </c>
      <c r="AB44" s="85">
        <v>0</v>
      </c>
      <c r="AC44" s="73">
        <v>0</v>
      </c>
      <c r="AD44" s="73">
        <v>16</v>
      </c>
      <c r="AE44" s="73">
        <v>0</v>
      </c>
      <c r="AF44" s="85">
        <v>0</v>
      </c>
      <c r="AG44" s="85">
        <v>2267</v>
      </c>
      <c r="AH44" s="73">
        <v>0</v>
      </c>
      <c r="AI44" s="73">
        <v>0</v>
      </c>
      <c r="AJ44" s="85">
        <v>0</v>
      </c>
      <c r="AK44" s="85">
        <v>0</v>
      </c>
      <c r="AL44" s="73">
        <v>0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0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0</v>
      </c>
      <c r="BX44" s="85">
        <v>0</v>
      </c>
      <c r="BY44" s="85">
        <v>0</v>
      </c>
      <c r="BZ44" s="73">
        <v>0</v>
      </c>
      <c r="CA44" s="73">
        <v>0</v>
      </c>
      <c r="CB44" s="85">
        <v>0</v>
      </c>
      <c r="CC44" s="85">
        <v>2267</v>
      </c>
      <c r="CD44" s="73">
        <v>0</v>
      </c>
      <c r="CE44" s="73" t="s">
        <v>415</v>
      </c>
      <c r="CF44" s="73" t="s">
        <v>416</v>
      </c>
      <c r="CG44" s="73" t="s">
        <v>321</v>
      </c>
      <c r="CH44" s="73" t="s">
        <v>321</v>
      </c>
      <c r="CI44" s="73" t="s">
        <v>321</v>
      </c>
      <c r="CJ44" s="72" t="s">
        <v>321</v>
      </c>
      <c r="CK44" s="72">
        <v>42244</v>
      </c>
      <c r="CL44" s="204" t="s">
        <v>473</v>
      </c>
      <c r="CM44" s="71" t="s">
        <v>474</v>
      </c>
      <c r="CN44" s="71" t="s">
        <v>168</v>
      </c>
      <c r="CO44" s="72">
        <v>42195</v>
      </c>
      <c r="CP44" s="204" t="s">
        <v>473</v>
      </c>
      <c r="CQ44" s="71" t="s">
        <v>474</v>
      </c>
      <c r="CR44" s="71" t="s">
        <v>501</v>
      </c>
      <c r="CS44" s="73">
        <v>486438.28</v>
      </c>
      <c r="CT44" s="73"/>
      <c r="CU44" s="73"/>
      <c r="CV44" s="73">
        <v>0</v>
      </c>
      <c r="CW44" s="73">
        <v>2</v>
      </c>
      <c r="CX44" s="73">
        <v>0</v>
      </c>
      <c r="CY44" s="73">
        <v>0</v>
      </c>
      <c r="CZ44" s="73">
        <v>0</v>
      </c>
      <c r="DA44" s="73">
        <v>0</v>
      </c>
      <c r="DC44" s="205"/>
      <c r="DD44" s="205"/>
      <c r="DG44" s="205" t="str">
        <f t="shared" si="1"/>
        <v>CO</v>
      </c>
    </row>
    <row r="45" spans="1:111">
      <c r="A45" s="205" t="str">
        <f t="shared" si="4"/>
        <v>04CO</v>
      </c>
      <c r="B45" s="71" t="s">
        <v>3</v>
      </c>
      <c r="C45" s="71" t="s">
        <v>217</v>
      </c>
      <c r="D45" s="71" t="s">
        <v>218</v>
      </c>
      <c r="E45" s="72">
        <v>41878</v>
      </c>
      <c r="F45" s="204" t="s">
        <v>473</v>
      </c>
      <c r="G45" s="71" t="s">
        <v>478</v>
      </c>
      <c r="H45" s="210">
        <v>1</v>
      </c>
      <c r="I45" s="73">
        <v>1</v>
      </c>
      <c r="J45" s="73">
        <v>96</v>
      </c>
      <c r="K45" s="73">
        <v>101</v>
      </c>
      <c r="L45" s="73">
        <v>99</v>
      </c>
      <c r="M45" s="73">
        <v>2</v>
      </c>
      <c r="N45" s="73">
        <v>0</v>
      </c>
      <c r="O45" s="73">
        <v>0</v>
      </c>
      <c r="P45" s="73">
        <v>5</v>
      </c>
      <c r="Q45" s="85">
        <v>0</v>
      </c>
      <c r="R45" s="85">
        <v>547622</v>
      </c>
      <c r="S45" s="85">
        <v>25962</v>
      </c>
      <c r="T45" s="85">
        <v>521660</v>
      </c>
      <c r="U45" s="85">
        <v>548351</v>
      </c>
      <c r="V45" s="85">
        <v>527560</v>
      </c>
      <c r="W45" s="85">
        <v>0</v>
      </c>
      <c r="X45" s="85">
        <v>0</v>
      </c>
      <c r="Y45" s="85">
        <v>0</v>
      </c>
      <c r="Z45" s="85">
        <v>527560</v>
      </c>
      <c r="AA45" s="85">
        <v>527560</v>
      </c>
      <c r="AB45" s="85">
        <v>0</v>
      </c>
      <c r="AC45" s="73">
        <v>729</v>
      </c>
      <c r="AD45" s="73">
        <v>4</v>
      </c>
      <c r="AE45" s="73">
        <v>0</v>
      </c>
      <c r="AF45" s="85">
        <v>0</v>
      </c>
      <c r="AG45" s="85">
        <v>1939</v>
      </c>
      <c r="AH45" s="73">
        <v>0</v>
      </c>
      <c r="AI45" s="73">
        <v>0</v>
      </c>
      <c r="AJ45" s="85">
        <v>0</v>
      </c>
      <c r="AK45" s="85">
        <v>0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0</v>
      </c>
      <c r="AZ45" s="85">
        <v>0</v>
      </c>
      <c r="BA45" s="85">
        <v>0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0</v>
      </c>
      <c r="CB45" s="85">
        <v>0</v>
      </c>
      <c r="CC45" s="85">
        <v>1939</v>
      </c>
      <c r="CD45" s="73">
        <v>0</v>
      </c>
      <c r="CE45" s="73" t="s">
        <v>413</v>
      </c>
      <c r="CF45" s="73" t="s">
        <v>414</v>
      </c>
      <c r="CG45" s="73" t="s">
        <v>321</v>
      </c>
      <c r="CH45" s="73" t="s">
        <v>321</v>
      </c>
      <c r="CI45" s="73" t="s">
        <v>321</v>
      </c>
      <c r="CJ45" s="72" t="s">
        <v>321</v>
      </c>
      <c r="CK45" s="72">
        <v>42220</v>
      </c>
      <c r="CL45" s="204" t="s">
        <v>473</v>
      </c>
      <c r="CM45" s="71" t="s">
        <v>474</v>
      </c>
      <c r="CN45" s="71" t="s">
        <v>168</v>
      </c>
      <c r="CO45" s="72">
        <v>42187</v>
      </c>
      <c r="CP45" s="204" t="s">
        <v>473</v>
      </c>
      <c r="CQ45" s="71" t="s">
        <v>474</v>
      </c>
      <c r="CR45" s="71" t="s">
        <v>500</v>
      </c>
      <c r="CS45" s="73">
        <v>546487.47</v>
      </c>
      <c r="CT45" s="73"/>
      <c r="CU45" s="73"/>
      <c r="CV45" s="73">
        <v>0</v>
      </c>
      <c r="CW45" s="73">
        <v>1</v>
      </c>
      <c r="CX45" s="73">
        <v>0</v>
      </c>
      <c r="CY45" s="73">
        <v>0</v>
      </c>
      <c r="CZ45" s="73">
        <v>0</v>
      </c>
      <c r="DA45" s="73">
        <v>0</v>
      </c>
      <c r="DC45" s="205"/>
      <c r="DD45" s="205"/>
      <c r="DG45" s="205" t="str">
        <f t="shared" si="1"/>
        <v>CO</v>
      </c>
    </row>
    <row r="46" spans="1:111">
      <c r="A46" s="205" t="str">
        <f t="shared" si="4"/>
        <v>04CO</v>
      </c>
      <c r="B46" s="71" t="s">
        <v>3</v>
      </c>
      <c r="C46" s="71" t="s">
        <v>219</v>
      </c>
      <c r="D46" s="71" t="s">
        <v>220</v>
      </c>
      <c r="E46" s="72">
        <v>41780</v>
      </c>
      <c r="F46" s="204" t="s">
        <v>475</v>
      </c>
      <c r="G46" s="71" t="s">
        <v>479</v>
      </c>
      <c r="H46" s="210">
        <v>3</v>
      </c>
      <c r="I46" s="73">
        <v>1</v>
      </c>
      <c r="J46" s="73">
        <v>243</v>
      </c>
      <c r="K46" s="73">
        <v>281</v>
      </c>
      <c r="L46" s="73">
        <v>280</v>
      </c>
      <c r="M46" s="73">
        <v>1</v>
      </c>
      <c r="N46" s="73">
        <v>0</v>
      </c>
      <c r="O46" s="73">
        <v>0</v>
      </c>
      <c r="P46" s="73">
        <v>38</v>
      </c>
      <c r="Q46" s="85">
        <v>0</v>
      </c>
      <c r="R46" s="85">
        <v>831515</v>
      </c>
      <c r="S46" s="85">
        <v>40849</v>
      </c>
      <c r="T46" s="85">
        <v>790666</v>
      </c>
      <c r="U46" s="85">
        <v>893080</v>
      </c>
      <c r="V46" s="85">
        <v>843974</v>
      </c>
      <c r="W46" s="85">
        <v>0</v>
      </c>
      <c r="X46" s="85">
        <v>0</v>
      </c>
      <c r="Y46" s="85">
        <v>0</v>
      </c>
      <c r="Z46" s="85">
        <v>843974</v>
      </c>
      <c r="AA46" s="85">
        <v>843974</v>
      </c>
      <c r="AB46" s="85">
        <v>0</v>
      </c>
      <c r="AC46" s="73">
        <v>61565</v>
      </c>
      <c r="AD46" s="73">
        <v>26</v>
      </c>
      <c r="AE46" s="73">
        <v>0</v>
      </c>
      <c r="AF46" s="85">
        <v>0</v>
      </c>
      <c r="AG46" s="85">
        <v>2400</v>
      </c>
      <c r="AH46" s="73">
        <v>0</v>
      </c>
      <c r="AI46" s="73">
        <v>0</v>
      </c>
      <c r="AJ46" s="85">
        <v>0</v>
      </c>
      <c r="AK46" s="85">
        <v>68329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0</v>
      </c>
      <c r="BA46" s="85">
        <v>0</v>
      </c>
      <c r="BB46" s="73">
        <v>0</v>
      </c>
      <c r="BC46" s="73">
        <v>0</v>
      </c>
      <c r="BD46" s="85">
        <v>0</v>
      </c>
      <c r="BE46" s="85">
        <v>0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0</v>
      </c>
      <c r="CC46" s="85">
        <v>70729</v>
      </c>
      <c r="CD46" s="73">
        <v>0</v>
      </c>
      <c r="CE46" s="73" t="s">
        <v>413</v>
      </c>
      <c r="CF46" s="73" t="s">
        <v>414</v>
      </c>
      <c r="CG46" s="73" t="s">
        <v>321</v>
      </c>
      <c r="CH46" s="73" t="s">
        <v>321</v>
      </c>
      <c r="CI46" s="73" t="s">
        <v>321</v>
      </c>
      <c r="CJ46" s="72" t="s">
        <v>321</v>
      </c>
      <c r="CK46" s="72">
        <v>42221</v>
      </c>
      <c r="CL46" s="204" t="s">
        <v>473</v>
      </c>
      <c r="CM46" s="71" t="s">
        <v>474</v>
      </c>
      <c r="CN46" s="71" t="s">
        <v>168</v>
      </c>
      <c r="CO46" s="72">
        <v>42163</v>
      </c>
      <c r="CP46" s="204" t="s">
        <v>475</v>
      </c>
      <c r="CQ46" s="71" t="s">
        <v>478</v>
      </c>
      <c r="CR46" s="71" t="s">
        <v>501</v>
      </c>
      <c r="CS46" s="73">
        <v>850266.14</v>
      </c>
      <c r="CT46" s="73"/>
      <c r="CU46" s="73"/>
      <c r="CV46" s="73">
        <v>0</v>
      </c>
      <c r="CW46" s="73">
        <v>12</v>
      </c>
      <c r="CX46" s="73">
        <v>0</v>
      </c>
      <c r="CY46" s="73">
        <v>0</v>
      </c>
      <c r="CZ46" s="73">
        <v>0</v>
      </c>
      <c r="DA46" s="73">
        <v>0</v>
      </c>
      <c r="DC46" s="205"/>
      <c r="DD46" s="205"/>
      <c r="DG46" s="205" t="str">
        <f t="shared" si="1"/>
        <v>CO</v>
      </c>
    </row>
    <row r="47" spans="1:111">
      <c r="A47" s="205" t="str">
        <f t="shared" si="4"/>
        <v>04DO</v>
      </c>
      <c r="B47" s="71" t="s">
        <v>3</v>
      </c>
      <c r="C47" s="71" t="s">
        <v>275</v>
      </c>
      <c r="D47" s="71" t="s">
        <v>276</v>
      </c>
      <c r="E47" s="72">
        <v>41642</v>
      </c>
      <c r="F47" s="204" t="s">
        <v>471</v>
      </c>
      <c r="G47" s="71" t="s">
        <v>479</v>
      </c>
      <c r="H47" s="210">
        <v>1</v>
      </c>
      <c r="I47" s="73">
        <v>1</v>
      </c>
      <c r="J47" s="73">
        <v>265</v>
      </c>
      <c r="K47" s="73">
        <v>342</v>
      </c>
      <c r="L47" s="73">
        <v>335</v>
      </c>
      <c r="M47" s="73">
        <v>7</v>
      </c>
      <c r="N47" s="73">
        <v>0</v>
      </c>
      <c r="O47" s="73">
        <v>0</v>
      </c>
      <c r="P47" s="73">
        <v>77</v>
      </c>
      <c r="Q47" s="85">
        <v>0</v>
      </c>
      <c r="R47" s="85">
        <v>1630613</v>
      </c>
      <c r="S47" s="85">
        <v>50000</v>
      </c>
      <c r="T47" s="85">
        <v>1580613</v>
      </c>
      <c r="U47" s="85">
        <v>1680613</v>
      </c>
      <c r="V47" s="85">
        <v>1713025</v>
      </c>
      <c r="W47" s="85">
        <v>0</v>
      </c>
      <c r="X47" s="85">
        <v>0</v>
      </c>
      <c r="Y47" s="85">
        <v>0</v>
      </c>
      <c r="Z47" s="85">
        <v>1713025</v>
      </c>
      <c r="AA47" s="85">
        <v>1712786</v>
      </c>
      <c r="AB47" s="85">
        <v>-239</v>
      </c>
      <c r="AC47" s="73">
        <v>50000</v>
      </c>
      <c r="AD47" s="73">
        <v>15</v>
      </c>
      <c r="AE47" s="73">
        <v>45</v>
      </c>
      <c r="AF47" s="85">
        <v>0</v>
      </c>
      <c r="AG47" s="85">
        <v>0</v>
      </c>
      <c r="AH47" s="73">
        <v>0</v>
      </c>
      <c r="AI47" s="73">
        <v>0</v>
      </c>
      <c r="AJ47" s="85">
        <v>0</v>
      </c>
      <c r="AK47" s="85">
        <v>46404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0</v>
      </c>
      <c r="BE47" s="85">
        <v>0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45</v>
      </c>
      <c r="CB47" s="85">
        <v>0</v>
      </c>
      <c r="CC47" s="85">
        <v>46404</v>
      </c>
      <c r="CD47" s="73">
        <v>0</v>
      </c>
      <c r="CE47" s="73" t="s">
        <v>401</v>
      </c>
      <c r="CF47" s="73" t="s">
        <v>402</v>
      </c>
      <c r="CG47" s="73" t="s">
        <v>321</v>
      </c>
      <c r="CH47" s="73" t="s">
        <v>321</v>
      </c>
      <c r="CI47" s="73" t="s">
        <v>321</v>
      </c>
      <c r="CJ47" s="72" t="s">
        <v>321</v>
      </c>
      <c r="CK47" s="72">
        <v>42229</v>
      </c>
      <c r="CL47" s="204" t="s">
        <v>473</v>
      </c>
      <c r="CM47" s="71" t="s">
        <v>474</v>
      </c>
      <c r="CN47" s="71" t="s">
        <v>168</v>
      </c>
      <c r="CO47" s="72">
        <v>42194</v>
      </c>
      <c r="CP47" s="204" t="s">
        <v>473</v>
      </c>
      <c r="CQ47" s="71" t="s">
        <v>474</v>
      </c>
      <c r="CR47" s="71" t="s">
        <v>502</v>
      </c>
      <c r="CS47" s="73">
        <v>1510582.53</v>
      </c>
      <c r="CT47" s="73"/>
      <c r="CU47" s="73"/>
      <c r="CV47" s="73">
        <v>0</v>
      </c>
      <c r="CW47" s="73">
        <v>17</v>
      </c>
      <c r="CX47" s="73">
        <v>0</v>
      </c>
      <c r="CY47" s="73">
        <v>0</v>
      </c>
      <c r="CZ47" s="73">
        <v>0</v>
      </c>
      <c r="DA47" s="73">
        <v>0</v>
      </c>
      <c r="DC47" s="205"/>
      <c r="DD47" s="205"/>
      <c r="DG47" s="205" t="str">
        <f t="shared" si="1"/>
        <v>DO</v>
      </c>
    </row>
    <row r="48" spans="1:111">
      <c r="A48" s="205" t="str">
        <f t="shared" si="4"/>
        <v>04DO</v>
      </c>
      <c r="B48" s="71" t="s">
        <v>3</v>
      </c>
      <c r="C48" s="71" t="s">
        <v>277</v>
      </c>
      <c r="D48" s="71" t="s">
        <v>278</v>
      </c>
      <c r="E48" s="72">
        <v>41761</v>
      </c>
      <c r="F48" s="204" t="s">
        <v>475</v>
      </c>
      <c r="G48" s="71" t="s">
        <v>479</v>
      </c>
      <c r="H48" s="210">
        <v>1</v>
      </c>
      <c r="I48" s="73">
        <v>0</v>
      </c>
      <c r="J48" s="73">
        <v>237</v>
      </c>
      <c r="K48" s="73">
        <v>285</v>
      </c>
      <c r="L48" s="73">
        <v>285</v>
      </c>
      <c r="M48" s="73">
        <v>0</v>
      </c>
      <c r="N48" s="73">
        <v>0</v>
      </c>
      <c r="O48" s="73">
        <v>0</v>
      </c>
      <c r="P48" s="73">
        <v>18</v>
      </c>
      <c r="Q48" s="85">
        <v>30</v>
      </c>
      <c r="R48" s="85">
        <v>1055000</v>
      </c>
      <c r="S48" s="85">
        <v>50000</v>
      </c>
      <c r="T48" s="85">
        <v>1005000</v>
      </c>
      <c r="U48" s="85">
        <v>1055000</v>
      </c>
      <c r="V48" s="85">
        <v>1018660</v>
      </c>
      <c r="W48" s="85">
        <v>0</v>
      </c>
      <c r="X48" s="85">
        <v>0</v>
      </c>
      <c r="Y48" s="85">
        <v>0</v>
      </c>
      <c r="Z48" s="85">
        <v>1018660</v>
      </c>
      <c r="AA48" s="85">
        <v>1018660</v>
      </c>
      <c r="AB48" s="85">
        <v>0</v>
      </c>
      <c r="AC48" s="73">
        <v>0</v>
      </c>
      <c r="AD48" s="73">
        <v>7</v>
      </c>
      <c r="AE48" s="73">
        <v>0</v>
      </c>
      <c r="AF48" s="85">
        <v>0</v>
      </c>
      <c r="AG48" s="85">
        <v>5225</v>
      </c>
      <c r="AH48" s="73">
        <v>0</v>
      </c>
      <c r="AI48" s="73">
        <v>0</v>
      </c>
      <c r="AJ48" s="85">
        <v>30</v>
      </c>
      <c r="AK48" s="85">
        <v>11535</v>
      </c>
      <c r="AL48" s="73">
        <v>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0</v>
      </c>
      <c r="BB48" s="73">
        <v>0</v>
      </c>
      <c r="BC48" s="73">
        <v>0</v>
      </c>
      <c r="BD48" s="85">
        <v>0</v>
      </c>
      <c r="BE48" s="85">
        <v>0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0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0</v>
      </c>
      <c r="CB48" s="85">
        <v>30</v>
      </c>
      <c r="CC48" s="85">
        <v>16760</v>
      </c>
      <c r="CD48" s="73">
        <v>0</v>
      </c>
      <c r="CE48" s="73" t="s">
        <v>403</v>
      </c>
      <c r="CF48" s="73" t="s">
        <v>404</v>
      </c>
      <c r="CG48" s="73" t="s">
        <v>321</v>
      </c>
      <c r="CH48" s="73" t="s">
        <v>321</v>
      </c>
      <c r="CI48" s="73" t="s">
        <v>321</v>
      </c>
      <c r="CJ48" s="72" t="s">
        <v>321</v>
      </c>
      <c r="CK48" s="72">
        <v>42271</v>
      </c>
      <c r="CL48" s="204" t="s">
        <v>473</v>
      </c>
      <c r="CM48" s="71" t="s">
        <v>474</v>
      </c>
      <c r="CN48" s="71" t="s">
        <v>168</v>
      </c>
      <c r="CO48" s="72">
        <v>42195</v>
      </c>
      <c r="CP48" s="204" t="s">
        <v>473</v>
      </c>
      <c r="CQ48" s="71" t="s">
        <v>474</v>
      </c>
      <c r="CR48" s="71" t="s">
        <v>500</v>
      </c>
      <c r="CS48" s="73">
        <v>1104492</v>
      </c>
      <c r="CT48" s="73" t="s">
        <v>326</v>
      </c>
      <c r="CU48" s="73" t="s">
        <v>327</v>
      </c>
      <c r="CV48" s="73">
        <v>30</v>
      </c>
      <c r="CW48" s="73">
        <v>11</v>
      </c>
      <c r="CX48" s="73">
        <v>0</v>
      </c>
      <c r="CY48" s="73">
        <v>0</v>
      </c>
      <c r="CZ48" s="73">
        <v>0</v>
      </c>
      <c r="DA48" s="73">
        <v>0</v>
      </c>
      <c r="DC48" s="205"/>
      <c r="DD48" s="205"/>
      <c r="DG48" s="205" t="str">
        <f t="shared" si="1"/>
        <v>DO</v>
      </c>
    </row>
    <row r="49" spans="1:111">
      <c r="A49" s="205" t="str">
        <f t="shared" si="4"/>
        <v>04DO</v>
      </c>
      <c r="B49" s="71" t="s">
        <v>3</v>
      </c>
      <c r="C49" s="71" t="s">
        <v>279</v>
      </c>
      <c r="D49" s="71" t="s">
        <v>280</v>
      </c>
      <c r="E49" s="72">
        <v>41729</v>
      </c>
      <c r="F49" s="204" t="s">
        <v>471</v>
      </c>
      <c r="G49" s="71" t="s">
        <v>479</v>
      </c>
      <c r="H49" s="210">
        <v>1</v>
      </c>
      <c r="I49" s="73">
        <v>0</v>
      </c>
      <c r="J49" s="73">
        <v>371</v>
      </c>
      <c r="K49" s="73">
        <v>415</v>
      </c>
      <c r="L49" s="73">
        <v>411</v>
      </c>
      <c r="M49" s="73">
        <v>4</v>
      </c>
      <c r="N49" s="73">
        <v>0</v>
      </c>
      <c r="O49" s="73">
        <v>0</v>
      </c>
      <c r="P49" s="73">
        <v>40</v>
      </c>
      <c r="Q49" s="85">
        <v>4</v>
      </c>
      <c r="R49" s="85">
        <v>2106087</v>
      </c>
      <c r="S49" s="85">
        <v>50000</v>
      </c>
      <c r="T49" s="85">
        <v>2056087</v>
      </c>
      <c r="U49" s="85">
        <v>2106087</v>
      </c>
      <c r="V49" s="85">
        <v>2037825</v>
      </c>
      <c r="W49" s="85">
        <v>0</v>
      </c>
      <c r="X49" s="85">
        <v>0</v>
      </c>
      <c r="Y49" s="85">
        <v>0</v>
      </c>
      <c r="Z49" s="85">
        <v>2037825</v>
      </c>
      <c r="AA49" s="85">
        <v>2037825</v>
      </c>
      <c r="AB49" s="85">
        <v>0</v>
      </c>
      <c r="AC49" s="73">
        <v>0</v>
      </c>
      <c r="AD49" s="73">
        <v>25</v>
      </c>
      <c r="AE49" s="73">
        <v>0</v>
      </c>
      <c r="AF49" s="85">
        <v>0</v>
      </c>
      <c r="AG49" s="85">
        <v>4164</v>
      </c>
      <c r="AH49" s="73">
        <v>0</v>
      </c>
      <c r="AI49" s="73">
        <v>0</v>
      </c>
      <c r="AJ49" s="85">
        <v>0</v>
      </c>
      <c r="AK49" s="85">
        <v>5698</v>
      </c>
      <c r="AL49" s="73">
        <v>0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0</v>
      </c>
      <c r="AZ49" s="85">
        <v>4</v>
      </c>
      <c r="BA49" s="85">
        <v>5580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0</v>
      </c>
      <c r="BT49" s="85">
        <v>0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0</v>
      </c>
      <c r="CB49" s="85">
        <v>4</v>
      </c>
      <c r="CC49" s="85">
        <v>15442</v>
      </c>
      <c r="CD49" s="73">
        <v>0</v>
      </c>
      <c r="CE49" s="73" t="s">
        <v>405</v>
      </c>
      <c r="CF49" s="73" t="s">
        <v>406</v>
      </c>
      <c r="CG49" s="73" t="s">
        <v>321</v>
      </c>
      <c r="CH49" s="73" t="s">
        <v>321</v>
      </c>
      <c r="CI49" s="73" t="s">
        <v>321</v>
      </c>
      <c r="CJ49" s="72" t="s">
        <v>321</v>
      </c>
      <c r="CK49" s="72">
        <v>42263</v>
      </c>
      <c r="CL49" s="204" t="s">
        <v>473</v>
      </c>
      <c r="CM49" s="71" t="s">
        <v>474</v>
      </c>
      <c r="CN49" s="71" t="s">
        <v>168</v>
      </c>
      <c r="CO49" s="72">
        <v>42230</v>
      </c>
      <c r="CP49" s="204" t="s">
        <v>473</v>
      </c>
      <c r="CQ49" s="71" t="s">
        <v>474</v>
      </c>
      <c r="CR49" s="71" t="s">
        <v>502</v>
      </c>
      <c r="CS49" s="73">
        <v>2671513.63</v>
      </c>
      <c r="CT49" s="73"/>
      <c r="CU49" s="73"/>
      <c r="CV49" s="73">
        <v>4</v>
      </c>
      <c r="CW49" s="73">
        <v>15</v>
      </c>
      <c r="CX49" s="73">
        <v>0</v>
      </c>
      <c r="CY49" s="73">
        <v>0</v>
      </c>
      <c r="CZ49" s="73">
        <v>0</v>
      </c>
      <c r="DA49" s="73">
        <v>0</v>
      </c>
      <c r="DC49" s="205"/>
      <c r="DD49" s="205"/>
      <c r="DG49" s="205" t="str">
        <f t="shared" si="1"/>
        <v>DO</v>
      </c>
    </row>
    <row r="50" spans="1:111">
      <c r="A50" s="205" t="str">
        <f t="shared" si="4"/>
        <v>04DO</v>
      </c>
      <c r="B50" s="71" t="s">
        <v>3</v>
      </c>
      <c r="C50" s="71" t="s">
        <v>211</v>
      </c>
      <c r="D50" s="71" t="s">
        <v>212</v>
      </c>
      <c r="E50" s="72">
        <v>41796</v>
      </c>
      <c r="F50" s="204" t="s">
        <v>475</v>
      </c>
      <c r="G50" s="71" t="s">
        <v>479</v>
      </c>
      <c r="H50" s="210">
        <v>4</v>
      </c>
      <c r="I50" s="73">
        <v>1</v>
      </c>
      <c r="J50" s="73">
        <v>223</v>
      </c>
      <c r="K50" s="73">
        <v>291</v>
      </c>
      <c r="L50" s="73">
        <v>290</v>
      </c>
      <c r="M50" s="73">
        <v>1</v>
      </c>
      <c r="N50" s="73">
        <v>0</v>
      </c>
      <c r="O50" s="73">
        <v>0</v>
      </c>
      <c r="P50" s="73">
        <v>48</v>
      </c>
      <c r="Q50" s="85">
        <v>20</v>
      </c>
      <c r="R50" s="85">
        <v>682040</v>
      </c>
      <c r="S50" s="85">
        <v>21400</v>
      </c>
      <c r="T50" s="85">
        <v>660640</v>
      </c>
      <c r="U50" s="85">
        <v>677370</v>
      </c>
      <c r="V50" s="85">
        <v>696418</v>
      </c>
      <c r="W50" s="85">
        <v>0</v>
      </c>
      <c r="X50" s="85">
        <v>0</v>
      </c>
      <c r="Y50" s="85">
        <v>0</v>
      </c>
      <c r="Z50" s="85">
        <v>696418</v>
      </c>
      <c r="AA50" s="85">
        <v>696418</v>
      </c>
      <c r="AB50" s="85">
        <v>0</v>
      </c>
      <c r="AC50" s="73">
        <v>-4669</v>
      </c>
      <c r="AD50" s="73">
        <v>31</v>
      </c>
      <c r="AE50" s="73">
        <v>0</v>
      </c>
      <c r="AF50" s="85">
        <v>0</v>
      </c>
      <c r="AG50" s="85">
        <v>5986</v>
      </c>
      <c r="AH50" s="73">
        <v>0</v>
      </c>
      <c r="AI50" s="73">
        <v>0</v>
      </c>
      <c r="AJ50" s="85">
        <v>20</v>
      </c>
      <c r="AK50" s="85">
        <v>10647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-4669</v>
      </c>
      <c r="BB50" s="73">
        <v>0</v>
      </c>
      <c r="BC50" s="73">
        <v>0</v>
      </c>
      <c r="BD50" s="85">
        <v>0</v>
      </c>
      <c r="BE50" s="85">
        <v>0</v>
      </c>
      <c r="BF50" s="73">
        <v>0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0</v>
      </c>
      <c r="BM50" s="85">
        <v>0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0</v>
      </c>
      <c r="CB50" s="85">
        <v>20</v>
      </c>
      <c r="CC50" s="85">
        <v>11963</v>
      </c>
      <c r="CD50" s="73">
        <v>0</v>
      </c>
      <c r="CE50" s="73" t="s">
        <v>407</v>
      </c>
      <c r="CF50" s="73" t="s">
        <v>408</v>
      </c>
      <c r="CG50" s="73" t="s">
        <v>321</v>
      </c>
      <c r="CH50" s="73" t="s">
        <v>321</v>
      </c>
      <c r="CI50" s="73" t="s">
        <v>321</v>
      </c>
      <c r="CJ50" s="72" t="s">
        <v>321</v>
      </c>
      <c r="CK50" s="72">
        <v>42256</v>
      </c>
      <c r="CL50" s="204" t="s">
        <v>473</v>
      </c>
      <c r="CM50" s="71" t="s">
        <v>474</v>
      </c>
      <c r="CN50" s="71" t="s">
        <v>168</v>
      </c>
      <c r="CO50" s="72">
        <v>42195</v>
      </c>
      <c r="CP50" s="204" t="s">
        <v>473</v>
      </c>
      <c r="CQ50" s="71" t="s">
        <v>474</v>
      </c>
      <c r="CR50" s="71" t="s">
        <v>501</v>
      </c>
      <c r="CS50" s="73">
        <v>468107.77</v>
      </c>
      <c r="CT50" s="73"/>
      <c r="CU50" s="73"/>
      <c r="CV50" s="73">
        <v>20</v>
      </c>
      <c r="CW50" s="73">
        <v>17</v>
      </c>
      <c r="CX50" s="73">
        <v>0</v>
      </c>
      <c r="CY50" s="73">
        <v>0</v>
      </c>
      <c r="CZ50" s="73">
        <v>0</v>
      </c>
      <c r="DA50" s="73">
        <v>0</v>
      </c>
      <c r="DC50" s="205"/>
      <c r="DD50" s="205"/>
      <c r="DG50" s="205" t="str">
        <f t="shared" si="1"/>
        <v>DO</v>
      </c>
    </row>
    <row r="51" spans="1:111">
      <c r="A51" s="205" t="str">
        <f t="shared" si="4"/>
        <v>05CO</v>
      </c>
      <c r="B51" s="71" t="s">
        <v>4</v>
      </c>
      <c r="C51" s="71" t="s">
        <v>221</v>
      </c>
      <c r="D51" s="71" t="s">
        <v>222</v>
      </c>
      <c r="E51" s="72">
        <v>40854</v>
      </c>
      <c r="F51" s="204" t="s">
        <v>477</v>
      </c>
      <c r="G51" s="71" t="s">
        <v>472</v>
      </c>
      <c r="H51" s="210">
        <v>5</v>
      </c>
      <c r="I51" s="73">
        <v>15</v>
      </c>
      <c r="J51" s="73">
        <v>460</v>
      </c>
      <c r="K51" s="73">
        <v>802</v>
      </c>
      <c r="L51" s="73">
        <v>1058</v>
      </c>
      <c r="M51" s="73">
        <v>-256</v>
      </c>
      <c r="N51" s="73">
        <v>256</v>
      </c>
      <c r="O51" s="73">
        <v>0</v>
      </c>
      <c r="P51" s="73">
        <v>77</v>
      </c>
      <c r="Q51" s="85">
        <v>265</v>
      </c>
      <c r="R51" s="85">
        <v>27584500</v>
      </c>
      <c r="S51" s="85">
        <v>150000</v>
      </c>
      <c r="T51" s="85">
        <v>27434500</v>
      </c>
      <c r="U51" s="85">
        <v>29571831</v>
      </c>
      <c r="V51" s="85">
        <v>29554288</v>
      </c>
      <c r="W51" s="85">
        <v>0</v>
      </c>
      <c r="X51" s="85">
        <v>0</v>
      </c>
      <c r="Y51" s="85">
        <v>0</v>
      </c>
      <c r="Z51" s="85">
        <v>29554288</v>
      </c>
      <c r="AA51" s="85">
        <v>29554288</v>
      </c>
      <c r="AB51" s="85">
        <v>0</v>
      </c>
      <c r="AC51" s="73">
        <v>1987331</v>
      </c>
      <c r="AD51" s="73">
        <v>26</v>
      </c>
      <c r="AE51" s="73">
        <v>0</v>
      </c>
      <c r="AF51" s="85">
        <v>0</v>
      </c>
      <c r="AG51" s="85">
        <v>294952</v>
      </c>
      <c r="AH51" s="73">
        <v>5697</v>
      </c>
      <c r="AI51" s="73">
        <v>0</v>
      </c>
      <c r="AJ51" s="85">
        <v>0</v>
      </c>
      <c r="AK51" s="85">
        <v>366049</v>
      </c>
      <c r="AL51" s="73">
        <v>3040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265</v>
      </c>
      <c r="BA51" s="85">
        <v>1475287</v>
      </c>
      <c r="BB51" s="73">
        <v>169381</v>
      </c>
      <c r="BC51" s="73">
        <v>0</v>
      </c>
      <c r="BD51" s="85">
        <v>0</v>
      </c>
      <c r="BE51" s="85">
        <v>0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0</v>
      </c>
      <c r="CB51" s="85">
        <v>265</v>
      </c>
      <c r="CC51" s="85">
        <v>2136288</v>
      </c>
      <c r="CD51" s="73">
        <v>178118</v>
      </c>
      <c r="CE51" s="73" t="s">
        <v>417</v>
      </c>
      <c r="CF51" s="73" t="s">
        <v>418</v>
      </c>
      <c r="CG51" s="73" t="s">
        <v>321</v>
      </c>
      <c r="CH51" s="73" t="s">
        <v>321</v>
      </c>
      <c r="CI51" s="73" t="s">
        <v>321</v>
      </c>
      <c r="CJ51" s="72" t="s">
        <v>321</v>
      </c>
      <c r="CK51" s="72">
        <v>42254</v>
      </c>
      <c r="CL51" s="204" t="s">
        <v>473</v>
      </c>
      <c r="CM51" s="71" t="s">
        <v>474</v>
      </c>
      <c r="CN51" s="71" t="s">
        <v>168</v>
      </c>
      <c r="CO51" s="72">
        <v>42046</v>
      </c>
      <c r="CP51" s="204" t="s">
        <v>471</v>
      </c>
      <c r="CQ51" s="71" t="s">
        <v>478</v>
      </c>
      <c r="CR51" s="71" t="s">
        <v>503</v>
      </c>
      <c r="CS51" s="73">
        <v>27584500</v>
      </c>
      <c r="CT51" s="73" t="s">
        <v>419</v>
      </c>
      <c r="CU51" s="73" t="s">
        <v>420</v>
      </c>
      <c r="CV51" s="73">
        <v>0</v>
      </c>
      <c r="CW51" s="73">
        <v>23</v>
      </c>
      <c r="CX51" s="73">
        <v>0</v>
      </c>
      <c r="CY51" s="73">
        <v>0</v>
      </c>
      <c r="CZ51" s="73">
        <v>0</v>
      </c>
      <c r="DA51" s="73">
        <v>0</v>
      </c>
      <c r="DC51" s="205"/>
      <c r="DD51" s="205"/>
      <c r="DG51" s="205" t="str">
        <f t="shared" si="1"/>
        <v>CO</v>
      </c>
    </row>
    <row r="52" spans="1:111">
      <c r="A52" s="205" t="str">
        <f t="shared" si="4"/>
        <v>05CO</v>
      </c>
      <c r="B52" s="71" t="s">
        <v>4</v>
      </c>
      <c r="C52" s="71" t="s">
        <v>225</v>
      </c>
      <c r="D52" s="71" t="s">
        <v>226</v>
      </c>
      <c r="E52" s="72">
        <v>41388</v>
      </c>
      <c r="F52" s="204" t="s">
        <v>475</v>
      </c>
      <c r="G52" s="71" t="s">
        <v>476</v>
      </c>
      <c r="H52" s="210">
        <v>4</v>
      </c>
      <c r="I52" s="73">
        <v>5</v>
      </c>
      <c r="J52" s="73">
        <v>290</v>
      </c>
      <c r="K52" s="73">
        <v>361</v>
      </c>
      <c r="L52" s="73">
        <v>361</v>
      </c>
      <c r="M52" s="73">
        <v>0</v>
      </c>
      <c r="N52" s="73">
        <v>0</v>
      </c>
      <c r="O52" s="73">
        <v>0</v>
      </c>
      <c r="P52" s="73">
        <v>50</v>
      </c>
      <c r="Q52" s="85">
        <v>21</v>
      </c>
      <c r="R52" s="85">
        <v>4603457</v>
      </c>
      <c r="S52" s="85">
        <v>50000</v>
      </c>
      <c r="T52" s="85">
        <v>4553457</v>
      </c>
      <c r="U52" s="85">
        <v>4806215</v>
      </c>
      <c r="V52" s="85">
        <v>4675801</v>
      </c>
      <c r="W52" s="85">
        <v>0</v>
      </c>
      <c r="X52" s="85">
        <v>0</v>
      </c>
      <c r="Y52" s="85">
        <v>0</v>
      </c>
      <c r="Z52" s="85">
        <v>4675801</v>
      </c>
      <c r="AA52" s="85">
        <v>4675281</v>
      </c>
      <c r="AB52" s="85">
        <v>-520</v>
      </c>
      <c r="AC52" s="73">
        <v>202758</v>
      </c>
      <c r="AD52" s="73">
        <v>32</v>
      </c>
      <c r="AE52" s="73">
        <v>0</v>
      </c>
      <c r="AF52" s="85">
        <v>5</v>
      </c>
      <c r="AG52" s="85">
        <v>67573</v>
      </c>
      <c r="AH52" s="73">
        <v>12260</v>
      </c>
      <c r="AI52" s="73">
        <v>0</v>
      </c>
      <c r="AJ52" s="85">
        <v>16</v>
      </c>
      <c r="AK52" s="85">
        <v>186828</v>
      </c>
      <c r="AL52" s="73">
        <v>13247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0</v>
      </c>
      <c r="BA52" s="85">
        <v>0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21</v>
      </c>
      <c r="CC52" s="85">
        <v>254401</v>
      </c>
      <c r="CD52" s="73">
        <v>25507</v>
      </c>
      <c r="CE52" s="73" t="s">
        <v>354</v>
      </c>
      <c r="CF52" s="73" t="s">
        <v>355</v>
      </c>
      <c r="CG52" s="73" t="s">
        <v>321</v>
      </c>
      <c r="CH52" s="73" t="s">
        <v>321</v>
      </c>
      <c r="CI52" s="73" t="s">
        <v>321</v>
      </c>
      <c r="CJ52" s="72" t="s">
        <v>321</v>
      </c>
      <c r="CK52" s="72">
        <v>42193</v>
      </c>
      <c r="CL52" s="204" t="s">
        <v>473</v>
      </c>
      <c r="CM52" s="71" t="s">
        <v>474</v>
      </c>
      <c r="CN52" s="71" t="s">
        <v>168</v>
      </c>
      <c r="CO52" s="72">
        <v>41869</v>
      </c>
      <c r="CP52" s="204" t="s">
        <v>473</v>
      </c>
      <c r="CQ52" s="71" t="s">
        <v>478</v>
      </c>
      <c r="CR52" s="71" t="s">
        <v>504</v>
      </c>
      <c r="CS52" s="73">
        <v>4500359.97</v>
      </c>
      <c r="CT52" s="73"/>
      <c r="CU52" s="73"/>
      <c r="CV52" s="73">
        <v>3</v>
      </c>
      <c r="CW52" s="73">
        <v>18</v>
      </c>
      <c r="CX52" s="73">
        <v>0</v>
      </c>
      <c r="CY52" s="73">
        <v>0</v>
      </c>
      <c r="CZ52" s="73">
        <v>0</v>
      </c>
      <c r="DA52" s="73">
        <v>0</v>
      </c>
      <c r="DC52" s="205"/>
      <c r="DD52" s="205"/>
      <c r="DG52" s="205" t="str">
        <f t="shared" si="1"/>
        <v>CO</v>
      </c>
    </row>
    <row r="53" spans="1:111">
      <c r="A53" s="205" t="str">
        <f t="shared" si="4"/>
        <v>05CO</v>
      </c>
      <c r="B53" s="71" t="s">
        <v>4</v>
      </c>
      <c r="C53" s="71" t="s">
        <v>227</v>
      </c>
      <c r="D53" s="71" t="s">
        <v>228</v>
      </c>
      <c r="E53" s="72">
        <v>41052</v>
      </c>
      <c r="F53" s="204" t="s">
        <v>475</v>
      </c>
      <c r="G53" s="71" t="s">
        <v>472</v>
      </c>
      <c r="H53" s="210">
        <v>5</v>
      </c>
      <c r="I53" s="73">
        <v>6</v>
      </c>
      <c r="J53" s="73">
        <v>710</v>
      </c>
      <c r="K53" s="73">
        <v>980</v>
      </c>
      <c r="L53" s="73">
        <v>980</v>
      </c>
      <c r="M53" s="73">
        <v>0</v>
      </c>
      <c r="N53" s="73">
        <v>0</v>
      </c>
      <c r="O53" s="73">
        <v>0</v>
      </c>
      <c r="P53" s="73">
        <v>165</v>
      </c>
      <c r="Q53" s="85">
        <v>105</v>
      </c>
      <c r="R53" s="85">
        <v>10111333</v>
      </c>
      <c r="S53" s="85">
        <v>50000</v>
      </c>
      <c r="T53" s="85">
        <v>10061333</v>
      </c>
      <c r="U53" s="85">
        <v>10458539</v>
      </c>
      <c r="V53" s="85">
        <v>10091859</v>
      </c>
      <c r="W53" s="85">
        <v>0</v>
      </c>
      <c r="X53" s="85">
        <v>0</v>
      </c>
      <c r="Y53" s="85">
        <v>0</v>
      </c>
      <c r="Z53" s="85">
        <v>10091859</v>
      </c>
      <c r="AA53" s="85">
        <v>10008344</v>
      </c>
      <c r="AB53" s="85">
        <v>-83514</v>
      </c>
      <c r="AC53" s="73">
        <v>347206</v>
      </c>
      <c r="AD53" s="73">
        <v>129</v>
      </c>
      <c r="AE53" s="73">
        <v>0</v>
      </c>
      <c r="AF53" s="85">
        <v>21</v>
      </c>
      <c r="AG53" s="85">
        <v>292661</v>
      </c>
      <c r="AH53" s="73">
        <v>435</v>
      </c>
      <c r="AI53" s="73">
        <v>0</v>
      </c>
      <c r="AJ53" s="85">
        <v>84</v>
      </c>
      <c r="AK53" s="85">
        <v>60822</v>
      </c>
      <c r="AL53" s="73">
        <v>1084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0</v>
      </c>
      <c r="BA53" s="85">
        <v>1791</v>
      </c>
      <c r="BB53" s="73">
        <v>0</v>
      </c>
      <c r="BC53" s="73">
        <v>0</v>
      </c>
      <c r="BD53" s="85">
        <v>0</v>
      </c>
      <c r="BE53" s="85">
        <v>0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0</v>
      </c>
      <c r="BM53" s="85">
        <v>0</v>
      </c>
      <c r="BN53" s="73">
        <v>0</v>
      </c>
      <c r="BO53" s="73">
        <v>0</v>
      </c>
      <c r="BP53" s="85">
        <v>0</v>
      </c>
      <c r="BQ53" s="85">
        <v>0</v>
      </c>
      <c r="BR53" s="73">
        <v>0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0</v>
      </c>
      <c r="BZ53" s="73">
        <v>0</v>
      </c>
      <c r="CA53" s="73">
        <v>0</v>
      </c>
      <c r="CB53" s="85">
        <v>105</v>
      </c>
      <c r="CC53" s="85">
        <v>355274</v>
      </c>
      <c r="CD53" s="73">
        <v>1518</v>
      </c>
      <c r="CE53" s="73" t="s">
        <v>426</v>
      </c>
      <c r="CF53" s="73" t="s">
        <v>427</v>
      </c>
      <c r="CG53" s="73" t="s">
        <v>321</v>
      </c>
      <c r="CH53" s="73" t="s">
        <v>321</v>
      </c>
      <c r="CI53" s="73" t="s">
        <v>321</v>
      </c>
      <c r="CJ53" s="72" t="s">
        <v>321</v>
      </c>
      <c r="CK53" s="72">
        <v>42205</v>
      </c>
      <c r="CL53" s="204" t="s">
        <v>473</v>
      </c>
      <c r="CM53" s="71" t="s">
        <v>474</v>
      </c>
      <c r="CN53" s="71" t="s">
        <v>168</v>
      </c>
      <c r="CO53" s="72">
        <v>42127</v>
      </c>
      <c r="CP53" s="204" t="s">
        <v>475</v>
      </c>
      <c r="CQ53" s="71" t="s">
        <v>478</v>
      </c>
      <c r="CR53" s="71" t="s">
        <v>503</v>
      </c>
      <c r="CS53" s="73">
        <v>9890702.0999999996</v>
      </c>
      <c r="CT53" s="73"/>
      <c r="CU53" s="73"/>
      <c r="CV53" s="73">
        <v>105</v>
      </c>
      <c r="CW53" s="73">
        <v>36</v>
      </c>
      <c r="CX53" s="73">
        <v>0</v>
      </c>
      <c r="CY53" s="73">
        <v>0</v>
      </c>
      <c r="CZ53" s="73">
        <v>0</v>
      </c>
      <c r="DA53" s="73">
        <v>0</v>
      </c>
      <c r="DC53" s="205"/>
      <c r="DD53" s="205"/>
      <c r="DG53" s="205" t="str">
        <f t="shared" si="1"/>
        <v>CO</v>
      </c>
    </row>
    <row r="54" spans="1:111">
      <c r="A54" s="205" t="str">
        <f t="shared" si="4"/>
        <v>05CO</v>
      </c>
      <c r="B54" s="71" t="s">
        <v>4</v>
      </c>
      <c r="C54" s="71" t="s">
        <v>287</v>
      </c>
      <c r="D54" s="71" t="s">
        <v>288</v>
      </c>
      <c r="E54" s="72">
        <v>41808</v>
      </c>
      <c r="F54" s="204" t="s">
        <v>475</v>
      </c>
      <c r="G54" s="71" t="s">
        <v>479</v>
      </c>
      <c r="H54" s="210">
        <v>1</v>
      </c>
      <c r="I54" s="73">
        <v>0</v>
      </c>
      <c r="J54" s="73">
        <v>200</v>
      </c>
      <c r="K54" s="73">
        <v>273</v>
      </c>
      <c r="L54" s="73">
        <v>273</v>
      </c>
      <c r="M54" s="73">
        <v>0</v>
      </c>
      <c r="N54" s="73">
        <v>0</v>
      </c>
      <c r="O54" s="73">
        <v>0</v>
      </c>
      <c r="P54" s="73">
        <v>63</v>
      </c>
      <c r="Q54" s="85">
        <v>10</v>
      </c>
      <c r="R54" s="85">
        <v>2914000</v>
      </c>
      <c r="S54" s="85">
        <v>50000</v>
      </c>
      <c r="T54" s="85">
        <v>2864000</v>
      </c>
      <c r="U54" s="85">
        <v>2914000</v>
      </c>
      <c r="V54" s="85">
        <v>2885939</v>
      </c>
      <c r="W54" s="85">
        <v>0</v>
      </c>
      <c r="X54" s="85">
        <v>0</v>
      </c>
      <c r="Y54" s="85">
        <v>0</v>
      </c>
      <c r="Z54" s="85">
        <v>2885939</v>
      </c>
      <c r="AA54" s="85">
        <v>2771829</v>
      </c>
      <c r="AB54" s="85">
        <v>-114111</v>
      </c>
      <c r="AC54" s="73">
        <v>0</v>
      </c>
      <c r="AD54" s="73">
        <v>37</v>
      </c>
      <c r="AE54" s="73">
        <v>0</v>
      </c>
      <c r="AF54" s="85">
        <v>10</v>
      </c>
      <c r="AG54" s="85">
        <v>1702</v>
      </c>
      <c r="AH54" s="73">
        <v>0</v>
      </c>
      <c r="AI54" s="73">
        <v>0</v>
      </c>
      <c r="AJ54" s="85">
        <v>0</v>
      </c>
      <c r="AK54" s="85">
        <v>14745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0</v>
      </c>
      <c r="BA54" s="85">
        <v>0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0</v>
      </c>
      <c r="BJ54" s="73">
        <v>0</v>
      </c>
      <c r="BK54" s="73">
        <v>0</v>
      </c>
      <c r="BL54" s="85">
        <v>0</v>
      </c>
      <c r="BM54" s="85">
        <v>0</v>
      </c>
      <c r="BN54" s="73">
        <v>0</v>
      </c>
      <c r="BO54" s="73">
        <v>0</v>
      </c>
      <c r="BP54" s="85">
        <v>0</v>
      </c>
      <c r="BQ54" s="85">
        <v>0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0</v>
      </c>
      <c r="CB54" s="85">
        <v>10</v>
      </c>
      <c r="CC54" s="85">
        <v>16446</v>
      </c>
      <c r="CD54" s="73">
        <v>0</v>
      </c>
      <c r="CE54" s="73" t="s">
        <v>428</v>
      </c>
      <c r="CF54" s="73" t="s">
        <v>429</v>
      </c>
      <c r="CG54" s="73" t="s">
        <v>321</v>
      </c>
      <c r="CH54" s="73" t="s">
        <v>321</v>
      </c>
      <c r="CI54" s="73" t="s">
        <v>321</v>
      </c>
      <c r="CJ54" s="72" t="s">
        <v>321</v>
      </c>
      <c r="CK54" s="72">
        <v>42205</v>
      </c>
      <c r="CL54" s="204" t="s">
        <v>473</v>
      </c>
      <c r="CM54" s="71" t="s">
        <v>474</v>
      </c>
      <c r="CN54" s="71" t="s">
        <v>168</v>
      </c>
      <c r="CO54" s="72">
        <v>42167</v>
      </c>
      <c r="CP54" s="204" t="s">
        <v>475</v>
      </c>
      <c r="CQ54" s="71" t="s">
        <v>478</v>
      </c>
      <c r="CR54" s="71" t="s">
        <v>505</v>
      </c>
      <c r="CS54" s="73">
        <v>2978859.49</v>
      </c>
      <c r="CT54" s="73" t="s">
        <v>326</v>
      </c>
      <c r="CU54" s="73" t="s">
        <v>327</v>
      </c>
      <c r="CV54" s="73">
        <v>10</v>
      </c>
      <c r="CW54" s="73">
        <v>26</v>
      </c>
      <c r="CX54" s="73">
        <v>0</v>
      </c>
      <c r="CY54" s="73">
        <v>0</v>
      </c>
      <c r="CZ54" s="73">
        <v>0</v>
      </c>
      <c r="DA54" s="73">
        <v>0</v>
      </c>
      <c r="DC54" s="205"/>
      <c r="DD54" s="205"/>
      <c r="DG54" s="205" t="str">
        <f t="shared" si="1"/>
        <v>CO</v>
      </c>
    </row>
    <row r="55" spans="1:111">
      <c r="A55" s="205" t="str">
        <f t="shared" si="4"/>
        <v>05CO</v>
      </c>
      <c r="B55" s="71" t="s">
        <v>4</v>
      </c>
      <c r="C55" s="71" t="s">
        <v>289</v>
      </c>
      <c r="D55" s="71" t="s">
        <v>290</v>
      </c>
      <c r="E55" s="72">
        <v>41612</v>
      </c>
      <c r="F55" s="204" t="s">
        <v>477</v>
      </c>
      <c r="G55" s="71" t="s">
        <v>479</v>
      </c>
      <c r="H55" s="210">
        <v>1</v>
      </c>
      <c r="I55" s="73">
        <v>0</v>
      </c>
      <c r="J55" s="73">
        <v>290</v>
      </c>
      <c r="K55" s="73">
        <v>439</v>
      </c>
      <c r="L55" s="73">
        <v>439</v>
      </c>
      <c r="M55" s="73">
        <v>0</v>
      </c>
      <c r="N55" s="73">
        <v>0</v>
      </c>
      <c r="O55" s="73">
        <v>0</v>
      </c>
      <c r="P55" s="73">
        <v>149</v>
      </c>
      <c r="Q55" s="85">
        <v>0</v>
      </c>
      <c r="R55" s="85">
        <v>5354000</v>
      </c>
      <c r="S55" s="85">
        <v>59000</v>
      </c>
      <c r="T55" s="85">
        <v>5295000</v>
      </c>
      <c r="U55" s="85">
        <v>5354000</v>
      </c>
      <c r="V55" s="85">
        <v>5430627</v>
      </c>
      <c r="W55" s="85">
        <v>-11100</v>
      </c>
      <c r="X55" s="85">
        <v>0</v>
      </c>
      <c r="Y55" s="85">
        <v>-11100</v>
      </c>
      <c r="Z55" s="85">
        <v>5419527</v>
      </c>
      <c r="AA55" s="85">
        <v>5329312</v>
      </c>
      <c r="AB55" s="85">
        <v>-90214</v>
      </c>
      <c r="AC55" s="73">
        <v>0</v>
      </c>
      <c r="AD55" s="73">
        <v>128</v>
      </c>
      <c r="AE55" s="73">
        <v>0</v>
      </c>
      <c r="AF55" s="85">
        <v>0</v>
      </c>
      <c r="AG55" s="85">
        <v>17682</v>
      </c>
      <c r="AH55" s="73">
        <v>0</v>
      </c>
      <c r="AI55" s="73">
        <v>0</v>
      </c>
      <c r="AJ55" s="85">
        <v>0</v>
      </c>
      <c r="AK55" s="85">
        <v>0</v>
      </c>
      <c r="AL55" s="73">
        <v>0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0</v>
      </c>
      <c r="AZ55" s="85">
        <v>0</v>
      </c>
      <c r="BA55" s="85">
        <v>0</v>
      </c>
      <c r="BB55" s="73">
        <v>0</v>
      </c>
      <c r="BC55" s="73">
        <v>0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0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0</v>
      </c>
      <c r="BT55" s="85">
        <v>0</v>
      </c>
      <c r="BU55" s="85">
        <v>0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0</v>
      </c>
      <c r="CB55" s="85">
        <v>0</v>
      </c>
      <c r="CC55" s="85">
        <v>17682</v>
      </c>
      <c r="CD55" s="73">
        <v>0</v>
      </c>
      <c r="CE55" s="73" t="s">
        <v>365</v>
      </c>
      <c r="CF55" s="73" t="s">
        <v>366</v>
      </c>
      <c r="CG55" s="73" t="s">
        <v>321</v>
      </c>
      <c r="CH55" s="73" t="s">
        <v>321</v>
      </c>
      <c r="CI55" s="73" t="s">
        <v>321</v>
      </c>
      <c r="CJ55" s="72" t="s">
        <v>321</v>
      </c>
      <c r="CK55" s="72">
        <v>42234</v>
      </c>
      <c r="CL55" s="204" t="s">
        <v>473</v>
      </c>
      <c r="CM55" s="71" t="s">
        <v>474</v>
      </c>
      <c r="CN55" s="71" t="s">
        <v>168</v>
      </c>
      <c r="CO55" s="72">
        <v>42153</v>
      </c>
      <c r="CP55" s="204" t="s">
        <v>475</v>
      </c>
      <c r="CQ55" s="71" t="s">
        <v>478</v>
      </c>
      <c r="CR55" s="71" t="s">
        <v>504</v>
      </c>
      <c r="CS55" s="73">
        <v>5993024.8899999997</v>
      </c>
      <c r="CT55" s="73" t="s">
        <v>326</v>
      </c>
      <c r="CU55" s="73" t="s">
        <v>327</v>
      </c>
      <c r="CV55" s="73">
        <v>0</v>
      </c>
      <c r="CW55" s="73">
        <v>21</v>
      </c>
      <c r="CX55" s="73">
        <v>0</v>
      </c>
      <c r="CY55" s="73">
        <v>0</v>
      </c>
      <c r="CZ55" s="73">
        <v>0</v>
      </c>
      <c r="DA55" s="73">
        <v>0</v>
      </c>
      <c r="DC55" s="205"/>
      <c r="DD55" s="205"/>
      <c r="DG55" s="205" t="str">
        <f t="shared" si="1"/>
        <v>CO</v>
      </c>
    </row>
    <row r="56" spans="1:111">
      <c r="A56" s="205" t="str">
        <f t="shared" si="4"/>
        <v>05CO</v>
      </c>
      <c r="B56" s="71" t="s">
        <v>4</v>
      </c>
      <c r="C56" s="71" t="s">
        <v>291</v>
      </c>
      <c r="D56" s="71" t="s">
        <v>292</v>
      </c>
      <c r="E56" s="72">
        <v>41780</v>
      </c>
      <c r="F56" s="204" t="s">
        <v>475</v>
      </c>
      <c r="G56" s="71" t="s">
        <v>479</v>
      </c>
      <c r="H56" s="210">
        <v>1</v>
      </c>
      <c r="I56" s="73">
        <v>0</v>
      </c>
      <c r="J56" s="73">
        <v>180</v>
      </c>
      <c r="K56" s="73">
        <v>247</v>
      </c>
      <c r="L56" s="73">
        <v>247</v>
      </c>
      <c r="M56" s="73">
        <v>0</v>
      </c>
      <c r="N56" s="73">
        <v>0</v>
      </c>
      <c r="O56" s="73">
        <v>0</v>
      </c>
      <c r="P56" s="73">
        <v>67</v>
      </c>
      <c r="Q56" s="85">
        <v>0</v>
      </c>
      <c r="R56" s="85">
        <v>1795728</v>
      </c>
      <c r="S56" s="85">
        <v>50000</v>
      </c>
      <c r="T56" s="85">
        <v>1745728</v>
      </c>
      <c r="U56" s="85">
        <v>1795728</v>
      </c>
      <c r="V56" s="85">
        <v>1805364</v>
      </c>
      <c r="W56" s="85">
        <v>0</v>
      </c>
      <c r="X56" s="85">
        <v>0</v>
      </c>
      <c r="Y56" s="85">
        <v>0</v>
      </c>
      <c r="Z56" s="85">
        <v>1805364</v>
      </c>
      <c r="AA56" s="85">
        <v>1760006</v>
      </c>
      <c r="AB56" s="85">
        <v>-45358</v>
      </c>
      <c r="AC56" s="73">
        <v>0</v>
      </c>
      <c r="AD56" s="73">
        <v>46</v>
      </c>
      <c r="AE56" s="73">
        <v>0</v>
      </c>
      <c r="AF56" s="85">
        <v>0</v>
      </c>
      <c r="AG56" s="85">
        <v>5154</v>
      </c>
      <c r="AH56" s="73">
        <v>0</v>
      </c>
      <c r="AI56" s="73">
        <v>0</v>
      </c>
      <c r="AJ56" s="85">
        <v>0</v>
      </c>
      <c r="AK56" s="85">
        <v>24811</v>
      </c>
      <c r="AL56" s="73">
        <v>0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0</v>
      </c>
      <c r="BB56" s="73">
        <v>0</v>
      </c>
      <c r="BC56" s="73">
        <v>0</v>
      </c>
      <c r="BD56" s="85">
        <v>0</v>
      </c>
      <c r="BE56" s="85">
        <v>0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0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0</v>
      </c>
      <c r="CC56" s="85">
        <v>29965</v>
      </c>
      <c r="CD56" s="73">
        <v>0</v>
      </c>
      <c r="CE56" s="73" t="s">
        <v>333</v>
      </c>
      <c r="CF56" s="73" t="s">
        <v>334</v>
      </c>
      <c r="CG56" s="73" t="s">
        <v>321</v>
      </c>
      <c r="CH56" s="73" t="s">
        <v>321</v>
      </c>
      <c r="CI56" s="73" t="s">
        <v>321</v>
      </c>
      <c r="CJ56" s="72" t="s">
        <v>321</v>
      </c>
      <c r="CK56" s="72">
        <v>42243</v>
      </c>
      <c r="CL56" s="204" t="s">
        <v>473</v>
      </c>
      <c r="CM56" s="71" t="s">
        <v>474</v>
      </c>
      <c r="CN56" s="71" t="s">
        <v>168</v>
      </c>
      <c r="CO56" s="72">
        <v>42135</v>
      </c>
      <c r="CP56" s="204" t="s">
        <v>475</v>
      </c>
      <c r="CQ56" s="71" t="s">
        <v>478</v>
      </c>
      <c r="CR56" s="71" t="s">
        <v>506</v>
      </c>
      <c r="CS56" s="73">
        <v>1761956.22</v>
      </c>
      <c r="CT56" s="73" t="s">
        <v>326</v>
      </c>
      <c r="CU56" s="73" t="s">
        <v>327</v>
      </c>
      <c r="CV56" s="73">
        <v>0</v>
      </c>
      <c r="CW56" s="73">
        <v>21</v>
      </c>
      <c r="CX56" s="73">
        <v>0</v>
      </c>
      <c r="CY56" s="73">
        <v>0</v>
      </c>
      <c r="CZ56" s="73">
        <v>0</v>
      </c>
      <c r="DA56" s="73">
        <v>0</v>
      </c>
      <c r="DC56" s="205"/>
      <c r="DD56" s="205"/>
      <c r="DG56" s="205" t="str">
        <f t="shared" si="1"/>
        <v>CO</v>
      </c>
    </row>
    <row r="57" spans="1:111">
      <c r="A57" s="205" t="str">
        <f t="shared" si="4"/>
        <v>05CO</v>
      </c>
      <c r="B57" s="71" t="s">
        <v>4</v>
      </c>
      <c r="C57" s="71" t="s">
        <v>229</v>
      </c>
      <c r="D57" s="71" t="s">
        <v>230</v>
      </c>
      <c r="E57" s="72">
        <v>41780</v>
      </c>
      <c r="F57" s="204" t="s">
        <v>475</v>
      </c>
      <c r="G57" s="71" t="s">
        <v>479</v>
      </c>
      <c r="H57" s="210">
        <v>1</v>
      </c>
      <c r="I57" s="73">
        <v>1</v>
      </c>
      <c r="J57" s="73">
        <v>300</v>
      </c>
      <c r="K57" s="73">
        <v>328</v>
      </c>
      <c r="L57" s="73">
        <v>303</v>
      </c>
      <c r="M57" s="73">
        <v>25</v>
      </c>
      <c r="N57" s="73">
        <v>0</v>
      </c>
      <c r="O57" s="73">
        <v>0</v>
      </c>
      <c r="P57" s="73">
        <v>28</v>
      </c>
      <c r="Q57" s="85">
        <v>0</v>
      </c>
      <c r="R57" s="85">
        <v>6951000</v>
      </c>
      <c r="S57" s="85">
        <v>72000</v>
      </c>
      <c r="T57" s="85">
        <v>6879000</v>
      </c>
      <c r="U57" s="85">
        <v>6886782</v>
      </c>
      <c r="V57" s="85">
        <v>6967320</v>
      </c>
      <c r="W57" s="85">
        <v>0</v>
      </c>
      <c r="X57" s="85">
        <v>0</v>
      </c>
      <c r="Y57" s="85">
        <v>0</v>
      </c>
      <c r="Z57" s="85">
        <v>6967320</v>
      </c>
      <c r="AA57" s="85">
        <v>6782907</v>
      </c>
      <c r="AB57" s="85">
        <v>-184413</v>
      </c>
      <c r="AC57" s="73">
        <v>-64218</v>
      </c>
      <c r="AD57" s="73">
        <v>14</v>
      </c>
      <c r="AE57" s="73">
        <v>0</v>
      </c>
      <c r="AF57" s="85">
        <v>0</v>
      </c>
      <c r="AG57" s="85">
        <v>0</v>
      </c>
      <c r="AH57" s="73">
        <v>0</v>
      </c>
      <c r="AI57" s="73">
        <v>0</v>
      </c>
      <c r="AJ57" s="85">
        <v>0</v>
      </c>
      <c r="AK57" s="85">
        <v>8135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0</v>
      </c>
      <c r="AZ57" s="85">
        <v>0</v>
      </c>
      <c r="BA57" s="85">
        <v>-72353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0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0</v>
      </c>
      <c r="CB57" s="85">
        <v>0</v>
      </c>
      <c r="CC57" s="85">
        <v>-64218</v>
      </c>
      <c r="CD57" s="73">
        <v>0</v>
      </c>
      <c r="CE57" s="73" t="s">
        <v>333</v>
      </c>
      <c r="CF57" s="73" t="s">
        <v>334</v>
      </c>
      <c r="CG57" s="73" t="s">
        <v>321</v>
      </c>
      <c r="CH57" s="73" t="s">
        <v>321</v>
      </c>
      <c r="CI57" s="73" t="s">
        <v>321</v>
      </c>
      <c r="CJ57" s="72" t="s">
        <v>321</v>
      </c>
      <c r="CK57" s="72">
        <v>42243</v>
      </c>
      <c r="CL57" s="204" t="s">
        <v>473</v>
      </c>
      <c r="CM57" s="71" t="s">
        <v>474</v>
      </c>
      <c r="CN57" s="71" t="s">
        <v>168</v>
      </c>
      <c r="CO57" s="72">
        <v>42185</v>
      </c>
      <c r="CP57" s="204" t="s">
        <v>475</v>
      </c>
      <c r="CQ57" s="71" t="s">
        <v>478</v>
      </c>
      <c r="CR57" s="71" t="s">
        <v>504</v>
      </c>
      <c r="CS57" s="73">
        <v>7479522.6600000001</v>
      </c>
      <c r="CT57" s="73" t="s">
        <v>326</v>
      </c>
      <c r="CU57" s="73" t="s">
        <v>327</v>
      </c>
      <c r="CV57" s="73">
        <v>0</v>
      </c>
      <c r="CW57" s="73">
        <v>14</v>
      </c>
      <c r="CX57" s="73">
        <v>0</v>
      </c>
      <c r="CY57" s="73">
        <v>0</v>
      </c>
      <c r="CZ57" s="73">
        <v>0</v>
      </c>
      <c r="DA57" s="73">
        <v>0</v>
      </c>
      <c r="DC57" s="205"/>
      <c r="DD57" s="205"/>
      <c r="DG57" s="205" t="str">
        <f t="shared" si="1"/>
        <v>CO</v>
      </c>
    </row>
    <row r="58" spans="1:111">
      <c r="A58" s="205" t="str">
        <f t="shared" si="4"/>
        <v>05CO</v>
      </c>
      <c r="B58" s="71" t="s">
        <v>4</v>
      </c>
      <c r="C58" s="71" t="s">
        <v>293</v>
      </c>
      <c r="D58" s="71" t="s">
        <v>294</v>
      </c>
      <c r="E58" s="72">
        <v>41850</v>
      </c>
      <c r="F58" s="204" t="s">
        <v>473</v>
      </c>
      <c r="G58" s="71" t="s">
        <v>478</v>
      </c>
      <c r="H58" s="210">
        <v>1</v>
      </c>
      <c r="I58" s="73">
        <v>0</v>
      </c>
      <c r="J58" s="73">
        <v>110</v>
      </c>
      <c r="K58" s="73">
        <v>176</v>
      </c>
      <c r="L58" s="73">
        <v>176</v>
      </c>
      <c r="M58" s="73">
        <v>0</v>
      </c>
      <c r="N58" s="73">
        <v>0</v>
      </c>
      <c r="O58" s="73">
        <v>0</v>
      </c>
      <c r="P58" s="73">
        <v>66</v>
      </c>
      <c r="Q58" s="85">
        <v>0</v>
      </c>
      <c r="R58" s="85">
        <v>2189795</v>
      </c>
      <c r="S58" s="85">
        <v>50000</v>
      </c>
      <c r="T58" s="85">
        <v>2139795</v>
      </c>
      <c r="U58" s="85">
        <v>2189795</v>
      </c>
      <c r="V58" s="85">
        <v>2201353</v>
      </c>
      <c r="W58" s="85">
        <v>0</v>
      </c>
      <c r="X58" s="85">
        <v>0</v>
      </c>
      <c r="Y58" s="85">
        <v>0</v>
      </c>
      <c r="Z58" s="85">
        <v>2201353</v>
      </c>
      <c r="AA58" s="85">
        <v>2169152</v>
      </c>
      <c r="AB58" s="85">
        <v>-32201</v>
      </c>
      <c r="AC58" s="73">
        <v>0</v>
      </c>
      <c r="AD58" s="73">
        <v>42</v>
      </c>
      <c r="AE58" s="73">
        <v>0</v>
      </c>
      <c r="AF58" s="85">
        <v>0</v>
      </c>
      <c r="AG58" s="85">
        <v>54576</v>
      </c>
      <c r="AH58" s="73">
        <v>0</v>
      </c>
      <c r="AI58" s="73">
        <v>0</v>
      </c>
      <c r="AJ58" s="85">
        <v>0</v>
      </c>
      <c r="AK58" s="85">
        <v>0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0</v>
      </c>
      <c r="BB58" s="73">
        <v>0</v>
      </c>
      <c r="BC58" s="73">
        <v>0</v>
      </c>
      <c r="BD58" s="85">
        <v>0</v>
      </c>
      <c r="BE58" s="85">
        <v>0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0</v>
      </c>
      <c r="BM58" s="85">
        <v>0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0</v>
      </c>
      <c r="CC58" s="85">
        <v>54576</v>
      </c>
      <c r="CD58" s="73">
        <v>0</v>
      </c>
      <c r="CE58" s="73" t="s">
        <v>428</v>
      </c>
      <c r="CF58" s="73" t="s">
        <v>429</v>
      </c>
      <c r="CG58" s="73" t="s">
        <v>321</v>
      </c>
      <c r="CH58" s="73" t="s">
        <v>321</v>
      </c>
      <c r="CI58" s="73" t="s">
        <v>321</v>
      </c>
      <c r="CJ58" s="72" t="s">
        <v>321</v>
      </c>
      <c r="CK58" s="72">
        <v>42277</v>
      </c>
      <c r="CL58" s="204" t="s">
        <v>473</v>
      </c>
      <c r="CM58" s="71" t="s">
        <v>474</v>
      </c>
      <c r="CN58" s="71" t="s">
        <v>168</v>
      </c>
      <c r="CO58" s="72">
        <v>42118</v>
      </c>
      <c r="CP58" s="204" t="s">
        <v>475</v>
      </c>
      <c r="CQ58" s="71" t="s">
        <v>478</v>
      </c>
      <c r="CR58" s="71" t="s">
        <v>503</v>
      </c>
      <c r="CS58" s="73">
        <v>2211253.0699999998</v>
      </c>
      <c r="CT58" s="73" t="s">
        <v>326</v>
      </c>
      <c r="CU58" s="73" t="s">
        <v>327</v>
      </c>
      <c r="CV58" s="73">
        <v>0</v>
      </c>
      <c r="CW58" s="73">
        <v>24</v>
      </c>
      <c r="CX58" s="73">
        <v>0</v>
      </c>
      <c r="CY58" s="73">
        <v>0</v>
      </c>
      <c r="CZ58" s="73">
        <v>0</v>
      </c>
      <c r="DA58" s="73">
        <v>0</v>
      </c>
      <c r="DC58" s="205"/>
      <c r="DD58" s="205"/>
      <c r="DG58" s="205" t="str">
        <f t="shared" si="1"/>
        <v>CO</v>
      </c>
    </row>
    <row r="59" spans="1:111">
      <c r="A59" s="205" t="str">
        <f t="shared" si="4"/>
        <v>05CO</v>
      </c>
      <c r="B59" s="71" t="s">
        <v>4</v>
      </c>
      <c r="C59" s="71" t="s">
        <v>231</v>
      </c>
      <c r="D59" s="71" t="s">
        <v>232</v>
      </c>
      <c r="E59" s="72">
        <v>41976</v>
      </c>
      <c r="F59" s="204" t="s">
        <v>477</v>
      </c>
      <c r="G59" s="71" t="s">
        <v>478</v>
      </c>
      <c r="H59" s="210">
        <v>1</v>
      </c>
      <c r="I59" s="73">
        <v>1</v>
      </c>
      <c r="J59" s="73">
        <v>118</v>
      </c>
      <c r="K59" s="73">
        <v>129</v>
      </c>
      <c r="L59" s="73">
        <v>106</v>
      </c>
      <c r="M59" s="73">
        <v>23</v>
      </c>
      <c r="N59" s="73">
        <v>0</v>
      </c>
      <c r="O59" s="73">
        <v>0</v>
      </c>
      <c r="P59" s="73">
        <v>11</v>
      </c>
      <c r="Q59" s="85">
        <v>0</v>
      </c>
      <c r="R59" s="85">
        <v>544771</v>
      </c>
      <c r="S59" s="85">
        <v>36000</v>
      </c>
      <c r="T59" s="85">
        <v>508771</v>
      </c>
      <c r="U59" s="85">
        <v>536238</v>
      </c>
      <c r="V59" s="85">
        <v>524085</v>
      </c>
      <c r="W59" s="85">
        <v>0</v>
      </c>
      <c r="X59" s="85">
        <v>0</v>
      </c>
      <c r="Y59" s="85">
        <v>0</v>
      </c>
      <c r="Z59" s="85">
        <v>524085</v>
      </c>
      <c r="AA59" s="85">
        <v>520797</v>
      </c>
      <c r="AB59" s="85">
        <v>-3288</v>
      </c>
      <c r="AC59" s="73">
        <v>-8533</v>
      </c>
      <c r="AD59" s="73">
        <v>10</v>
      </c>
      <c r="AE59" s="73">
        <v>0</v>
      </c>
      <c r="AF59" s="85">
        <v>0</v>
      </c>
      <c r="AG59" s="85">
        <v>0</v>
      </c>
      <c r="AH59" s="73">
        <v>0</v>
      </c>
      <c r="AI59" s="73">
        <v>0</v>
      </c>
      <c r="AJ59" s="85">
        <v>0</v>
      </c>
      <c r="AK59" s="85">
        <v>10185</v>
      </c>
      <c r="AL59" s="73">
        <v>0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0</v>
      </c>
      <c r="AZ59" s="85">
        <v>0</v>
      </c>
      <c r="BA59" s="85">
        <v>-8533</v>
      </c>
      <c r="BB59" s="73">
        <v>0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0</v>
      </c>
      <c r="BR59" s="73">
        <v>0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0</v>
      </c>
      <c r="CB59" s="85">
        <v>0</v>
      </c>
      <c r="CC59" s="85">
        <v>1651</v>
      </c>
      <c r="CD59" s="73">
        <v>0</v>
      </c>
      <c r="CE59" s="73" t="s">
        <v>369</v>
      </c>
      <c r="CF59" s="73" t="s">
        <v>370</v>
      </c>
      <c r="CG59" s="73" t="s">
        <v>321</v>
      </c>
      <c r="CH59" s="73" t="s">
        <v>321</v>
      </c>
      <c r="CI59" s="73" t="s">
        <v>321</v>
      </c>
      <c r="CJ59" s="72" t="s">
        <v>321</v>
      </c>
      <c r="CK59" s="72">
        <v>42199</v>
      </c>
      <c r="CL59" s="204" t="s">
        <v>473</v>
      </c>
      <c r="CM59" s="71" t="s">
        <v>474</v>
      </c>
      <c r="CN59" s="71" t="s">
        <v>168</v>
      </c>
      <c r="CO59" s="72">
        <v>42156</v>
      </c>
      <c r="CP59" s="204" t="s">
        <v>475</v>
      </c>
      <c r="CQ59" s="71" t="s">
        <v>478</v>
      </c>
      <c r="CR59" s="71" t="s">
        <v>507</v>
      </c>
      <c r="CS59" s="73">
        <v>761207.45</v>
      </c>
      <c r="CT59" s="73"/>
      <c r="CU59" s="73"/>
      <c r="CV59" s="73">
        <v>0</v>
      </c>
      <c r="CW59" s="73">
        <v>1</v>
      </c>
      <c r="CX59" s="73">
        <v>0</v>
      </c>
      <c r="CY59" s="73">
        <v>0</v>
      </c>
      <c r="CZ59" s="73">
        <v>0</v>
      </c>
      <c r="DA59" s="73">
        <v>0</v>
      </c>
      <c r="DC59" s="205"/>
      <c r="DD59" s="205"/>
      <c r="DG59" s="205" t="str">
        <f t="shared" si="1"/>
        <v>CO</v>
      </c>
    </row>
    <row r="60" spans="1:111">
      <c r="A60" s="205" t="str">
        <f t="shared" si="4"/>
        <v>05DO</v>
      </c>
      <c r="B60" s="71" t="s">
        <v>4</v>
      </c>
      <c r="C60" s="71" t="s">
        <v>223</v>
      </c>
      <c r="D60" s="71" t="s">
        <v>224</v>
      </c>
      <c r="E60" s="72">
        <v>41765</v>
      </c>
      <c r="F60" s="204" t="s">
        <v>475</v>
      </c>
      <c r="G60" s="71" t="s">
        <v>479</v>
      </c>
      <c r="H60" s="210">
        <v>1</v>
      </c>
      <c r="I60" s="73">
        <v>1</v>
      </c>
      <c r="J60" s="73">
        <v>100</v>
      </c>
      <c r="K60" s="73">
        <v>127</v>
      </c>
      <c r="L60" s="73">
        <v>125</v>
      </c>
      <c r="M60" s="73">
        <v>2</v>
      </c>
      <c r="N60" s="73">
        <v>0</v>
      </c>
      <c r="O60" s="73">
        <v>0</v>
      </c>
      <c r="P60" s="73">
        <v>12</v>
      </c>
      <c r="Q60" s="85">
        <v>15</v>
      </c>
      <c r="R60" s="85">
        <v>260959</v>
      </c>
      <c r="S60" s="85">
        <v>11000</v>
      </c>
      <c r="T60" s="85">
        <v>249959</v>
      </c>
      <c r="U60" s="85">
        <v>242155</v>
      </c>
      <c r="V60" s="85">
        <v>231155</v>
      </c>
      <c r="W60" s="85">
        <v>0</v>
      </c>
      <c r="X60" s="85">
        <v>0</v>
      </c>
      <c r="Y60" s="85">
        <v>0</v>
      </c>
      <c r="Z60" s="85">
        <v>231155</v>
      </c>
      <c r="AA60" s="85">
        <v>231155</v>
      </c>
      <c r="AB60" s="85">
        <v>0</v>
      </c>
      <c r="AC60" s="73">
        <v>-18805</v>
      </c>
      <c r="AD60" s="73">
        <v>3</v>
      </c>
      <c r="AE60" s="73">
        <v>0</v>
      </c>
      <c r="AF60" s="85">
        <v>0</v>
      </c>
      <c r="AG60" s="85">
        <v>0</v>
      </c>
      <c r="AH60" s="73">
        <v>0</v>
      </c>
      <c r="AI60" s="73">
        <v>0</v>
      </c>
      <c r="AJ60" s="85">
        <v>15</v>
      </c>
      <c r="AK60" s="85">
        <v>-18805</v>
      </c>
      <c r="AL60" s="73">
        <v>0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0</v>
      </c>
      <c r="AZ60" s="85">
        <v>0</v>
      </c>
      <c r="BA60" s="85">
        <v>0</v>
      </c>
      <c r="BB60" s="73">
        <v>0</v>
      </c>
      <c r="BC60" s="73">
        <v>0</v>
      </c>
      <c r="BD60" s="85">
        <v>0</v>
      </c>
      <c r="BE60" s="85">
        <v>0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0</v>
      </c>
      <c r="CB60" s="85">
        <v>15</v>
      </c>
      <c r="CC60" s="85">
        <v>-18805</v>
      </c>
      <c r="CD60" s="73">
        <v>0</v>
      </c>
      <c r="CE60" s="73" t="s">
        <v>421</v>
      </c>
      <c r="CF60" s="73" t="s">
        <v>422</v>
      </c>
      <c r="CG60" s="73" t="s">
        <v>321</v>
      </c>
      <c r="CH60" s="73" t="s">
        <v>321</v>
      </c>
      <c r="CI60" s="73" t="s">
        <v>321</v>
      </c>
      <c r="CJ60" s="72" t="s">
        <v>321</v>
      </c>
      <c r="CK60" s="72">
        <v>42255</v>
      </c>
      <c r="CL60" s="204" t="s">
        <v>473</v>
      </c>
      <c r="CM60" s="71" t="s">
        <v>474</v>
      </c>
      <c r="CN60" s="71" t="s">
        <v>168</v>
      </c>
      <c r="CO60" s="72">
        <v>42109</v>
      </c>
      <c r="CP60" s="204" t="s">
        <v>475</v>
      </c>
      <c r="CQ60" s="71" t="s">
        <v>478</v>
      </c>
      <c r="CR60" s="71" t="s">
        <v>504</v>
      </c>
      <c r="CS60" s="73">
        <v>250000</v>
      </c>
      <c r="CT60" s="73"/>
      <c r="CU60" s="73"/>
      <c r="CV60" s="73">
        <v>0</v>
      </c>
      <c r="CW60" s="73">
        <v>9</v>
      </c>
      <c r="CX60" s="73">
        <v>0</v>
      </c>
      <c r="CY60" s="73">
        <v>0</v>
      </c>
      <c r="CZ60" s="73">
        <v>0</v>
      </c>
      <c r="DA60" s="73">
        <v>0</v>
      </c>
      <c r="DC60" s="205"/>
      <c r="DD60" s="205"/>
      <c r="DG60" s="205" t="str">
        <f t="shared" si="1"/>
        <v>DO</v>
      </c>
    </row>
    <row r="61" spans="1:111">
      <c r="A61" s="205" t="str">
        <f t="shared" si="4"/>
        <v>05DO</v>
      </c>
      <c r="B61" s="71" t="s">
        <v>4</v>
      </c>
      <c r="C61" s="71" t="s">
        <v>423</v>
      </c>
      <c r="D61" s="71" t="s">
        <v>508</v>
      </c>
      <c r="E61" s="72">
        <v>41688</v>
      </c>
      <c r="F61" s="204" t="s">
        <v>471</v>
      </c>
      <c r="G61" s="71" t="s">
        <v>479</v>
      </c>
      <c r="H61" s="210">
        <v>1</v>
      </c>
      <c r="I61" s="73">
        <v>0</v>
      </c>
      <c r="J61" s="73">
        <v>365</v>
      </c>
      <c r="K61" s="73">
        <v>380</v>
      </c>
      <c r="L61" s="73">
        <v>380</v>
      </c>
      <c r="M61" s="73">
        <v>0</v>
      </c>
      <c r="N61" s="73">
        <v>0</v>
      </c>
      <c r="O61" s="73">
        <v>0</v>
      </c>
      <c r="P61" s="73">
        <v>15</v>
      </c>
      <c r="Q61" s="85">
        <v>0</v>
      </c>
      <c r="R61" s="85">
        <v>3585585</v>
      </c>
      <c r="S61" s="85">
        <v>50000</v>
      </c>
      <c r="T61" s="85">
        <v>3535585</v>
      </c>
      <c r="U61" s="85">
        <v>3585585</v>
      </c>
      <c r="V61" s="85">
        <v>3535585</v>
      </c>
      <c r="W61" s="85">
        <v>0</v>
      </c>
      <c r="X61" s="85">
        <v>0</v>
      </c>
      <c r="Y61" s="85">
        <v>0</v>
      </c>
      <c r="Z61" s="85">
        <v>3535585</v>
      </c>
      <c r="AA61" s="85">
        <v>0</v>
      </c>
      <c r="AB61" s="85">
        <v>-3535585</v>
      </c>
      <c r="AC61" s="73">
        <v>0</v>
      </c>
      <c r="AD61" s="73">
        <v>1</v>
      </c>
      <c r="AE61" s="73">
        <v>0</v>
      </c>
      <c r="AF61" s="85">
        <v>0</v>
      </c>
      <c r="AG61" s="85">
        <v>0</v>
      </c>
      <c r="AH61" s="73">
        <v>0</v>
      </c>
      <c r="AI61" s="73">
        <v>0</v>
      </c>
      <c r="AJ61" s="85">
        <v>0</v>
      </c>
      <c r="AK61" s="85">
        <v>0</v>
      </c>
      <c r="AL61" s="73">
        <v>0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0</v>
      </c>
      <c r="BA61" s="85">
        <v>0</v>
      </c>
      <c r="BB61" s="73">
        <v>0</v>
      </c>
      <c r="BC61" s="73">
        <v>0</v>
      </c>
      <c r="BD61" s="85">
        <v>0</v>
      </c>
      <c r="BE61" s="85">
        <v>0</v>
      </c>
      <c r="BF61" s="73">
        <v>0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0</v>
      </c>
      <c r="BM61" s="85">
        <v>0</v>
      </c>
      <c r="BN61" s="73">
        <v>0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0</v>
      </c>
      <c r="CB61" s="85">
        <v>0</v>
      </c>
      <c r="CC61" s="85">
        <v>0</v>
      </c>
      <c r="CD61" s="73">
        <v>0</v>
      </c>
      <c r="CE61" s="73" t="s">
        <v>319</v>
      </c>
      <c r="CF61" s="73" t="s">
        <v>320</v>
      </c>
      <c r="CG61" s="73" t="s">
        <v>321</v>
      </c>
      <c r="CH61" s="73" t="s">
        <v>321</v>
      </c>
      <c r="CI61" s="73" t="s">
        <v>321</v>
      </c>
      <c r="CJ61" s="72" t="s">
        <v>321</v>
      </c>
      <c r="CK61" s="72">
        <v>42195</v>
      </c>
      <c r="CL61" s="204" t="s">
        <v>473</v>
      </c>
      <c r="CM61" s="71" t="s">
        <v>474</v>
      </c>
      <c r="CN61" s="71" t="s">
        <v>168</v>
      </c>
      <c r="CO61" s="72">
        <v>42153</v>
      </c>
      <c r="CP61" s="204" t="s">
        <v>475</v>
      </c>
      <c r="CQ61" s="71" t="s">
        <v>478</v>
      </c>
      <c r="CR61" s="71" t="s">
        <v>504</v>
      </c>
      <c r="CS61" s="73">
        <v>3478319.3</v>
      </c>
      <c r="CT61" s="73" t="s">
        <v>322</v>
      </c>
      <c r="CU61" s="73" t="s">
        <v>323</v>
      </c>
      <c r="CV61" s="73">
        <v>0</v>
      </c>
      <c r="CW61" s="73">
        <v>14</v>
      </c>
      <c r="CX61" s="73">
        <v>0</v>
      </c>
      <c r="CY61" s="73">
        <v>0</v>
      </c>
      <c r="CZ61" s="73">
        <v>0</v>
      </c>
      <c r="DA61" s="73">
        <v>0</v>
      </c>
      <c r="DC61" s="205"/>
      <c r="DD61" s="205"/>
      <c r="DG61" s="205" t="str">
        <f t="shared" si="1"/>
        <v>DO</v>
      </c>
    </row>
    <row r="62" spans="1:111">
      <c r="A62" s="205" t="str">
        <f t="shared" si="4"/>
        <v>05DO</v>
      </c>
      <c r="B62" s="71" t="s">
        <v>4</v>
      </c>
      <c r="C62" s="71" t="s">
        <v>285</v>
      </c>
      <c r="D62" s="71" t="s">
        <v>286</v>
      </c>
      <c r="E62" s="72">
        <v>41975</v>
      </c>
      <c r="F62" s="204" t="s">
        <v>477</v>
      </c>
      <c r="G62" s="71" t="s">
        <v>478</v>
      </c>
      <c r="H62" s="210">
        <v>2</v>
      </c>
      <c r="I62" s="73">
        <v>0</v>
      </c>
      <c r="J62" s="73">
        <v>120</v>
      </c>
      <c r="K62" s="73">
        <v>124</v>
      </c>
      <c r="L62" s="73">
        <v>121</v>
      </c>
      <c r="M62" s="73">
        <v>3</v>
      </c>
      <c r="N62" s="73">
        <v>0</v>
      </c>
      <c r="O62" s="73">
        <v>0</v>
      </c>
      <c r="P62" s="73">
        <v>4</v>
      </c>
      <c r="Q62" s="85">
        <v>0</v>
      </c>
      <c r="R62" s="85">
        <v>518519</v>
      </c>
      <c r="S62" s="85">
        <v>21000</v>
      </c>
      <c r="T62" s="85">
        <v>497519</v>
      </c>
      <c r="U62" s="85">
        <v>518519</v>
      </c>
      <c r="V62" s="85">
        <v>502367</v>
      </c>
      <c r="W62" s="85">
        <v>0</v>
      </c>
      <c r="X62" s="85">
        <v>0</v>
      </c>
      <c r="Y62" s="85">
        <v>0</v>
      </c>
      <c r="Z62" s="85">
        <v>502367</v>
      </c>
      <c r="AA62" s="85">
        <v>502367</v>
      </c>
      <c r="AB62" s="85">
        <v>0</v>
      </c>
      <c r="AC62" s="73">
        <v>0</v>
      </c>
      <c r="AD62" s="73">
        <v>2</v>
      </c>
      <c r="AE62" s="73">
        <v>0</v>
      </c>
      <c r="AF62" s="85">
        <v>0</v>
      </c>
      <c r="AG62" s="85">
        <v>2974</v>
      </c>
      <c r="AH62" s="73">
        <v>0</v>
      </c>
      <c r="AI62" s="73">
        <v>0</v>
      </c>
      <c r="AJ62" s="85">
        <v>0</v>
      </c>
      <c r="AK62" s="85">
        <v>3026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0</v>
      </c>
      <c r="BA62" s="85">
        <v>0</v>
      </c>
      <c r="BB62" s="73">
        <v>0</v>
      </c>
      <c r="BC62" s="73">
        <v>0</v>
      </c>
      <c r="BD62" s="85">
        <v>0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0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0</v>
      </c>
      <c r="CB62" s="85">
        <v>0</v>
      </c>
      <c r="CC62" s="85">
        <v>6000</v>
      </c>
      <c r="CD62" s="73">
        <v>0</v>
      </c>
      <c r="CE62" s="73" t="s">
        <v>424</v>
      </c>
      <c r="CF62" s="73" t="s">
        <v>425</v>
      </c>
      <c r="CG62" s="73" t="s">
        <v>321</v>
      </c>
      <c r="CH62" s="73" t="s">
        <v>321</v>
      </c>
      <c r="CI62" s="73" t="s">
        <v>321</v>
      </c>
      <c r="CJ62" s="72" t="s">
        <v>321</v>
      </c>
      <c r="CK62" s="72">
        <v>42213</v>
      </c>
      <c r="CL62" s="204" t="s">
        <v>473</v>
      </c>
      <c r="CM62" s="71" t="s">
        <v>474</v>
      </c>
      <c r="CN62" s="71" t="s">
        <v>168</v>
      </c>
      <c r="CO62" s="72">
        <v>42199</v>
      </c>
      <c r="CP62" s="204" t="s">
        <v>473</v>
      </c>
      <c r="CQ62" s="71" t="s">
        <v>474</v>
      </c>
      <c r="CR62" s="71" t="s">
        <v>505</v>
      </c>
      <c r="CS62" s="73">
        <v>460954.46</v>
      </c>
      <c r="CT62" s="73"/>
      <c r="CU62" s="73"/>
      <c r="CV62" s="73">
        <v>0</v>
      </c>
      <c r="CW62" s="73">
        <v>2</v>
      </c>
      <c r="CX62" s="73">
        <v>0</v>
      </c>
      <c r="CY62" s="73">
        <v>0</v>
      </c>
      <c r="CZ62" s="73">
        <v>0</v>
      </c>
      <c r="DA62" s="73">
        <v>0</v>
      </c>
      <c r="DC62" s="205"/>
      <c r="DD62" s="205"/>
      <c r="DG62" s="205" t="str">
        <f t="shared" si="1"/>
        <v>DO</v>
      </c>
    </row>
    <row r="63" spans="1:111">
      <c r="A63" s="205" t="str">
        <f t="shared" si="4"/>
        <v>06CO</v>
      </c>
      <c r="B63" s="71" t="s">
        <v>5</v>
      </c>
      <c r="C63" s="71" t="s">
        <v>233</v>
      </c>
      <c r="D63" s="71" t="s">
        <v>234</v>
      </c>
      <c r="E63" s="72">
        <v>41416</v>
      </c>
      <c r="F63" s="204" t="s">
        <v>475</v>
      </c>
      <c r="G63" s="71" t="s">
        <v>476</v>
      </c>
      <c r="H63" s="210">
        <v>3</v>
      </c>
      <c r="I63" s="73">
        <v>5</v>
      </c>
      <c r="J63" s="73">
        <v>280</v>
      </c>
      <c r="K63" s="73">
        <v>396</v>
      </c>
      <c r="L63" s="73">
        <v>396</v>
      </c>
      <c r="M63" s="73">
        <v>0</v>
      </c>
      <c r="N63" s="73">
        <v>0</v>
      </c>
      <c r="O63" s="73">
        <v>0</v>
      </c>
      <c r="P63" s="73">
        <v>74</v>
      </c>
      <c r="Q63" s="85">
        <v>42</v>
      </c>
      <c r="R63" s="85">
        <v>6954601</v>
      </c>
      <c r="S63" s="85">
        <v>80000</v>
      </c>
      <c r="T63" s="85">
        <v>6874601</v>
      </c>
      <c r="U63" s="85">
        <v>7631613</v>
      </c>
      <c r="V63" s="85">
        <v>7814383</v>
      </c>
      <c r="W63" s="85">
        <v>0</v>
      </c>
      <c r="X63" s="85">
        <v>0</v>
      </c>
      <c r="Y63" s="85">
        <v>0</v>
      </c>
      <c r="Z63" s="85">
        <v>7814383</v>
      </c>
      <c r="AA63" s="85">
        <v>7814501</v>
      </c>
      <c r="AB63" s="85">
        <v>117</v>
      </c>
      <c r="AC63" s="73">
        <v>677012</v>
      </c>
      <c r="AD63" s="73">
        <v>49</v>
      </c>
      <c r="AE63" s="73">
        <v>10</v>
      </c>
      <c r="AF63" s="85">
        <v>0</v>
      </c>
      <c r="AG63" s="85">
        <v>192852</v>
      </c>
      <c r="AH63" s="73">
        <v>0</v>
      </c>
      <c r="AI63" s="73">
        <v>0</v>
      </c>
      <c r="AJ63" s="85">
        <v>42</v>
      </c>
      <c r="AK63" s="85">
        <v>499242</v>
      </c>
      <c r="AL63" s="73">
        <v>19532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0</v>
      </c>
      <c r="AZ63" s="85">
        <v>0</v>
      </c>
      <c r="BA63" s="85">
        <v>0</v>
      </c>
      <c r="BB63" s="73">
        <v>0</v>
      </c>
      <c r="BC63" s="73">
        <v>0</v>
      </c>
      <c r="BD63" s="85">
        <v>0</v>
      </c>
      <c r="BE63" s="85">
        <v>0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10</v>
      </c>
      <c r="CB63" s="85">
        <v>42</v>
      </c>
      <c r="CC63" s="85">
        <v>692093</v>
      </c>
      <c r="CD63" s="73">
        <v>19532</v>
      </c>
      <c r="CE63" s="73" t="s">
        <v>447</v>
      </c>
      <c r="CF63" s="73" t="s">
        <v>448</v>
      </c>
      <c r="CG63" s="73" t="s">
        <v>321</v>
      </c>
      <c r="CH63" s="73" t="s">
        <v>321</v>
      </c>
      <c r="CI63" s="73" t="s">
        <v>321</v>
      </c>
      <c r="CJ63" s="72" t="s">
        <v>321</v>
      </c>
      <c r="CK63" s="72">
        <v>42222</v>
      </c>
      <c r="CL63" s="204" t="s">
        <v>473</v>
      </c>
      <c r="CM63" s="71" t="s">
        <v>474</v>
      </c>
      <c r="CN63" s="71" t="s">
        <v>168</v>
      </c>
      <c r="CO63" s="72">
        <v>42061</v>
      </c>
      <c r="CP63" s="204" t="s">
        <v>471</v>
      </c>
      <c r="CQ63" s="71" t="s">
        <v>478</v>
      </c>
      <c r="CR63" s="71" t="s">
        <v>509</v>
      </c>
      <c r="CS63" s="73">
        <v>8225852.0499999998</v>
      </c>
      <c r="CT63" s="73"/>
      <c r="CU63" s="73"/>
      <c r="CV63" s="73">
        <v>0</v>
      </c>
      <c r="CW63" s="73">
        <v>15</v>
      </c>
      <c r="CX63" s="73">
        <v>0</v>
      </c>
      <c r="CY63" s="73">
        <v>0</v>
      </c>
      <c r="CZ63" s="73">
        <v>0</v>
      </c>
      <c r="DA63" s="73">
        <v>0</v>
      </c>
      <c r="DC63" s="205"/>
      <c r="DD63" s="205"/>
      <c r="DG63" s="205" t="str">
        <f t="shared" si="1"/>
        <v>CO</v>
      </c>
    </row>
    <row r="64" spans="1:111">
      <c r="A64" s="205" t="str">
        <f t="shared" si="4"/>
        <v>06CO</v>
      </c>
      <c r="B64" s="71" t="s">
        <v>5</v>
      </c>
      <c r="C64" s="71" t="s">
        <v>235</v>
      </c>
      <c r="D64" s="71" t="s">
        <v>236</v>
      </c>
      <c r="E64" s="72">
        <v>41052</v>
      </c>
      <c r="F64" s="204" t="s">
        <v>475</v>
      </c>
      <c r="G64" s="71" t="s">
        <v>472</v>
      </c>
      <c r="H64" s="210">
        <v>4</v>
      </c>
      <c r="I64" s="73">
        <v>6</v>
      </c>
      <c r="J64" s="73">
        <v>650</v>
      </c>
      <c r="K64" s="73">
        <v>1028</v>
      </c>
      <c r="L64" s="73">
        <v>1028</v>
      </c>
      <c r="M64" s="73">
        <v>0</v>
      </c>
      <c r="N64" s="73">
        <v>0</v>
      </c>
      <c r="O64" s="73">
        <v>0</v>
      </c>
      <c r="P64" s="73">
        <v>254</v>
      </c>
      <c r="Q64" s="85">
        <v>124</v>
      </c>
      <c r="R64" s="85">
        <v>14358568</v>
      </c>
      <c r="S64" s="85">
        <v>211699</v>
      </c>
      <c r="T64" s="85">
        <v>14146869</v>
      </c>
      <c r="U64" s="85">
        <v>13941778</v>
      </c>
      <c r="V64" s="85">
        <v>14063237</v>
      </c>
      <c r="W64" s="85">
        <v>0</v>
      </c>
      <c r="X64" s="85">
        <v>0</v>
      </c>
      <c r="Y64" s="85">
        <v>0</v>
      </c>
      <c r="Z64" s="85">
        <v>14063237</v>
      </c>
      <c r="AA64" s="85">
        <v>13981485</v>
      </c>
      <c r="AB64" s="85">
        <v>-81752</v>
      </c>
      <c r="AC64" s="73">
        <v>-416790</v>
      </c>
      <c r="AD64" s="73">
        <v>215</v>
      </c>
      <c r="AE64" s="73">
        <v>0</v>
      </c>
      <c r="AF64" s="85">
        <v>69</v>
      </c>
      <c r="AG64" s="85">
        <v>338260</v>
      </c>
      <c r="AH64" s="73">
        <v>0</v>
      </c>
      <c r="AI64" s="73">
        <v>0</v>
      </c>
      <c r="AJ64" s="85">
        <v>0</v>
      </c>
      <c r="AK64" s="85">
        <v>2917</v>
      </c>
      <c r="AL64" s="73">
        <v>0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0</v>
      </c>
      <c r="AZ64" s="85">
        <v>0</v>
      </c>
      <c r="BA64" s="85">
        <v>198178</v>
      </c>
      <c r="BB64" s="73">
        <v>6413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0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0</v>
      </c>
      <c r="CB64" s="85">
        <v>124</v>
      </c>
      <c r="CC64" s="85">
        <v>-283761</v>
      </c>
      <c r="CD64" s="73">
        <v>6413</v>
      </c>
      <c r="CE64" s="73" t="s">
        <v>452</v>
      </c>
      <c r="CF64" s="73" t="s">
        <v>453</v>
      </c>
      <c r="CG64" s="73" t="s">
        <v>321</v>
      </c>
      <c r="CH64" s="73" t="s">
        <v>321</v>
      </c>
      <c r="CI64" s="73" t="s">
        <v>321</v>
      </c>
      <c r="CJ64" s="72" t="s">
        <v>321</v>
      </c>
      <c r="CK64" s="72">
        <v>42269</v>
      </c>
      <c r="CL64" s="204" t="s">
        <v>473</v>
      </c>
      <c r="CM64" s="71" t="s">
        <v>474</v>
      </c>
      <c r="CN64" s="71" t="s">
        <v>168</v>
      </c>
      <c r="CO64" s="72">
        <v>42196</v>
      </c>
      <c r="CP64" s="204" t="s">
        <v>473</v>
      </c>
      <c r="CQ64" s="71" t="s">
        <v>474</v>
      </c>
      <c r="CR64" s="71" t="s">
        <v>509</v>
      </c>
      <c r="CS64" s="73">
        <v>12500128.6</v>
      </c>
      <c r="CT64" s="73"/>
      <c r="CU64" s="73"/>
      <c r="CV64" s="73">
        <v>0</v>
      </c>
      <c r="CW64" s="73">
        <v>39</v>
      </c>
      <c r="CX64" s="73">
        <v>0</v>
      </c>
      <c r="CY64" s="73">
        <v>55</v>
      </c>
      <c r="CZ64" s="73">
        <v>-823116</v>
      </c>
      <c r="DA64" s="73">
        <v>0</v>
      </c>
      <c r="DC64" s="205"/>
      <c r="DD64" s="205"/>
      <c r="DG64" s="205" t="str">
        <f t="shared" si="1"/>
        <v>CO</v>
      </c>
    </row>
    <row r="65" spans="1:111">
      <c r="A65" s="205" t="str">
        <f t="shared" ref="A65:A96" si="5">CONCATENATE(B65,DG65)</f>
        <v>06CO</v>
      </c>
      <c r="B65" s="71" t="s">
        <v>5</v>
      </c>
      <c r="C65" s="71" t="s">
        <v>237</v>
      </c>
      <c r="D65" s="71" t="s">
        <v>238</v>
      </c>
      <c r="E65" s="72">
        <v>41542</v>
      </c>
      <c r="F65" s="204" t="s">
        <v>473</v>
      </c>
      <c r="G65" s="71" t="s">
        <v>479</v>
      </c>
      <c r="H65" s="210">
        <v>4</v>
      </c>
      <c r="I65" s="73">
        <v>2</v>
      </c>
      <c r="J65" s="73">
        <v>240</v>
      </c>
      <c r="K65" s="73">
        <v>450</v>
      </c>
      <c r="L65" s="73">
        <v>450</v>
      </c>
      <c r="M65" s="73">
        <v>0</v>
      </c>
      <c r="N65" s="73">
        <v>0</v>
      </c>
      <c r="O65" s="73">
        <v>0</v>
      </c>
      <c r="P65" s="73">
        <v>210</v>
      </c>
      <c r="Q65" s="85">
        <v>0</v>
      </c>
      <c r="R65" s="85">
        <v>2272423</v>
      </c>
      <c r="S65" s="85">
        <v>51180</v>
      </c>
      <c r="T65" s="85">
        <v>2221243</v>
      </c>
      <c r="U65" s="85">
        <v>2348653</v>
      </c>
      <c r="V65" s="85">
        <v>2183494</v>
      </c>
      <c r="W65" s="85">
        <v>0</v>
      </c>
      <c r="X65" s="85">
        <v>0</v>
      </c>
      <c r="Y65" s="85">
        <v>0</v>
      </c>
      <c r="Z65" s="85">
        <v>2183494</v>
      </c>
      <c r="AA65" s="85">
        <v>2177671</v>
      </c>
      <c r="AB65" s="85">
        <v>-5822</v>
      </c>
      <c r="AC65" s="73">
        <v>76230</v>
      </c>
      <c r="AD65" s="73">
        <v>121</v>
      </c>
      <c r="AE65" s="73">
        <v>0</v>
      </c>
      <c r="AF65" s="85">
        <v>0</v>
      </c>
      <c r="AG65" s="85">
        <v>34580</v>
      </c>
      <c r="AH65" s="73">
        <v>0</v>
      </c>
      <c r="AI65" s="73">
        <v>42</v>
      </c>
      <c r="AJ65" s="85">
        <v>0</v>
      </c>
      <c r="AK65" s="85">
        <v>65393</v>
      </c>
      <c r="AL65" s="73">
        <v>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0</v>
      </c>
      <c r="AT65" s="73">
        <v>0</v>
      </c>
      <c r="AU65" s="73">
        <v>0</v>
      </c>
      <c r="AV65" s="85">
        <v>0</v>
      </c>
      <c r="AW65" s="85">
        <v>0</v>
      </c>
      <c r="AX65" s="73">
        <v>0</v>
      </c>
      <c r="AY65" s="73">
        <v>0</v>
      </c>
      <c r="AZ65" s="85">
        <v>0</v>
      </c>
      <c r="BA65" s="85">
        <v>0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0</v>
      </c>
      <c r="BM65" s="85">
        <v>0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42</v>
      </c>
      <c r="CB65" s="85">
        <v>0</v>
      </c>
      <c r="CC65" s="85">
        <v>99973</v>
      </c>
      <c r="CD65" s="73">
        <v>0</v>
      </c>
      <c r="CE65" s="73" t="s">
        <v>454</v>
      </c>
      <c r="CF65" s="73" t="s">
        <v>455</v>
      </c>
      <c r="CG65" s="73" t="s">
        <v>321</v>
      </c>
      <c r="CH65" s="73" t="s">
        <v>321</v>
      </c>
      <c r="CI65" s="73" t="s">
        <v>321</v>
      </c>
      <c r="CJ65" s="72" t="s">
        <v>321</v>
      </c>
      <c r="CK65" s="72">
        <v>42272</v>
      </c>
      <c r="CL65" s="204" t="s">
        <v>473</v>
      </c>
      <c r="CM65" s="71" t="s">
        <v>474</v>
      </c>
      <c r="CN65" s="71" t="s">
        <v>168</v>
      </c>
      <c r="CO65" s="72">
        <v>42213</v>
      </c>
      <c r="CP65" s="204" t="s">
        <v>473</v>
      </c>
      <c r="CQ65" s="71" t="s">
        <v>474</v>
      </c>
      <c r="CR65" s="71" t="s">
        <v>509</v>
      </c>
      <c r="CS65" s="73">
        <v>2206205.25</v>
      </c>
      <c r="CT65" s="73"/>
      <c r="CU65" s="73"/>
      <c r="CV65" s="73">
        <v>0</v>
      </c>
      <c r="CW65" s="73">
        <v>47</v>
      </c>
      <c r="CX65" s="73">
        <v>0</v>
      </c>
      <c r="CY65" s="73">
        <v>0</v>
      </c>
      <c r="CZ65" s="73">
        <v>0</v>
      </c>
      <c r="DA65" s="73">
        <v>0</v>
      </c>
      <c r="DC65" s="205"/>
      <c r="DD65" s="205"/>
      <c r="DG65" s="205" t="str">
        <f t="shared" ref="DG65:DG91" si="6">IF(LEFT(C65,1)="E","DO","CO")</f>
        <v>CO</v>
      </c>
    </row>
    <row r="66" spans="1:111">
      <c r="A66" s="205" t="str">
        <f t="shared" si="5"/>
        <v>06CO</v>
      </c>
      <c r="B66" s="71" t="s">
        <v>5</v>
      </c>
      <c r="C66" s="71" t="s">
        <v>239</v>
      </c>
      <c r="D66" s="71" t="s">
        <v>240</v>
      </c>
      <c r="E66" s="72">
        <v>41542</v>
      </c>
      <c r="F66" s="204" t="s">
        <v>473</v>
      </c>
      <c r="G66" s="71" t="s">
        <v>479</v>
      </c>
      <c r="H66" s="210">
        <v>2</v>
      </c>
      <c r="I66" s="73">
        <v>2</v>
      </c>
      <c r="J66" s="73">
        <v>260</v>
      </c>
      <c r="K66" s="73">
        <v>410</v>
      </c>
      <c r="L66" s="73">
        <v>407</v>
      </c>
      <c r="M66" s="73">
        <v>3</v>
      </c>
      <c r="N66" s="73">
        <v>0</v>
      </c>
      <c r="O66" s="73">
        <v>0</v>
      </c>
      <c r="P66" s="73">
        <v>150</v>
      </c>
      <c r="Q66" s="85">
        <v>0</v>
      </c>
      <c r="R66" s="85">
        <v>3959132</v>
      </c>
      <c r="S66" s="85">
        <v>51415</v>
      </c>
      <c r="T66" s="85">
        <v>3907717</v>
      </c>
      <c r="U66" s="85">
        <v>4129233</v>
      </c>
      <c r="V66" s="85">
        <v>4133336</v>
      </c>
      <c r="W66" s="85">
        <v>0</v>
      </c>
      <c r="X66" s="85">
        <v>0</v>
      </c>
      <c r="Y66" s="85">
        <v>0</v>
      </c>
      <c r="Z66" s="85">
        <v>4133336</v>
      </c>
      <c r="AA66" s="85">
        <v>4124281</v>
      </c>
      <c r="AB66" s="85">
        <v>-9055</v>
      </c>
      <c r="AC66" s="73">
        <v>170101</v>
      </c>
      <c r="AD66" s="73">
        <v>105</v>
      </c>
      <c r="AE66" s="73">
        <v>0</v>
      </c>
      <c r="AF66" s="85">
        <v>0</v>
      </c>
      <c r="AG66" s="85">
        <v>3694</v>
      </c>
      <c r="AH66" s="73">
        <v>0</v>
      </c>
      <c r="AI66" s="73">
        <v>30</v>
      </c>
      <c r="AJ66" s="85">
        <v>0</v>
      </c>
      <c r="AK66" s="85">
        <v>157988</v>
      </c>
      <c r="AL66" s="73">
        <v>70393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0</v>
      </c>
      <c r="BA66" s="85">
        <v>22592</v>
      </c>
      <c r="BB66" s="73">
        <v>0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0</v>
      </c>
      <c r="BM66" s="85">
        <v>0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30</v>
      </c>
      <c r="CB66" s="85">
        <v>0</v>
      </c>
      <c r="CC66" s="85">
        <v>184274</v>
      </c>
      <c r="CD66" s="73">
        <v>70393</v>
      </c>
      <c r="CE66" s="73" t="s">
        <v>456</v>
      </c>
      <c r="CF66" s="73" t="s">
        <v>457</v>
      </c>
      <c r="CG66" s="73" t="s">
        <v>321</v>
      </c>
      <c r="CH66" s="73" t="s">
        <v>321</v>
      </c>
      <c r="CI66" s="73" t="s">
        <v>321</v>
      </c>
      <c r="CJ66" s="72" t="s">
        <v>321</v>
      </c>
      <c r="CK66" s="72">
        <v>42262</v>
      </c>
      <c r="CL66" s="204" t="s">
        <v>473</v>
      </c>
      <c r="CM66" s="71" t="s">
        <v>474</v>
      </c>
      <c r="CN66" s="71" t="s">
        <v>168</v>
      </c>
      <c r="CO66" s="72">
        <v>42101</v>
      </c>
      <c r="CP66" s="204" t="s">
        <v>475</v>
      </c>
      <c r="CQ66" s="71" t="s">
        <v>478</v>
      </c>
      <c r="CR66" s="71" t="s">
        <v>509</v>
      </c>
      <c r="CS66" s="73">
        <v>4168713.7</v>
      </c>
      <c r="CT66" s="73"/>
      <c r="CU66" s="73"/>
      <c r="CV66" s="73">
        <v>0</v>
      </c>
      <c r="CW66" s="73">
        <v>15</v>
      </c>
      <c r="CX66" s="73">
        <v>0</v>
      </c>
      <c r="CY66" s="73">
        <v>0</v>
      </c>
      <c r="CZ66" s="73">
        <v>0</v>
      </c>
      <c r="DA66" s="73">
        <v>0</v>
      </c>
      <c r="DC66" s="205"/>
      <c r="DD66" s="205"/>
      <c r="DG66" s="205" t="str">
        <f t="shared" si="6"/>
        <v>CO</v>
      </c>
    </row>
    <row r="67" spans="1:111">
      <c r="A67" s="205" t="str">
        <f t="shared" si="5"/>
        <v>06CO</v>
      </c>
      <c r="B67" s="71" t="s">
        <v>5</v>
      </c>
      <c r="C67" s="71" t="s">
        <v>303</v>
      </c>
      <c r="D67" s="71" t="s">
        <v>304</v>
      </c>
      <c r="E67" s="72">
        <v>41675</v>
      </c>
      <c r="F67" s="204" t="s">
        <v>471</v>
      </c>
      <c r="G67" s="71" t="s">
        <v>479</v>
      </c>
      <c r="H67" s="210">
        <v>3</v>
      </c>
      <c r="I67" s="73">
        <v>0</v>
      </c>
      <c r="J67" s="73">
        <v>180</v>
      </c>
      <c r="K67" s="73">
        <v>241</v>
      </c>
      <c r="L67" s="73">
        <v>241</v>
      </c>
      <c r="M67" s="73">
        <v>0</v>
      </c>
      <c r="N67" s="73">
        <v>0</v>
      </c>
      <c r="O67" s="73">
        <v>0</v>
      </c>
      <c r="P67" s="73">
        <v>61</v>
      </c>
      <c r="Q67" s="85">
        <v>0</v>
      </c>
      <c r="R67" s="85">
        <v>643250</v>
      </c>
      <c r="S67" s="85">
        <v>39250</v>
      </c>
      <c r="T67" s="85">
        <v>604000</v>
      </c>
      <c r="U67" s="85">
        <v>643250</v>
      </c>
      <c r="V67" s="85">
        <v>597697</v>
      </c>
      <c r="W67" s="85">
        <v>0</v>
      </c>
      <c r="X67" s="85">
        <v>0</v>
      </c>
      <c r="Y67" s="85">
        <v>0</v>
      </c>
      <c r="Z67" s="85">
        <v>597697</v>
      </c>
      <c r="AA67" s="85">
        <v>597697</v>
      </c>
      <c r="AB67" s="85">
        <v>0</v>
      </c>
      <c r="AC67" s="73">
        <v>0</v>
      </c>
      <c r="AD67" s="73">
        <v>50</v>
      </c>
      <c r="AE67" s="73">
        <v>0</v>
      </c>
      <c r="AF67" s="85">
        <v>0</v>
      </c>
      <c r="AG67" s="85">
        <v>7236</v>
      </c>
      <c r="AH67" s="73">
        <v>0</v>
      </c>
      <c r="AI67" s="73">
        <v>0</v>
      </c>
      <c r="AJ67" s="85">
        <v>0</v>
      </c>
      <c r="AK67" s="85">
        <v>8819</v>
      </c>
      <c r="AL67" s="73">
        <v>0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0</v>
      </c>
      <c r="BB67" s="73">
        <v>0</v>
      </c>
      <c r="BC67" s="73">
        <v>0</v>
      </c>
      <c r="BD67" s="85">
        <v>0</v>
      </c>
      <c r="BE67" s="85">
        <v>0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0</v>
      </c>
      <c r="CB67" s="85">
        <v>0</v>
      </c>
      <c r="CC67" s="85">
        <v>16056</v>
      </c>
      <c r="CD67" s="73">
        <v>0</v>
      </c>
      <c r="CE67" s="73" t="s">
        <v>413</v>
      </c>
      <c r="CF67" s="73" t="s">
        <v>414</v>
      </c>
      <c r="CG67" s="73" t="s">
        <v>321</v>
      </c>
      <c r="CH67" s="73" t="s">
        <v>321</v>
      </c>
      <c r="CI67" s="73" t="s">
        <v>321</v>
      </c>
      <c r="CJ67" s="72" t="s">
        <v>321</v>
      </c>
      <c r="CK67" s="72">
        <v>42202</v>
      </c>
      <c r="CL67" s="204" t="s">
        <v>473</v>
      </c>
      <c r="CM67" s="71" t="s">
        <v>474</v>
      </c>
      <c r="CN67" s="71" t="s">
        <v>168</v>
      </c>
      <c r="CO67" s="72">
        <v>42130</v>
      </c>
      <c r="CP67" s="204" t="s">
        <v>475</v>
      </c>
      <c r="CQ67" s="71" t="s">
        <v>478</v>
      </c>
      <c r="CR67" s="71" t="s">
        <v>509</v>
      </c>
      <c r="CS67" s="73">
        <v>824250</v>
      </c>
      <c r="CT67" s="73" t="s">
        <v>330</v>
      </c>
      <c r="CU67" s="73" t="s">
        <v>331</v>
      </c>
      <c r="CV67" s="73">
        <v>0</v>
      </c>
      <c r="CW67" s="73">
        <v>11</v>
      </c>
      <c r="CX67" s="73">
        <v>0</v>
      </c>
      <c r="CY67" s="73">
        <v>0</v>
      </c>
      <c r="CZ67" s="73">
        <v>0</v>
      </c>
      <c r="DA67" s="73">
        <v>0</v>
      </c>
      <c r="DC67" s="205"/>
      <c r="DD67" s="205"/>
      <c r="DG67" s="205" t="str">
        <f t="shared" si="6"/>
        <v>CO</v>
      </c>
    </row>
    <row r="68" spans="1:111">
      <c r="A68" s="205" t="str">
        <f t="shared" si="5"/>
        <v>06CO</v>
      </c>
      <c r="B68" s="71" t="s">
        <v>5</v>
      </c>
      <c r="C68" s="71" t="s">
        <v>305</v>
      </c>
      <c r="D68" s="71" t="s">
        <v>306</v>
      </c>
      <c r="E68" s="72">
        <v>41780</v>
      </c>
      <c r="F68" s="204" t="s">
        <v>475</v>
      </c>
      <c r="G68" s="71" t="s">
        <v>479</v>
      </c>
      <c r="H68" s="210">
        <v>2</v>
      </c>
      <c r="I68" s="73">
        <v>0</v>
      </c>
      <c r="J68" s="73">
        <v>160</v>
      </c>
      <c r="K68" s="73">
        <v>194</v>
      </c>
      <c r="L68" s="73">
        <v>194</v>
      </c>
      <c r="M68" s="73">
        <v>0</v>
      </c>
      <c r="N68" s="73">
        <v>0</v>
      </c>
      <c r="O68" s="73">
        <v>0</v>
      </c>
      <c r="P68" s="73">
        <v>34</v>
      </c>
      <c r="Q68" s="85">
        <v>0</v>
      </c>
      <c r="R68" s="85">
        <v>1061111</v>
      </c>
      <c r="S68" s="85">
        <v>50130</v>
      </c>
      <c r="T68" s="85">
        <v>1010981</v>
      </c>
      <c r="U68" s="85">
        <v>1061111</v>
      </c>
      <c r="V68" s="85">
        <v>1066049</v>
      </c>
      <c r="W68" s="85">
        <v>0</v>
      </c>
      <c r="X68" s="85">
        <v>0</v>
      </c>
      <c r="Y68" s="85">
        <v>0</v>
      </c>
      <c r="Z68" s="85">
        <v>1066049</v>
      </c>
      <c r="AA68" s="85">
        <v>1066049</v>
      </c>
      <c r="AB68" s="85">
        <v>0</v>
      </c>
      <c r="AC68" s="73">
        <v>0</v>
      </c>
      <c r="AD68" s="73">
        <v>23</v>
      </c>
      <c r="AE68" s="73">
        <v>0</v>
      </c>
      <c r="AF68" s="85">
        <v>0</v>
      </c>
      <c r="AG68" s="85">
        <v>32501</v>
      </c>
      <c r="AH68" s="73">
        <v>0</v>
      </c>
      <c r="AI68" s="73">
        <v>0</v>
      </c>
      <c r="AJ68" s="85">
        <v>0</v>
      </c>
      <c r="AK68" s="85">
        <v>0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16548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0</v>
      </c>
      <c r="CC68" s="85">
        <v>49048</v>
      </c>
      <c r="CD68" s="73">
        <v>0</v>
      </c>
      <c r="CE68" s="73" t="s">
        <v>413</v>
      </c>
      <c r="CF68" s="73" t="s">
        <v>414</v>
      </c>
      <c r="CG68" s="73" t="s">
        <v>321</v>
      </c>
      <c r="CH68" s="73" t="s">
        <v>321</v>
      </c>
      <c r="CI68" s="73" t="s">
        <v>321</v>
      </c>
      <c r="CJ68" s="72" t="s">
        <v>321</v>
      </c>
      <c r="CK68" s="72">
        <v>42209</v>
      </c>
      <c r="CL68" s="204" t="s">
        <v>473</v>
      </c>
      <c r="CM68" s="71" t="s">
        <v>474</v>
      </c>
      <c r="CN68" s="71" t="s">
        <v>168</v>
      </c>
      <c r="CO68" s="72">
        <v>42177</v>
      </c>
      <c r="CP68" s="204" t="s">
        <v>475</v>
      </c>
      <c r="CQ68" s="71" t="s">
        <v>478</v>
      </c>
      <c r="CR68" s="71" t="s">
        <v>509</v>
      </c>
      <c r="CS68" s="73">
        <v>1021385.13</v>
      </c>
      <c r="CT68" s="73" t="s">
        <v>326</v>
      </c>
      <c r="CU68" s="73" t="s">
        <v>327</v>
      </c>
      <c r="CV68" s="73">
        <v>0</v>
      </c>
      <c r="CW68" s="73">
        <v>11</v>
      </c>
      <c r="CX68" s="73">
        <v>0</v>
      </c>
      <c r="CY68" s="73">
        <v>0</v>
      </c>
      <c r="CZ68" s="73">
        <v>0</v>
      </c>
      <c r="DA68" s="73">
        <v>0</v>
      </c>
      <c r="DC68" s="205"/>
      <c r="DD68" s="205"/>
      <c r="DG68" s="205" t="str">
        <f t="shared" si="6"/>
        <v>CO</v>
      </c>
    </row>
    <row r="69" spans="1:111">
      <c r="A69" s="205" t="str">
        <f t="shared" si="5"/>
        <v>06CO</v>
      </c>
      <c r="B69" s="71" t="s">
        <v>5</v>
      </c>
      <c r="C69" s="71" t="s">
        <v>458</v>
      </c>
      <c r="D69" s="71" t="s">
        <v>510</v>
      </c>
      <c r="E69" s="72">
        <v>41906</v>
      </c>
      <c r="F69" s="204" t="s">
        <v>473</v>
      </c>
      <c r="G69" s="71" t="s">
        <v>478</v>
      </c>
      <c r="H69" s="210">
        <v>1</v>
      </c>
      <c r="I69" s="73">
        <v>0</v>
      </c>
      <c r="J69" s="73">
        <v>150</v>
      </c>
      <c r="K69" s="73">
        <v>191</v>
      </c>
      <c r="L69" s="73">
        <v>187</v>
      </c>
      <c r="M69" s="73">
        <v>4</v>
      </c>
      <c r="N69" s="73">
        <v>0</v>
      </c>
      <c r="O69" s="73">
        <v>0</v>
      </c>
      <c r="P69" s="73">
        <v>41</v>
      </c>
      <c r="Q69" s="85">
        <v>0</v>
      </c>
      <c r="R69" s="85">
        <v>327561</v>
      </c>
      <c r="S69" s="85">
        <v>14958</v>
      </c>
      <c r="T69" s="85">
        <v>312603</v>
      </c>
      <c r="U69" s="85">
        <v>327561</v>
      </c>
      <c r="V69" s="85">
        <v>279990</v>
      </c>
      <c r="W69" s="85">
        <v>0</v>
      </c>
      <c r="X69" s="85">
        <v>0</v>
      </c>
      <c r="Y69" s="85">
        <v>0</v>
      </c>
      <c r="Z69" s="85">
        <v>279990</v>
      </c>
      <c r="AA69" s="85">
        <v>279933</v>
      </c>
      <c r="AB69" s="85">
        <v>-57</v>
      </c>
      <c r="AC69" s="73">
        <v>0</v>
      </c>
      <c r="AD69" s="73">
        <v>36</v>
      </c>
      <c r="AE69" s="73">
        <v>0</v>
      </c>
      <c r="AF69" s="85">
        <v>0</v>
      </c>
      <c r="AG69" s="85">
        <v>0</v>
      </c>
      <c r="AH69" s="73">
        <v>0</v>
      </c>
      <c r="AI69" s="73">
        <v>0</v>
      </c>
      <c r="AJ69" s="85">
        <v>0</v>
      </c>
      <c r="AK69" s="85">
        <v>0</v>
      </c>
      <c r="AL69" s="73">
        <v>0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0</v>
      </c>
      <c r="BB69" s="73">
        <v>0</v>
      </c>
      <c r="BC69" s="73">
        <v>0</v>
      </c>
      <c r="BD69" s="85">
        <v>0</v>
      </c>
      <c r="BE69" s="85">
        <v>0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0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0</v>
      </c>
      <c r="CC69" s="85">
        <v>0</v>
      </c>
      <c r="CD69" s="73">
        <v>0</v>
      </c>
      <c r="CE69" s="73" t="s">
        <v>459</v>
      </c>
      <c r="CF69" s="73" t="s">
        <v>460</v>
      </c>
      <c r="CG69" s="73" t="s">
        <v>321</v>
      </c>
      <c r="CH69" s="73" t="s">
        <v>321</v>
      </c>
      <c r="CI69" s="73" t="s">
        <v>321</v>
      </c>
      <c r="CJ69" s="72" t="s">
        <v>321</v>
      </c>
      <c r="CK69" s="72">
        <v>42271</v>
      </c>
      <c r="CL69" s="204" t="s">
        <v>473</v>
      </c>
      <c r="CM69" s="71" t="s">
        <v>474</v>
      </c>
      <c r="CN69" s="71" t="s">
        <v>168</v>
      </c>
      <c r="CO69" s="72">
        <v>42216</v>
      </c>
      <c r="CP69" s="204" t="s">
        <v>473</v>
      </c>
      <c r="CQ69" s="71" t="s">
        <v>474</v>
      </c>
      <c r="CR69" s="71" t="s">
        <v>509</v>
      </c>
      <c r="CS69" s="73">
        <v>306614</v>
      </c>
      <c r="CT69" s="73"/>
      <c r="CU69" s="73"/>
      <c r="CV69" s="73">
        <v>0</v>
      </c>
      <c r="CW69" s="73">
        <v>5</v>
      </c>
      <c r="CX69" s="73">
        <v>0</v>
      </c>
      <c r="CY69" s="73">
        <v>0</v>
      </c>
      <c r="CZ69" s="73">
        <v>0</v>
      </c>
      <c r="DA69" s="73">
        <v>0</v>
      </c>
      <c r="DC69" s="205"/>
      <c r="DD69" s="205"/>
      <c r="DG69" s="205" t="str">
        <f t="shared" si="6"/>
        <v>CO</v>
      </c>
    </row>
    <row r="70" spans="1:111">
      <c r="A70" s="205" t="str">
        <f t="shared" si="5"/>
        <v>06CO</v>
      </c>
      <c r="B70" s="71" t="s">
        <v>5</v>
      </c>
      <c r="C70" s="71" t="s">
        <v>241</v>
      </c>
      <c r="D70" s="71" t="s">
        <v>242</v>
      </c>
      <c r="E70" s="72">
        <v>41416</v>
      </c>
      <c r="F70" s="204" t="s">
        <v>475</v>
      </c>
      <c r="G70" s="71" t="s">
        <v>476</v>
      </c>
      <c r="H70" s="210">
        <v>1</v>
      </c>
      <c r="I70" s="73">
        <v>5</v>
      </c>
      <c r="J70" s="73">
        <v>350</v>
      </c>
      <c r="K70" s="73">
        <v>521</v>
      </c>
      <c r="L70" s="73">
        <v>521</v>
      </c>
      <c r="M70" s="73">
        <v>0</v>
      </c>
      <c r="N70" s="73">
        <v>0</v>
      </c>
      <c r="O70" s="73">
        <v>0</v>
      </c>
      <c r="P70" s="73">
        <v>171</v>
      </c>
      <c r="Q70" s="85">
        <v>0</v>
      </c>
      <c r="R70" s="85">
        <v>5378636</v>
      </c>
      <c r="S70" s="85">
        <v>50000</v>
      </c>
      <c r="T70" s="85">
        <v>5328636</v>
      </c>
      <c r="U70" s="85">
        <v>5591336</v>
      </c>
      <c r="V70" s="85">
        <v>6965131</v>
      </c>
      <c r="W70" s="85">
        <v>0</v>
      </c>
      <c r="X70" s="85">
        <v>0</v>
      </c>
      <c r="Y70" s="85">
        <v>0</v>
      </c>
      <c r="Z70" s="85">
        <v>6965131</v>
      </c>
      <c r="AA70" s="85">
        <v>6964220</v>
      </c>
      <c r="AB70" s="85">
        <v>-911</v>
      </c>
      <c r="AC70" s="73">
        <v>212700</v>
      </c>
      <c r="AD70" s="73">
        <v>97</v>
      </c>
      <c r="AE70" s="73">
        <v>0</v>
      </c>
      <c r="AF70" s="85">
        <v>0</v>
      </c>
      <c r="AG70" s="85">
        <v>415000</v>
      </c>
      <c r="AH70" s="73">
        <v>0</v>
      </c>
      <c r="AI70" s="73">
        <v>34</v>
      </c>
      <c r="AJ70" s="85">
        <v>0</v>
      </c>
      <c r="AK70" s="85">
        <v>152786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8000</v>
      </c>
      <c r="AX70" s="73">
        <v>0</v>
      </c>
      <c r="AY70" s="73">
        <v>0</v>
      </c>
      <c r="AZ70" s="85">
        <v>0</v>
      </c>
      <c r="BA70" s="85">
        <v>45540</v>
      </c>
      <c r="BB70" s="73">
        <v>0</v>
      </c>
      <c r="BC70" s="73">
        <v>0</v>
      </c>
      <c r="BD70" s="85">
        <v>0</v>
      </c>
      <c r="BE70" s="85">
        <v>0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0</v>
      </c>
      <c r="BM70" s="85">
        <v>0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34</v>
      </c>
      <c r="CB70" s="85">
        <v>0</v>
      </c>
      <c r="CC70" s="85">
        <v>218326</v>
      </c>
      <c r="CD70" s="73">
        <v>0</v>
      </c>
      <c r="CE70" s="73" t="s">
        <v>461</v>
      </c>
      <c r="CF70" s="73" t="s">
        <v>462</v>
      </c>
      <c r="CG70" s="73" t="s">
        <v>321</v>
      </c>
      <c r="CH70" s="73" t="s">
        <v>321</v>
      </c>
      <c r="CI70" s="73" t="s">
        <v>321</v>
      </c>
      <c r="CJ70" s="72" t="s">
        <v>321</v>
      </c>
      <c r="CK70" s="72">
        <v>42221</v>
      </c>
      <c r="CL70" s="204" t="s">
        <v>473</v>
      </c>
      <c r="CM70" s="71" t="s">
        <v>474</v>
      </c>
      <c r="CN70" s="71" t="s">
        <v>168</v>
      </c>
      <c r="CO70" s="72">
        <v>42053</v>
      </c>
      <c r="CP70" s="204" t="s">
        <v>471</v>
      </c>
      <c r="CQ70" s="71" t="s">
        <v>478</v>
      </c>
      <c r="CR70" s="71" t="s">
        <v>509</v>
      </c>
      <c r="CS70" s="73">
        <v>4504473.9000000004</v>
      </c>
      <c r="CT70" s="73"/>
      <c r="CU70" s="73"/>
      <c r="CV70" s="73">
        <v>0</v>
      </c>
      <c r="CW70" s="73">
        <v>40</v>
      </c>
      <c r="CX70" s="73">
        <v>0</v>
      </c>
      <c r="CY70" s="73">
        <v>0</v>
      </c>
      <c r="CZ70" s="73">
        <v>-403000</v>
      </c>
      <c r="DA70" s="73">
        <v>0</v>
      </c>
      <c r="DC70" s="205"/>
      <c r="DD70" s="205"/>
      <c r="DG70" s="205" t="str">
        <f t="shared" si="6"/>
        <v>CO</v>
      </c>
    </row>
    <row r="71" spans="1:111">
      <c r="A71" s="205" t="str">
        <f t="shared" si="5"/>
        <v>06CO</v>
      </c>
      <c r="B71" s="71" t="s">
        <v>5</v>
      </c>
      <c r="C71" s="71" t="s">
        <v>243</v>
      </c>
      <c r="D71" s="71" t="s">
        <v>244</v>
      </c>
      <c r="E71" s="72">
        <v>41850</v>
      </c>
      <c r="F71" s="204" t="s">
        <v>473</v>
      </c>
      <c r="G71" s="71" t="s">
        <v>478</v>
      </c>
      <c r="H71" s="210">
        <v>1</v>
      </c>
      <c r="I71" s="73">
        <v>1</v>
      </c>
      <c r="J71" s="73">
        <v>170</v>
      </c>
      <c r="K71" s="73">
        <v>172</v>
      </c>
      <c r="L71" s="73">
        <v>137</v>
      </c>
      <c r="M71" s="73">
        <v>35</v>
      </c>
      <c r="N71" s="73">
        <v>0</v>
      </c>
      <c r="O71" s="73">
        <v>0</v>
      </c>
      <c r="P71" s="73">
        <v>2</v>
      </c>
      <c r="Q71" s="85">
        <v>0</v>
      </c>
      <c r="R71" s="85">
        <v>619197</v>
      </c>
      <c r="S71" s="85">
        <v>29000</v>
      </c>
      <c r="T71" s="85">
        <v>590197</v>
      </c>
      <c r="U71" s="85">
        <v>643584</v>
      </c>
      <c r="V71" s="85">
        <v>598711</v>
      </c>
      <c r="W71" s="85">
        <v>0</v>
      </c>
      <c r="X71" s="85">
        <v>0</v>
      </c>
      <c r="Y71" s="85">
        <v>0</v>
      </c>
      <c r="Z71" s="85">
        <v>598711</v>
      </c>
      <c r="AA71" s="85">
        <v>598703</v>
      </c>
      <c r="AB71" s="85">
        <v>-8</v>
      </c>
      <c r="AC71" s="73">
        <v>24387</v>
      </c>
      <c r="AD71" s="73">
        <v>0</v>
      </c>
      <c r="AE71" s="73">
        <v>0</v>
      </c>
      <c r="AF71" s="85">
        <v>0</v>
      </c>
      <c r="AG71" s="85">
        <v>0</v>
      </c>
      <c r="AH71" s="73">
        <v>0</v>
      </c>
      <c r="AI71" s="73">
        <v>0</v>
      </c>
      <c r="AJ71" s="85">
        <v>0</v>
      </c>
      <c r="AK71" s="85">
        <v>24387</v>
      </c>
      <c r="AL71" s="73">
        <v>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0</v>
      </c>
      <c r="AX71" s="73">
        <v>0</v>
      </c>
      <c r="AY71" s="73">
        <v>0</v>
      </c>
      <c r="AZ71" s="85">
        <v>0</v>
      </c>
      <c r="BA71" s="85">
        <v>0</v>
      </c>
      <c r="BB71" s="73">
        <v>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0</v>
      </c>
      <c r="BM71" s="85">
        <v>0</v>
      </c>
      <c r="BN71" s="73">
        <v>0</v>
      </c>
      <c r="BO71" s="73">
        <v>0</v>
      </c>
      <c r="BP71" s="85">
        <v>0</v>
      </c>
      <c r="BQ71" s="85">
        <v>0</v>
      </c>
      <c r="BR71" s="73">
        <v>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0</v>
      </c>
      <c r="CB71" s="85">
        <v>0</v>
      </c>
      <c r="CC71" s="85">
        <v>24387</v>
      </c>
      <c r="CD71" s="73">
        <v>0</v>
      </c>
      <c r="CE71" s="73" t="s">
        <v>463</v>
      </c>
      <c r="CF71" s="73" t="s">
        <v>464</v>
      </c>
      <c r="CG71" s="73" t="s">
        <v>321</v>
      </c>
      <c r="CH71" s="73" t="s">
        <v>321</v>
      </c>
      <c r="CI71" s="73" t="s">
        <v>321</v>
      </c>
      <c r="CJ71" s="72" t="s">
        <v>321</v>
      </c>
      <c r="CK71" s="72">
        <v>42195</v>
      </c>
      <c r="CL71" s="204" t="s">
        <v>473</v>
      </c>
      <c r="CM71" s="71" t="s">
        <v>474</v>
      </c>
      <c r="CN71" s="71" t="s">
        <v>168</v>
      </c>
      <c r="CO71" s="72">
        <v>42159</v>
      </c>
      <c r="CP71" s="204" t="s">
        <v>475</v>
      </c>
      <c r="CQ71" s="71" t="s">
        <v>478</v>
      </c>
      <c r="CR71" s="71" t="s">
        <v>509</v>
      </c>
      <c r="CS71" s="73">
        <v>631340</v>
      </c>
      <c r="CT71" s="73"/>
      <c r="CU71" s="73"/>
      <c r="CV71" s="73">
        <v>0</v>
      </c>
      <c r="CW71" s="73">
        <v>2</v>
      </c>
      <c r="CX71" s="73">
        <v>0</v>
      </c>
      <c r="CY71" s="73">
        <v>0</v>
      </c>
      <c r="CZ71" s="73">
        <v>0</v>
      </c>
      <c r="DA71" s="73">
        <v>0</v>
      </c>
      <c r="DC71" s="205"/>
      <c r="DD71" s="205"/>
      <c r="DG71" s="205" t="str">
        <f t="shared" si="6"/>
        <v>CO</v>
      </c>
    </row>
    <row r="72" spans="1:111">
      <c r="A72" s="205" t="str">
        <f t="shared" si="5"/>
        <v>06DO</v>
      </c>
      <c r="B72" s="71" t="s">
        <v>5</v>
      </c>
      <c r="C72" s="71" t="s">
        <v>315</v>
      </c>
      <c r="D72" s="71" t="s">
        <v>316</v>
      </c>
      <c r="E72" s="72">
        <v>41305</v>
      </c>
      <c r="F72" s="204" t="s">
        <v>471</v>
      </c>
      <c r="G72" s="71" t="s">
        <v>476</v>
      </c>
      <c r="H72" s="210">
        <v>1</v>
      </c>
      <c r="I72" s="73">
        <v>0</v>
      </c>
      <c r="J72" s="73">
        <v>560</v>
      </c>
      <c r="K72" s="73">
        <v>775</v>
      </c>
      <c r="L72" s="73">
        <v>774</v>
      </c>
      <c r="M72" s="73">
        <v>1</v>
      </c>
      <c r="N72" s="73">
        <v>0</v>
      </c>
      <c r="O72" s="73">
        <v>0</v>
      </c>
      <c r="P72" s="73">
        <v>215</v>
      </c>
      <c r="Q72" s="85">
        <v>0</v>
      </c>
      <c r="R72" s="85">
        <v>4988310</v>
      </c>
      <c r="S72" s="85">
        <v>58000</v>
      </c>
      <c r="T72" s="85">
        <v>4930310</v>
      </c>
      <c r="U72" s="85">
        <v>4988310</v>
      </c>
      <c r="V72" s="85">
        <v>4865434</v>
      </c>
      <c r="W72" s="85">
        <v>0</v>
      </c>
      <c r="X72" s="85">
        <v>0</v>
      </c>
      <c r="Y72" s="85">
        <v>0</v>
      </c>
      <c r="Z72" s="85">
        <v>4865434</v>
      </c>
      <c r="AA72" s="85">
        <v>4865434</v>
      </c>
      <c r="AB72" s="85">
        <v>0</v>
      </c>
      <c r="AC72" s="73">
        <v>0</v>
      </c>
      <c r="AD72" s="73">
        <v>152</v>
      </c>
      <c r="AE72" s="73">
        <v>0</v>
      </c>
      <c r="AF72" s="85">
        <v>0</v>
      </c>
      <c r="AG72" s="85">
        <v>0</v>
      </c>
      <c r="AH72" s="73">
        <v>0</v>
      </c>
      <c r="AI72" s="73">
        <v>0</v>
      </c>
      <c r="AJ72" s="85">
        <v>0</v>
      </c>
      <c r="AK72" s="85">
        <v>0</v>
      </c>
      <c r="AL72" s="73">
        <v>0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0</v>
      </c>
      <c r="AT72" s="73">
        <v>0</v>
      </c>
      <c r="AU72" s="73">
        <v>0</v>
      </c>
      <c r="AV72" s="85">
        <v>0</v>
      </c>
      <c r="AW72" s="85">
        <v>0</v>
      </c>
      <c r="AX72" s="73">
        <v>0</v>
      </c>
      <c r="AY72" s="73">
        <v>0</v>
      </c>
      <c r="AZ72" s="85">
        <v>0</v>
      </c>
      <c r="BA72" s="85">
        <v>0</v>
      </c>
      <c r="BB72" s="73">
        <v>0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28</v>
      </c>
      <c r="BL72" s="85">
        <v>0</v>
      </c>
      <c r="BM72" s="85">
        <v>0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0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28</v>
      </c>
      <c r="CB72" s="85">
        <v>0</v>
      </c>
      <c r="CC72" s="85">
        <v>0</v>
      </c>
      <c r="CD72" s="73">
        <v>0</v>
      </c>
      <c r="CE72" s="73" t="s">
        <v>430</v>
      </c>
      <c r="CF72" s="73" t="s">
        <v>431</v>
      </c>
      <c r="CG72" s="73" t="s">
        <v>321</v>
      </c>
      <c r="CH72" s="73" t="s">
        <v>321</v>
      </c>
      <c r="CI72" s="73" t="s">
        <v>321</v>
      </c>
      <c r="CJ72" s="72" t="s">
        <v>321</v>
      </c>
      <c r="CK72" s="72">
        <v>42219</v>
      </c>
      <c r="CL72" s="204" t="s">
        <v>473</v>
      </c>
      <c r="CM72" s="71" t="s">
        <v>474</v>
      </c>
      <c r="CN72" s="71" t="s">
        <v>168</v>
      </c>
      <c r="CO72" s="72">
        <v>42187</v>
      </c>
      <c r="CP72" s="204" t="s">
        <v>473</v>
      </c>
      <c r="CQ72" s="71" t="s">
        <v>474</v>
      </c>
      <c r="CR72" s="71" t="s">
        <v>509</v>
      </c>
      <c r="CS72" s="73">
        <v>5875815.5</v>
      </c>
      <c r="CT72" s="73"/>
      <c r="CU72" s="73"/>
      <c r="CV72" s="73">
        <v>0</v>
      </c>
      <c r="CW72" s="73">
        <v>35</v>
      </c>
      <c r="CX72" s="73">
        <v>0</v>
      </c>
      <c r="CY72" s="73">
        <v>0</v>
      </c>
      <c r="CZ72" s="73">
        <v>0</v>
      </c>
      <c r="DA72" s="73">
        <v>0</v>
      </c>
      <c r="DC72" s="205"/>
      <c r="DD72" s="205"/>
      <c r="DG72" s="205" t="str">
        <f t="shared" si="6"/>
        <v>DO</v>
      </c>
    </row>
    <row r="73" spans="1:111">
      <c r="A73" s="205" t="str">
        <f t="shared" si="5"/>
        <v>06DO</v>
      </c>
      <c r="B73" s="71" t="s">
        <v>5</v>
      </c>
      <c r="C73" s="71" t="s">
        <v>432</v>
      </c>
      <c r="D73" s="71" t="s">
        <v>511</v>
      </c>
      <c r="E73" s="72">
        <v>41802</v>
      </c>
      <c r="F73" s="204" t="s">
        <v>475</v>
      </c>
      <c r="G73" s="71" t="s">
        <v>479</v>
      </c>
      <c r="H73" s="210">
        <v>1</v>
      </c>
      <c r="I73" s="73">
        <v>0</v>
      </c>
      <c r="J73" s="73">
        <v>280</v>
      </c>
      <c r="K73" s="73">
        <v>317</v>
      </c>
      <c r="L73" s="73">
        <v>317</v>
      </c>
      <c r="M73" s="73">
        <v>0</v>
      </c>
      <c r="N73" s="73">
        <v>0</v>
      </c>
      <c r="O73" s="73">
        <v>0</v>
      </c>
      <c r="P73" s="73">
        <v>37</v>
      </c>
      <c r="Q73" s="85">
        <v>0</v>
      </c>
      <c r="R73" s="85">
        <v>838500</v>
      </c>
      <c r="S73" s="85">
        <v>40300</v>
      </c>
      <c r="T73" s="85">
        <v>798200</v>
      </c>
      <c r="U73" s="85">
        <v>838500</v>
      </c>
      <c r="V73" s="85">
        <v>763060</v>
      </c>
      <c r="W73" s="85">
        <v>0</v>
      </c>
      <c r="X73" s="85">
        <v>0</v>
      </c>
      <c r="Y73" s="85">
        <v>0</v>
      </c>
      <c r="Z73" s="85">
        <v>763060</v>
      </c>
      <c r="AA73" s="85">
        <v>763060</v>
      </c>
      <c r="AB73" s="85">
        <v>0</v>
      </c>
      <c r="AC73" s="73">
        <v>0</v>
      </c>
      <c r="AD73" s="73">
        <v>18</v>
      </c>
      <c r="AE73" s="73">
        <v>0</v>
      </c>
      <c r="AF73" s="85">
        <v>0</v>
      </c>
      <c r="AG73" s="85">
        <v>0</v>
      </c>
      <c r="AH73" s="73">
        <v>0</v>
      </c>
      <c r="AI73" s="73">
        <v>0</v>
      </c>
      <c r="AJ73" s="85">
        <v>0</v>
      </c>
      <c r="AK73" s="85">
        <v>0</v>
      </c>
      <c r="AL73" s="73">
        <v>0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0</v>
      </c>
      <c r="BA73" s="85">
        <v>0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0</v>
      </c>
      <c r="BM73" s="85">
        <v>0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0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0</v>
      </c>
      <c r="CB73" s="85">
        <v>0</v>
      </c>
      <c r="CC73" s="85">
        <v>0</v>
      </c>
      <c r="CD73" s="73">
        <v>0</v>
      </c>
      <c r="CE73" s="73" t="s">
        <v>433</v>
      </c>
      <c r="CF73" s="73" t="s">
        <v>434</v>
      </c>
      <c r="CG73" s="73" t="s">
        <v>321</v>
      </c>
      <c r="CH73" s="73" t="s">
        <v>321</v>
      </c>
      <c r="CI73" s="73" t="s">
        <v>321</v>
      </c>
      <c r="CJ73" s="72" t="s">
        <v>321</v>
      </c>
      <c r="CK73" s="72">
        <v>42277</v>
      </c>
      <c r="CL73" s="204" t="s">
        <v>473</v>
      </c>
      <c r="CM73" s="71" t="s">
        <v>474</v>
      </c>
      <c r="CN73" s="71" t="s">
        <v>168</v>
      </c>
      <c r="CO73" s="72">
        <v>42227</v>
      </c>
      <c r="CP73" s="204" t="s">
        <v>473</v>
      </c>
      <c r="CQ73" s="71" t="s">
        <v>474</v>
      </c>
      <c r="CR73" s="71" t="s">
        <v>509</v>
      </c>
      <c r="CS73" s="73">
        <v>850347</v>
      </c>
      <c r="CT73" s="73"/>
      <c r="CU73" s="73"/>
      <c r="CV73" s="73">
        <v>0</v>
      </c>
      <c r="CW73" s="73">
        <v>19</v>
      </c>
      <c r="CX73" s="73">
        <v>0</v>
      </c>
      <c r="CY73" s="73">
        <v>0</v>
      </c>
      <c r="CZ73" s="73">
        <v>0</v>
      </c>
      <c r="DA73" s="73">
        <v>0</v>
      </c>
      <c r="DC73" s="205"/>
      <c r="DD73" s="205"/>
      <c r="DG73" s="205" t="str">
        <f t="shared" si="6"/>
        <v>DO</v>
      </c>
    </row>
    <row r="74" spans="1:111">
      <c r="A74" s="205" t="str">
        <f t="shared" si="5"/>
        <v>06DO</v>
      </c>
      <c r="B74" s="71" t="s">
        <v>5</v>
      </c>
      <c r="C74" s="71" t="s">
        <v>295</v>
      </c>
      <c r="D74" s="71" t="s">
        <v>296</v>
      </c>
      <c r="E74" s="72">
        <v>41697</v>
      </c>
      <c r="F74" s="204" t="s">
        <v>471</v>
      </c>
      <c r="G74" s="71" t="s">
        <v>479</v>
      </c>
      <c r="H74" s="210">
        <v>1</v>
      </c>
      <c r="I74" s="73">
        <v>0</v>
      </c>
      <c r="J74" s="73">
        <v>120</v>
      </c>
      <c r="K74" s="73">
        <v>234</v>
      </c>
      <c r="L74" s="73">
        <v>198</v>
      </c>
      <c r="M74" s="73">
        <v>36</v>
      </c>
      <c r="N74" s="73">
        <v>0</v>
      </c>
      <c r="O74" s="73">
        <v>0</v>
      </c>
      <c r="P74" s="73">
        <v>114</v>
      </c>
      <c r="Q74" s="85">
        <v>0</v>
      </c>
      <c r="R74" s="85">
        <v>328706</v>
      </c>
      <c r="S74" s="85">
        <v>17632</v>
      </c>
      <c r="T74" s="85">
        <v>311074</v>
      </c>
      <c r="U74" s="85">
        <v>328706</v>
      </c>
      <c r="V74" s="85">
        <v>320865</v>
      </c>
      <c r="W74" s="85">
        <v>0</v>
      </c>
      <c r="X74" s="85">
        <v>0</v>
      </c>
      <c r="Y74" s="85">
        <v>0</v>
      </c>
      <c r="Z74" s="85">
        <v>320865</v>
      </c>
      <c r="AA74" s="85">
        <v>320865</v>
      </c>
      <c r="AB74" s="85">
        <v>0</v>
      </c>
      <c r="AC74" s="73">
        <v>0</v>
      </c>
      <c r="AD74" s="73">
        <v>76</v>
      </c>
      <c r="AE74" s="73">
        <v>24</v>
      </c>
      <c r="AF74" s="85">
        <v>0</v>
      </c>
      <c r="AG74" s="85">
        <v>9791</v>
      </c>
      <c r="AH74" s="73">
        <v>0</v>
      </c>
      <c r="AI74" s="73">
        <v>0</v>
      </c>
      <c r="AJ74" s="85">
        <v>0</v>
      </c>
      <c r="AK74" s="85">
        <v>0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0</v>
      </c>
      <c r="AZ74" s="85">
        <v>0</v>
      </c>
      <c r="BA74" s="85">
        <v>0</v>
      </c>
      <c r="BB74" s="73">
        <v>0</v>
      </c>
      <c r="BC74" s="73">
        <v>0</v>
      </c>
      <c r="BD74" s="85">
        <v>0</v>
      </c>
      <c r="BE74" s="85">
        <v>0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24</v>
      </c>
      <c r="CB74" s="85">
        <v>0</v>
      </c>
      <c r="CC74" s="85">
        <v>9791</v>
      </c>
      <c r="CD74" s="73">
        <v>0</v>
      </c>
      <c r="CE74" s="73" t="s">
        <v>435</v>
      </c>
      <c r="CF74" s="73" t="s">
        <v>436</v>
      </c>
      <c r="CG74" s="73" t="s">
        <v>321</v>
      </c>
      <c r="CH74" s="73" t="s">
        <v>321</v>
      </c>
      <c r="CI74" s="73" t="s">
        <v>321</v>
      </c>
      <c r="CJ74" s="72" t="s">
        <v>321</v>
      </c>
      <c r="CK74" s="72">
        <v>42221</v>
      </c>
      <c r="CL74" s="204" t="s">
        <v>473</v>
      </c>
      <c r="CM74" s="71" t="s">
        <v>474</v>
      </c>
      <c r="CN74" s="71" t="s">
        <v>168</v>
      </c>
      <c r="CO74" s="72">
        <v>42180</v>
      </c>
      <c r="CP74" s="204" t="s">
        <v>475</v>
      </c>
      <c r="CQ74" s="71" t="s">
        <v>478</v>
      </c>
      <c r="CR74" s="71" t="s">
        <v>509</v>
      </c>
      <c r="CS74" s="73">
        <v>370268.95</v>
      </c>
      <c r="CT74" s="73" t="s">
        <v>326</v>
      </c>
      <c r="CU74" s="73" t="s">
        <v>327</v>
      </c>
      <c r="CV74" s="73">
        <v>0</v>
      </c>
      <c r="CW74" s="73">
        <v>14</v>
      </c>
      <c r="CX74" s="73">
        <v>0</v>
      </c>
      <c r="CY74" s="73">
        <v>0</v>
      </c>
      <c r="CZ74" s="73">
        <v>0</v>
      </c>
      <c r="DA74" s="73">
        <v>0</v>
      </c>
      <c r="DC74" s="205"/>
      <c r="DD74" s="205"/>
      <c r="DG74" s="205" t="str">
        <f t="shared" si="6"/>
        <v>DO</v>
      </c>
    </row>
    <row r="75" spans="1:111">
      <c r="A75" s="205" t="str">
        <f t="shared" si="5"/>
        <v>06DO</v>
      </c>
      <c r="B75" s="71" t="s">
        <v>5</v>
      </c>
      <c r="C75" s="71" t="s">
        <v>437</v>
      </c>
      <c r="D75" s="71" t="s">
        <v>512</v>
      </c>
      <c r="E75" s="72">
        <v>41907</v>
      </c>
      <c r="F75" s="204" t="s">
        <v>473</v>
      </c>
      <c r="G75" s="71" t="s">
        <v>478</v>
      </c>
      <c r="H75" s="210">
        <v>1</v>
      </c>
      <c r="I75" s="73">
        <v>0</v>
      </c>
      <c r="J75" s="73">
        <v>120</v>
      </c>
      <c r="K75" s="73">
        <v>138</v>
      </c>
      <c r="L75" s="73">
        <v>138</v>
      </c>
      <c r="M75" s="73">
        <v>0</v>
      </c>
      <c r="N75" s="73">
        <v>0</v>
      </c>
      <c r="O75" s="73">
        <v>0</v>
      </c>
      <c r="P75" s="73">
        <v>18</v>
      </c>
      <c r="Q75" s="85">
        <v>0</v>
      </c>
      <c r="R75" s="85">
        <v>619046</v>
      </c>
      <c r="S75" s="85">
        <v>39934</v>
      </c>
      <c r="T75" s="85">
        <v>579112</v>
      </c>
      <c r="U75" s="85">
        <v>619046</v>
      </c>
      <c r="V75" s="85">
        <v>562195</v>
      </c>
      <c r="W75" s="85">
        <v>0</v>
      </c>
      <c r="X75" s="85">
        <v>0</v>
      </c>
      <c r="Y75" s="85">
        <v>0</v>
      </c>
      <c r="Z75" s="85">
        <v>562195</v>
      </c>
      <c r="AA75" s="85">
        <v>562195</v>
      </c>
      <c r="AB75" s="85">
        <v>0</v>
      </c>
      <c r="AC75" s="73">
        <v>0</v>
      </c>
      <c r="AD75" s="73">
        <v>15</v>
      </c>
      <c r="AE75" s="73">
        <v>0</v>
      </c>
      <c r="AF75" s="85">
        <v>0</v>
      </c>
      <c r="AG75" s="85">
        <v>0</v>
      </c>
      <c r="AH75" s="73">
        <v>0</v>
      </c>
      <c r="AI75" s="73">
        <v>0</v>
      </c>
      <c r="AJ75" s="85">
        <v>0</v>
      </c>
      <c r="AK75" s="85">
        <v>0</v>
      </c>
      <c r="AL75" s="73">
        <v>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0</v>
      </c>
      <c r="AZ75" s="85">
        <v>0</v>
      </c>
      <c r="BA75" s="85">
        <v>0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0</v>
      </c>
      <c r="CB75" s="85">
        <v>0</v>
      </c>
      <c r="CC75" s="85">
        <v>0</v>
      </c>
      <c r="CD75" s="73">
        <v>0</v>
      </c>
      <c r="CE75" s="73" t="s">
        <v>438</v>
      </c>
      <c r="CF75" s="73" t="s">
        <v>439</v>
      </c>
      <c r="CG75" s="73" t="s">
        <v>321</v>
      </c>
      <c r="CH75" s="73" t="s">
        <v>321</v>
      </c>
      <c r="CI75" s="73" t="s">
        <v>321</v>
      </c>
      <c r="CJ75" s="72" t="s">
        <v>321</v>
      </c>
      <c r="CK75" s="72">
        <v>42270</v>
      </c>
      <c r="CL75" s="204" t="s">
        <v>473</v>
      </c>
      <c r="CM75" s="71" t="s">
        <v>474</v>
      </c>
      <c r="CN75" s="71" t="s">
        <v>168</v>
      </c>
      <c r="CO75" s="72">
        <v>42188</v>
      </c>
      <c r="CP75" s="204" t="s">
        <v>473</v>
      </c>
      <c r="CQ75" s="71" t="s">
        <v>474</v>
      </c>
      <c r="CR75" s="71" t="s">
        <v>509</v>
      </c>
      <c r="CS75" s="73">
        <v>838614</v>
      </c>
      <c r="CT75" s="73"/>
      <c r="CU75" s="73"/>
      <c r="CV75" s="73">
        <v>0</v>
      </c>
      <c r="CW75" s="73">
        <v>3</v>
      </c>
      <c r="CX75" s="73">
        <v>0</v>
      </c>
      <c r="CY75" s="73">
        <v>0</v>
      </c>
      <c r="CZ75" s="73">
        <v>0</v>
      </c>
      <c r="DA75" s="73">
        <v>0</v>
      </c>
      <c r="DC75" s="205"/>
      <c r="DD75" s="205"/>
      <c r="DG75" s="205" t="str">
        <f t="shared" si="6"/>
        <v>DO</v>
      </c>
    </row>
    <row r="76" spans="1:111">
      <c r="A76" s="205" t="str">
        <f t="shared" si="5"/>
        <v>06DO</v>
      </c>
      <c r="B76" s="71" t="s">
        <v>5</v>
      </c>
      <c r="C76" s="71" t="s">
        <v>297</v>
      </c>
      <c r="D76" s="71" t="s">
        <v>298</v>
      </c>
      <c r="E76" s="72">
        <v>41879</v>
      </c>
      <c r="F76" s="204" t="s">
        <v>473</v>
      </c>
      <c r="G76" s="71" t="s">
        <v>478</v>
      </c>
      <c r="H76" s="210">
        <v>1</v>
      </c>
      <c r="I76" s="73">
        <v>0</v>
      </c>
      <c r="J76" s="73">
        <v>160</v>
      </c>
      <c r="K76" s="73">
        <v>194</v>
      </c>
      <c r="L76" s="73">
        <v>194</v>
      </c>
      <c r="M76" s="73">
        <v>0</v>
      </c>
      <c r="N76" s="73">
        <v>0</v>
      </c>
      <c r="O76" s="73">
        <v>0</v>
      </c>
      <c r="P76" s="73">
        <v>34</v>
      </c>
      <c r="Q76" s="85">
        <v>0</v>
      </c>
      <c r="R76" s="85">
        <v>1198756</v>
      </c>
      <c r="S76" s="85">
        <v>50000</v>
      </c>
      <c r="T76" s="85">
        <v>1148756</v>
      </c>
      <c r="U76" s="85">
        <v>1198756</v>
      </c>
      <c r="V76" s="85">
        <v>1094981</v>
      </c>
      <c r="W76" s="85">
        <v>0</v>
      </c>
      <c r="X76" s="85">
        <v>0</v>
      </c>
      <c r="Y76" s="85">
        <v>0</v>
      </c>
      <c r="Z76" s="85">
        <v>1094981</v>
      </c>
      <c r="AA76" s="85">
        <v>1094981</v>
      </c>
      <c r="AB76" s="85">
        <v>0</v>
      </c>
      <c r="AC76" s="73">
        <v>0</v>
      </c>
      <c r="AD76" s="73">
        <v>31</v>
      </c>
      <c r="AE76" s="73">
        <v>0</v>
      </c>
      <c r="AF76" s="85">
        <v>0</v>
      </c>
      <c r="AG76" s="85">
        <v>1200</v>
      </c>
      <c r="AH76" s="73">
        <v>0</v>
      </c>
      <c r="AI76" s="73">
        <v>0</v>
      </c>
      <c r="AJ76" s="85">
        <v>0</v>
      </c>
      <c r="AK76" s="85">
        <v>4300</v>
      </c>
      <c r="AL76" s="73">
        <v>0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0</v>
      </c>
      <c r="BA76" s="85">
        <v>6377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0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0</v>
      </c>
      <c r="BX76" s="85">
        <v>0</v>
      </c>
      <c r="BY76" s="85">
        <v>0</v>
      </c>
      <c r="BZ76" s="73">
        <v>0</v>
      </c>
      <c r="CA76" s="73">
        <v>0</v>
      </c>
      <c r="CB76" s="85">
        <v>0</v>
      </c>
      <c r="CC76" s="85">
        <v>11878</v>
      </c>
      <c r="CD76" s="73">
        <v>0</v>
      </c>
      <c r="CE76" s="73" t="s">
        <v>440</v>
      </c>
      <c r="CF76" s="73" t="s">
        <v>441</v>
      </c>
      <c r="CG76" s="73" t="s">
        <v>321</v>
      </c>
      <c r="CH76" s="73" t="s">
        <v>321</v>
      </c>
      <c r="CI76" s="73" t="s">
        <v>321</v>
      </c>
      <c r="CJ76" s="72" t="s">
        <v>321</v>
      </c>
      <c r="CK76" s="72">
        <v>42247</v>
      </c>
      <c r="CL76" s="204" t="s">
        <v>473</v>
      </c>
      <c r="CM76" s="71" t="s">
        <v>474</v>
      </c>
      <c r="CN76" s="71" t="s">
        <v>168</v>
      </c>
      <c r="CO76" s="72">
        <v>42202</v>
      </c>
      <c r="CP76" s="204" t="s">
        <v>473</v>
      </c>
      <c r="CQ76" s="71" t="s">
        <v>474</v>
      </c>
      <c r="CR76" s="71" t="s">
        <v>509</v>
      </c>
      <c r="CS76" s="73">
        <v>1268938.1299999999</v>
      </c>
      <c r="CT76" s="73"/>
      <c r="CU76" s="73"/>
      <c r="CV76" s="73">
        <v>0</v>
      </c>
      <c r="CW76" s="73">
        <v>3</v>
      </c>
      <c r="CX76" s="73">
        <v>0</v>
      </c>
      <c r="CY76" s="73">
        <v>0</v>
      </c>
      <c r="CZ76" s="73">
        <v>0</v>
      </c>
      <c r="DA76" s="73">
        <v>0</v>
      </c>
      <c r="DC76" s="205"/>
      <c r="DD76" s="205"/>
      <c r="DG76" s="205" t="str">
        <f t="shared" si="6"/>
        <v>DO</v>
      </c>
    </row>
    <row r="77" spans="1:111">
      <c r="A77" s="205" t="str">
        <f t="shared" si="5"/>
        <v>06DO</v>
      </c>
      <c r="B77" s="71" t="s">
        <v>5</v>
      </c>
      <c r="C77" s="71" t="s">
        <v>299</v>
      </c>
      <c r="D77" s="71" t="s">
        <v>300</v>
      </c>
      <c r="E77" s="72">
        <v>41851</v>
      </c>
      <c r="F77" s="204" t="s">
        <v>473</v>
      </c>
      <c r="G77" s="71" t="s">
        <v>478</v>
      </c>
      <c r="H77" s="210">
        <v>2</v>
      </c>
      <c r="I77" s="73">
        <v>0</v>
      </c>
      <c r="J77" s="73">
        <v>140</v>
      </c>
      <c r="K77" s="73">
        <v>173</v>
      </c>
      <c r="L77" s="73">
        <v>173</v>
      </c>
      <c r="M77" s="73">
        <v>0</v>
      </c>
      <c r="N77" s="73">
        <v>0</v>
      </c>
      <c r="O77" s="73">
        <v>0</v>
      </c>
      <c r="P77" s="73">
        <v>25</v>
      </c>
      <c r="Q77" s="85">
        <v>8</v>
      </c>
      <c r="R77" s="85">
        <v>1207213</v>
      </c>
      <c r="S77" s="85">
        <v>51325</v>
      </c>
      <c r="T77" s="85">
        <v>1155888</v>
      </c>
      <c r="U77" s="85">
        <v>1207213</v>
      </c>
      <c r="V77" s="85">
        <v>1139099</v>
      </c>
      <c r="W77" s="85">
        <v>0</v>
      </c>
      <c r="X77" s="85">
        <v>0</v>
      </c>
      <c r="Y77" s="85">
        <v>0</v>
      </c>
      <c r="Z77" s="85">
        <v>1139099</v>
      </c>
      <c r="AA77" s="85">
        <v>1129248</v>
      </c>
      <c r="AB77" s="85">
        <v>-9851</v>
      </c>
      <c r="AC77" s="73">
        <v>0</v>
      </c>
      <c r="AD77" s="73">
        <v>12</v>
      </c>
      <c r="AE77" s="73">
        <v>0</v>
      </c>
      <c r="AF77" s="85">
        <v>0</v>
      </c>
      <c r="AG77" s="85">
        <v>0</v>
      </c>
      <c r="AH77" s="73">
        <v>0</v>
      </c>
      <c r="AI77" s="73">
        <v>0</v>
      </c>
      <c r="AJ77" s="85">
        <v>3</v>
      </c>
      <c r="AK77" s="85">
        <v>5483</v>
      </c>
      <c r="AL77" s="73">
        <v>0</v>
      </c>
      <c r="AM77" s="73">
        <v>0</v>
      </c>
      <c r="AN77" s="85">
        <v>0</v>
      </c>
      <c r="AO77" s="85">
        <v>0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0</v>
      </c>
      <c r="AZ77" s="85">
        <v>0</v>
      </c>
      <c r="BA77" s="85">
        <v>0</v>
      </c>
      <c r="BB77" s="73">
        <v>0</v>
      </c>
      <c r="BC77" s="73">
        <v>0</v>
      </c>
      <c r="BD77" s="85">
        <v>5</v>
      </c>
      <c r="BE77" s="85">
        <v>985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0</v>
      </c>
      <c r="BM77" s="85">
        <v>0</v>
      </c>
      <c r="BN77" s="73">
        <v>0</v>
      </c>
      <c r="BO77" s="73">
        <v>0</v>
      </c>
      <c r="BP77" s="85">
        <v>0</v>
      </c>
      <c r="BQ77" s="85">
        <v>0</v>
      </c>
      <c r="BR77" s="73">
        <v>0</v>
      </c>
      <c r="BS77" s="73">
        <v>0</v>
      </c>
      <c r="BT77" s="85">
        <v>0</v>
      </c>
      <c r="BU77" s="85">
        <v>0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0</v>
      </c>
      <c r="CB77" s="85">
        <v>8</v>
      </c>
      <c r="CC77" s="85">
        <v>6468</v>
      </c>
      <c r="CD77" s="73">
        <v>0</v>
      </c>
      <c r="CE77" s="73" t="s">
        <v>442</v>
      </c>
      <c r="CF77" s="73" t="s">
        <v>443</v>
      </c>
      <c r="CG77" s="73" t="s">
        <v>321</v>
      </c>
      <c r="CH77" s="73" t="s">
        <v>321</v>
      </c>
      <c r="CI77" s="73" t="s">
        <v>321</v>
      </c>
      <c r="CJ77" s="72" t="s">
        <v>321</v>
      </c>
      <c r="CK77" s="72">
        <v>42256</v>
      </c>
      <c r="CL77" s="204" t="s">
        <v>473</v>
      </c>
      <c r="CM77" s="71" t="s">
        <v>474</v>
      </c>
      <c r="CN77" s="71" t="s">
        <v>168</v>
      </c>
      <c r="CO77" s="72">
        <v>42118</v>
      </c>
      <c r="CP77" s="204" t="s">
        <v>475</v>
      </c>
      <c r="CQ77" s="71" t="s">
        <v>478</v>
      </c>
      <c r="CR77" s="71" t="s">
        <v>509</v>
      </c>
      <c r="CS77" s="73">
        <v>1208779.95</v>
      </c>
      <c r="CT77" s="73"/>
      <c r="CU77" s="73"/>
      <c r="CV77" s="73">
        <v>8</v>
      </c>
      <c r="CW77" s="73">
        <v>13</v>
      </c>
      <c r="CX77" s="73">
        <v>0</v>
      </c>
      <c r="CY77" s="73">
        <v>0</v>
      </c>
      <c r="CZ77" s="73">
        <v>0</v>
      </c>
      <c r="DA77" s="73">
        <v>0</v>
      </c>
      <c r="DC77" s="205"/>
      <c r="DD77" s="205"/>
      <c r="DG77" s="205" t="str">
        <f t="shared" si="6"/>
        <v>DO</v>
      </c>
    </row>
    <row r="78" spans="1:111">
      <c r="A78" s="205" t="str">
        <f t="shared" si="5"/>
        <v>06DO</v>
      </c>
      <c r="B78" s="71" t="s">
        <v>5</v>
      </c>
      <c r="C78" s="71" t="s">
        <v>444</v>
      </c>
      <c r="D78" s="71" t="s">
        <v>513</v>
      </c>
      <c r="E78" s="72">
        <v>41963</v>
      </c>
      <c r="F78" s="204" t="s">
        <v>477</v>
      </c>
      <c r="G78" s="71" t="s">
        <v>478</v>
      </c>
      <c r="H78" s="210">
        <v>1</v>
      </c>
      <c r="I78" s="73">
        <v>0</v>
      </c>
      <c r="J78" s="73">
        <v>65</v>
      </c>
      <c r="K78" s="73">
        <v>96</v>
      </c>
      <c r="L78" s="73">
        <v>93</v>
      </c>
      <c r="M78" s="73">
        <v>3</v>
      </c>
      <c r="N78" s="73">
        <v>0</v>
      </c>
      <c r="O78" s="73">
        <v>0</v>
      </c>
      <c r="P78" s="73">
        <v>31</v>
      </c>
      <c r="Q78" s="85">
        <v>0</v>
      </c>
      <c r="R78" s="85">
        <v>94720</v>
      </c>
      <c r="S78" s="85">
        <v>6040</v>
      </c>
      <c r="T78" s="85">
        <v>88680</v>
      </c>
      <c r="U78" s="85">
        <v>94720</v>
      </c>
      <c r="V78" s="85">
        <v>88652</v>
      </c>
      <c r="W78" s="85">
        <v>0</v>
      </c>
      <c r="X78" s="85">
        <v>0</v>
      </c>
      <c r="Y78" s="85">
        <v>0</v>
      </c>
      <c r="Z78" s="85">
        <v>88652</v>
      </c>
      <c r="AA78" s="85">
        <v>88652</v>
      </c>
      <c r="AB78" s="85">
        <v>0</v>
      </c>
      <c r="AC78" s="73">
        <v>0</v>
      </c>
      <c r="AD78" s="73">
        <v>28</v>
      </c>
      <c r="AE78" s="73">
        <v>0</v>
      </c>
      <c r="AF78" s="85">
        <v>0</v>
      </c>
      <c r="AG78" s="85">
        <v>0</v>
      </c>
      <c r="AH78" s="73">
        <v>0</v>
      </c>
      <c r="AI78" s="73">
        <v>0</v>
      </c>
      <c r="AJ78" s="85">
        <v>0</v>
      </c>
      <c r="AK78" s="85">
        <v>0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0</v>
      </c>
      <c r="AT78" s="73">
        <v>0</v>
      </c>
      <c r="AU78" s="73">
        <v>0</v>
      </c>
      <c r="AV78" s="85">
        <v>0</v>
      </c>
      <c r="AW78" s="85">
        <v>0</v>
      </c>
      <c r="AX78" s="73">
        <v>0</v>
      </c>
      <c r="AY78" s="73">
        <v>0</v>
      </c>
      <c r="AZ78" s="85">
        <v>0</v>
      </c>
      <c r="BA78" s="85">
        <v>0</v>
      </c>
      <c r="BB78" s="73">
        <v>0</v>
      </c>
      <c r="BC78" s="73">
        <v>0</v>
      </c>
      <c r="BD78" s="85">
        <v>0</v>
      </c>
      <c r="BE78" s="85">
        <v>0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0</v>
      </c>
      <c r="CB78" s="85">
        <v>0</v>
      </c>
      <c r="CC78" s="85">
        <v>0</v>
      </c>
      <c r="CD78" s="73">
        <v>0</v>
      </c>
      <c r="CE78" s="73" t="s">
        <v>445</v>
      </c>
      <c r="CF78" s="73" t="s">
        <v>446</v>
      </c>
      <c r="CG78" s="73" t="s">
        <v>321</v>
      </c>
      <c r="CH78" s="73" t="s">
        <v>321</v>
      </c>
      <c r="CI78" s="73" t="s">
        <v>321</v>
      </c>
      <c r="CJ78" s="72" t="s">
        <v>321</v>
      </c>
      <c r="CK78" s="72">
        <v>42247</v>
      </c>
      <c r="CL78" s="204" t="s">
        <v>473</v>
      </c>
      <c r="CM78" s="71" t="s">
        <v>474</v>
      </c>
      <c r="CN78" s="71" t="s">
        <v>168</v>
      </c>
      <c r="CO78" s="72">
        <v>42199</v>
      </c>
      <c r="CP78" s="204" t="s">
        <v>473</v>
      </c>
      <c r="CQ78" s="71" t="s">
        <v>474</v>
      </c>
      <c r="CR78" s="71" t="s">
        <v>509</v>
      </c>
      <c r="CS78" s="73">
        <v>126847</v>
      </c>
      <c r="CT78" s="73" t="s">
        <v>326</v>
      </c>
      <c r="CU78" s="73" t="s">
        <v>327</v>
      </c>
      <c r="CV78" s="73">
        <v>0</v>
      </c>
      <c r="CW78" s="73">
        <v>3</v>
      </c>
      <c r="CX78" s="73">
        <v>0</v>
      </c>
      <c r="CY78" s="73">
        <v>0</v>
      </c>
      <c r="CZ78" s="73">
        <v>0</v>
      </c>
      <c r="DA78" s="73">
        <v>0</v>
      </c>
      <c r="DC78" s="205"/>
      <c r="DD78" s="205"/>
      <c r="DG78" s="205" t="str">
        <f t="shared" si="6"/>
        <v>DO</v>
      </c>
    </row>
    <row r="79" spans="1:111">
      <c r="A79" s="205" t="str">
        <f t="shared" si="5"/>
        <v>06DO</v>
      </c>
      <c r="B79" s="71" t="s">
        <v>5</v>
      </c>
      <c r="C79" s="71" t="s">
        <v>317</v>
      </c>
      <c r="D79" s="71" t="s">
        <v>318</v>
      </c>
      <c r="E79" s="72">
        <v>41725</v>
      </c>
      <c r="F79" s="204" t="s">
        <v>471</v>
      </c>
      <c r="G79" s="71" t="s">
        <v>479</v>
      </c>
      <c r="H79" s="210">
        <v>1</v>
      </c>
      <c r="I79" s="73">
        <v>0</v>
      </c>
      <c r="J79" s="73">
        <v>300</v>
      </c>
      <c r="K79" s="73">
        <v>346</v>
      </c>
      <c r="L79" s="73">
        <v>346</v>
      </c>
      <c r="M79" s="73">
        <v>0</v>
      </c>
      <c r="N79" s="73">
        <v>0</v>
      </c>
      <c r="O79" s="73">
        <v>0</v>
      </c>
      <c r="P79" s="73">
        <v>46</v>
      </c>
      <c r="Q79" s="85">
        <v>0</v>
      </c>
      <c r="R79" s="85">
        <v>502650</v>
      </c>
      <c r="S79" s="85">
        <v>32313</v>
      </c>
      <c r="T79" s="85">
        <v>470337</v>
      </c>
      <c r="U79" s="85">
        <v>502650</v>
      </c>
      <c r="V79" s="85">
        <v>470337</v>
      </c>
      <c r="W79" s="85">
        <v>0</v>
      </c>
      <c r="X79" s="85">
        <v>0</v>
      </c>
      <c r="Y79" s="85">
        <v>0</v>
      </c>
      <c r="Z79" s="85">
        <v>470337</v>
      </c>
      <c r="AA79" s="85">
        <v>0</v>
      </c>
      <c r="AB79" s="85">
        <v>-470337</v>
      </c>
      <c r="AC79" s="73">
        <v>0</v>
      </c>
      <c r="AD79" s="73">
        <v>0</v>
      </c>
      <c r="AE79" s="73">
        <v>0</v>
      </c>
      <c r="AF79" s="85">
        <v>0</v>
      </c>
      <c r="AG79" s="85">
        <v>0</v>
      </c>
      <c r="AH79" s="73">
        <v>0</v>
      </c>
      <c r="AI79" s="73">
        <v>24</v>
      </c>
      <c r="AJ79" s="85">
        <v>0</v>
      </c>
      <c r="AK79" s="85">
        <v>0</v>
      </c>
      <c r="AL79" s="73">
        <v>0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0</v>
      </c>
      <c r="AX79" s="73">
        <v>0</v>
      </c>
      <c r="AY79" s="73">
        <v>0</v>
      </c>
      <c r="AZ79" s="85">
        <v>0</v>
      </c>
      <c r="BA79" s="85">
        <v>0</v>
      </c>
      <c r="BB79" s="73">
        <v>0</v>
      </c>
      <c r="BC79" s="73">
        <v>0</v>
      </c>
      <c r="BD79" s="85">
        <v>0</v>
      </c>
      <c r="BE79" s="85">
        <v>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0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24</v>
      </c>
      <c r="CB79" s="85">
        <v>0</v>
      </c>
      <c r="CC79" s="85">
        <v>0</v>
      </c>
      <c r="CD79" s="73">
        <v>0</v>
      </c>
      <c r="CE79" s="73" t="s">
        <v>319</v>
      </c>
      <c r="CF79" s="73" t="s">
        <v>320</v>
      </c>
      <c r="CG79" s="73" t="s">
        <v>321</v>
      </c>
      <c r="CH79" s="73" t="s">
        <v>321</v>
      </c>
      <c r="CI79" s="73" t="s">
        <v>321</v>
      </c>
      <c r="CJ79" s="72" t="s">
        <v>321</v>
      </c>
      <c r="CK79" s="72">
        <v>42247</v>
      </c>
      <c r="CL79" s="204" t="s">
        <v>473</v>
      </c>
      <c r="CM79" s="71" t="s">
        <v>474</v>
      </c>
      <c r="CN79" s="71" t="s">
        <v>168</v>
      </c>
      <c r="CO79" s="72">
        <v>42137</v>
      </c>
      <c r="CP79" s="204" t="s">
        <v>475</v>
      </c>
      <c r="CQ79" s="71" t="s">
        <v>478</v>
      </c>
      <c r="CR79" s="71" t="s">
        <v>509</v>
      </c>
      <c r="CS79" s="73">
        <v>678578.25</v>
      </c>
      <c r="CT79" s="73" t="s">
        <v>322</v>
      </c>
      <c r="CU79" s="73" t="s">
        <v>323</v>
      </c>
      <c r="CV79" s="73">
        <v>0</v>
      </c>
      <c r="CW79" s="73">
        <v>22</v>
      </c>
      <c r="CX79" s="73">
        <v>0</v>
      </c>
      <c r="CY79" s="73">
        <v>0</v>
      </c>
      <c r="CZ79" s="73">
        <v>0</v>
      </c>
      <c r="DA79" s="73">
        <v>0</v>
      </c>
      <c r="DC79" s="205"/>
      <c r="DD79" s="205"/>
      <c r="DG79" s="205" t="str">
        <f t="shared" si="6"/>
        <v>DO</v>
      </c>
    </row>
    <row r="80" spans="1:111">
      <c r="A80" s="205" t="str">
        <f t="shared" si="5"/>
        <v>06DO</v>
      </c>
      <c r="B80" s="71" t="s">
        <v>5</v>
      </c>
      <c r="C80" s="71" t="s">
        <v>301</v>
      </c>
      <c r="D80" s="71" t="s">
        <v>302</v>
      </c>
      <c r="E80" s="72">
        <v>41942</v>
      </c>
      <c r="F80" s="204" t="s">
        <v>477</v>
      </c>
      <c r="G80" s="71" t="s">
        <v>478</v>
      </c>
      <c r="H80" s="210">
        <v>3</v>
      </c>
      <c r="I80" s="73">
        <v>0</v>
      </c>
      <c r="J80" s="73">
        <v>170</v>
      </c>
      <c r="K80" s="73">
        <v>192</v>
      </c>
      <c r="L80" s="73">
        <v>190</v>
      </c>
      <c r="M80" s="73">
        <v>2</v>
      </c>
      <c r="N80" s="73">
        <v>0</v>
      </c>
      <c r="O80" s="73">
        <v>0</v>
      </c>
      <c r="P80" s="73">
        <v>22</v>
      </c>
      <c r="Q80" s="85">
        <v>0</v>
      </c>
      <c r="R80" s="85">
        <v>1872759</v>
      </c>
      <c r="S80" s="85">
        <v>101085</v>
      </c>
      <c r="T80" s="85">
        <v>1771674</v>
      </c>
      <c r="U80" s="85">
        <v>1872759</v>
      </c>
      <c r="V80" s="85">
        <v>1693855</v>
      </c>
      <c r="W80" s="85">
        <v>0</v>
      </c>
      <c r="X80" s="85">
        <v>0</v>
      </c>
      <c r="Y80" s="85">
        <v>0</v>
      </c>
      <c r="Z80" s="85">
        <v>1693855</v>
      </c>
      <c r="AA80" s="85">
        <v>1636257</v>
      </c>
      <c r="AB80" s="85">
        <v>-57598</v>
      </c>
      <c r="AC80" s="73">
        <v>0</v>
      </c>
      <c r="AD80" s="73">
        <v>20</v>
      </c>
      <c r="AE80" s="73">
        <v>0</v>
      </c>
      <c r="AF80" s="85">
        <v>0</v>
      </c>
      <c r="AG80" s="85">
        <v>1943</v>
      </c>
      <c r="AH80" s="73">
        <v>0</v>
      </c>
      <c r="AI80" s="73">
        <v>0</v>
      </c>
      <c r="AJ80" s="85">
        <v>0</v>
      </c>
      <c r="AK80" s="85">
        <v>0</v>
      </c>
      <c r="AL80" s="73">
        <v>0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0</v>
      </c>
      <c r="AZ80" s="85">
        <v>0</v>
      </c>
      <c r="BA80" s="85">
        <v>0</v>
      </c>
      <c r="BB80" s="73">
        <v>0</v>
      </c>
      <c r="BC80" s="73">
        <v>0</v>
      </c>
      <c r="BD80" s="85">
        <v>0</v>
      </c>
      <c r="BE80" s="85">
        <v>0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0</v>
      </c>
      <c r="BQ80" s="85">
        <v>0</v>
      </c>
      <c r="BR80" s="73">
        <v>0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0</v>
      </c>
      <c r="CB80" s="85">
        <v>0</v>
      </c>
      <c r="CC80" s="85">
        <v>1943</v>
      </c>
      <c r="CD80" s="73">
        <v>0</v>
      </c>
      <c r="CE80" s="73" t="s">
        <v>447</v>
      </c>
      <c r="CF80" s="73" t="s">
        <v>448</v>
      </c>
      <c r="CG80" s="73" t="s">
        <v>321</v>
      </c>
      <c r="CH80" s="73" t="s">
        <v>321</v>
      </c>
      <c r="CI80" s="73" t="s">
        <v>321</v>
      </c>
      <c r="CJ80" s="72" t="s">
        <v>321</v>
      </c>
      <c r="CK80" s="72">
        <v>42264</v>
      </c>
      <c r="CL80" s="204" t="s">
        <v>473</v>
      </c>
      <c r="CM80" s="71" t="s">
        <v>474</v>
      </c>
      <c r="CN80" s="71" t="s">
        <v>168</v>
      </c>
      <c r="CO80" s="72">
        <v>42214</v>
      </c>
      <c r="CP80" s="204" t="s">
        <v>473</v>
      </c>
      <c r="CQ80" s="71" t="s">
        <v>474</v>
      </c>
      <c r="CR80" s="71" t="s">
        <v>509</v>
      </c>
      <c r="CS80" s="73">
        <v>1934017.45</v>
      </c>
      <c r="CT80" s="73"/>
      <c r="CU80" s="73"/>
      <c r="CV80" s="73">
        <v>0</v>
      </c>
      <c r="CW80" s="73">
        <v>2</v>
      </c>
      <c r="CX80" s="73">
        <v>0</v>
      </c>
      <c r="CY80" s="73">
        <v>0</v>
      </c>
      <c r="CZ80" s="73">
        <v>0</v>
      </c>
      <c r="DA80" s="73">
        <v>0</v>
      </c>
      <c r="DC80" s="205"/>
      <c r="DD80" s="205"/>
      <c r="DG80" s="205" t="str">
        <f t="shared" si="6"/>
        <v>DO</v>
      </c>
    </row>
    <row r="81" spans="1:111">
      <c r="A81" s="205" t="str">
        <f t="shared" si="5"/>
        <v>06DO</v>
      </c>
      <c r="B81" s="71" t="s">
        <v>5</v>
      </c>
      <c r="C81" s="71" t="s">
        <v>449</v>
      </c>
      <c r="D81" s="71" t="s">
        <v>514</v>
      </c>
      <c r="E81" s="72">
        <v>42033</v>
      </c>
      <c r="F81" s="204" t="s">
        <v>471</v>
      </c>
      <c r="G81" s="71" t="s">
        <v>478</v>
      </c>
      <c r="H81" s="210">
        <v>1</v>
      </c>
      <c r="I81" s="73">
        <v>0</v>
      </c>
      <c r="J81" s="73">
        <v>80</v>
      </c>
      <c r="K81" s="73">
        <v>83</v>
      </c>
      <c r="L81" s="73">
        <v>75</v>
      </c>
      <c r="M81" s="73">
        <v>8</v>
      </c>
      <c r="N81" s="73">
        <v>0</v>
      </c>
      <c r="O81" s="73">
        <v>0</v>
      </c>
      <c r="P81" s="73">
        <v>3</v>
      </c>
      <c r="Q81" s="85">
        <v>0</v>
      </c>
      <c r="R81" s="85">
        <v>248698</v>
      </c>
      <c r="S81" s="85">
        <v>11846</v>
      </c>
      <c r="T81" s="85">
        <v>236852</v>
      </c>
      <c r="U81" s="85">
        <v>248698</v>
      </c>
      <c r="V81" s="85">
        <v>217030</v>
      </c>
      <c r="W81" s="85">
        <v>0</v>
      </c>
      <c r="X81" s="85">
        <v>0</v>
      </c>
      <c r="Y81" s="85">
        <v>0</v>
      </c>
      <c r="Z81" s="85">
        <v>217030</v>
      </c>
      <c r="AA81" s="85">
        <v>217030</v>
      </c>
      <c r="AB81" s="85">
        <v>0</v>
      </c>
      <c r="AC81" s="73">
        <v>0</v>
      </c>
      <c r="AD81" s="73">
        <v>0</v>
      </c>
      <c r="AE81" s="73">
        <v>0</v>
      </c>
      <c r="AF81" s="85">
        <v>0</v>
      </c>
      <c r="AG81" s="85">
        <v>0</v>
      </c>
      <c r="AH81" s="73">
        <v>0</v>
      </c>
      <c r="AI81" s="73">
        <v>0</v>
      </c>
      <c r="AJ81" s="85">
        <v>0</v>
      </c>
      <c r="AK81" s="85">
        <v>0</v>
      </c>
      <c r="AL81" s="73">
        <v>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0</v>
      </c>
      <c r="BA81" s="85">
        <v>0</v>
      </c>
      <c r="BB81" s="73">
        <v>0</v>
      </c>
      <c r="BC81" s="73">
        <v>0</v>
      </c>
      <c r="BD81" s="85">
        <v>0</v>
      </c>
      <c r="BE81" s="85">
        <v>0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0</v>
      </c>
      <c r="CC81" s="85">
        <v>0</v>
      </c>
      <c r="CD81" s="73">
        <v>0</v>
      </c>
      <c r="CE81" s="73" t="s">
        <v>450</v>
      </c>
      <c r="CF81" s="73" t="s">
        <v>451</v>
      </c>
      <c r="CG81" s="73" t="s">
        <v>321</v>
      </c>
      <c r="CH81" s="73" t="s">
        <v>321</v>
      </c>
      <c r="CI81" s="73" t="s">
        <v>321</v>
      </c>
      <c r="CJ81" s="72" t="s">
        <v>321</v>
      </c>
      <c r="CK81" s="72">
        <v>42272</v>
      </c>
      <c r="CL81" s="204" t="s">
        <v>473</v>
      </c>
      <c r="CM81" s="71" t="s">
        <v>474</v>
      </c>
      <c r="CN81" s="71" t="s">
        <v>168</v>
      </c>
      <c r="CO81" s="72">
        <v>42258</v>
      </c>
      <c r="CP81" s="204" t="s">
        <v>473</v>
      </c>
      <c r="CQ81" s="71" t="s">
        <v>474</v>
      </c>
      <c r="CR81" s="71" t="s">
        <v>509</v>
      </c>
      <c r="CS81" s="73">
        <v>248762.6</v>
      </c>
      <c r="CT81" s="73"/>
      <c r="CU81" s="73"/>
      <c r="CV81" s="73">
        <v>0</v>
      </c>
      <c r="CW81" s="73">
        <v>3</v>
      </c>
      <c r="CX81" s="73">
        <v>0</v>
      </c>
      <c r="CY81" s="73">
        <v>0</v>
      </c>
      <c r="CZ81" s="73">
        <v>0</v>
      </c>
      <c r="DA81" s="73">
        <v>0</v>
      </c>
      <c r="DC81" s="205"/>
      <c r="DD81" s="205"/>
      <c r="DG81" s="205" t="str">
        <f t="shared" si="6"/>
        <v>DO</v>
      </c>
    </row>
    <row r="82" spans="1:111">
      <c r="A82" s="205" t="str">
        <f t="shared" si="5"/>
        <v>07CO</v>
      </c>
      <c r="B82" s="71" t="s">
        <v>6</v>
      </c>
      <c r="C82" s="71" t="s">
        <v>245</v>
      </c>
      <c r="D82" s="71" t="s">
        <v>246</v>
      </c>
      <c r="E82" s="72">
        <v>41444</v>
      </c>
      <c r="F82" s="204" t="s">
        <v>475</v>
      </c>
      <c r="G82" s="71" t="s">
        <v>476</v>
      </c>
      <c r="H82" s="210">
        <v>1</v>
      </c>
      <c r="I82" s="73">
        <v>8</v>
      </c>
      <c r="J82" s="73">
        <v>350</v>
      </c>
      <c r="K82" s="73">
        <v>453</v>
      </c>
      <c r="L82" s="73">
        <v>453</v>
      </c>
      <c r="M82" s="73">
        <v>0</v>
      </c>
      <c r="N82" s="73">
        <v>0</v>
      </c>
      <c r="O82" s="73">
        <v>0</v>
      </c>
      <c r="P82" s="73">
        <v>83</v>
      </c>
      <c r="Q82" s="85">
        <v>20</v>
      </c>
      <c r="R82" s="85">
        <v>15491284</v>
      </c>
      <c r="S82" s="85">
        <v>120000</v>
      </c>
      <c r="T82" s="85">
        <v>15371284</v>
      </c>
      <c r="U82" s="85">
        <v>16150823</v>
      </c>
      <c r="V82" s="85">
        <v>16100076</v>
      </c>
      <c r="W82" s="85">
        <v>0</v>
      </c>
      <c r="X82" s="85">
        <v>0</v>
      </c>
      <c r="Y82" s="85">
        <v>0</v>
      </c>
      <c r="Z82" s="85">
        <v>16100076</v>
      </c>
      <c r="AA82" s="85">
        <v>16143898</v>
      </c>
      <c r="AB82" s="85">
        <v>43822</v>
      </c>
      <c r="AC82" s="73">
        <v>659540</v>
      </c>
      <c r="AD82" s="73">
        <v>60</v>
      </c>
      <c r="AE82" s="73">
        <v>0</v>
      </c>
      <c r="AF82" s="85">
        <v>1</v>
      </c>
      <c r="AG82" s="85">
        <v>10092</v>
      </c>
      <c r="AH82" s="73">
        <v>0</v>
      </c>
      <c r="AI82" s="73">
        <v>0</v>
      </c>
      <c r="AJ82" s="85">
        <v>19</v>
      </c>
      <c r="AK82" s="85">
        <v>662533</v>
      </c>
      <c r="AL82" s="73">
        <v>0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0</v>
      </c>
      <c r="AZ82" s="85">
        <v>0</v>
      </c>
      <c r="BA82" s="85">
        <v>10852</v>
      </c>
      <c r="BB82" s="73">
        <v>0</v>
      </c>
      <c r="BC82" s="73">
        <v>0</v>
      </c>
      <c r="BD82" s="85">
        <v>0</v>
      </c>
      <c r="BE82" s="85">
        <v>0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0</v>
      </c>
      <c r="CB82" s="85">
        <v>20</v>
      </c>
      <c r="CC82" s="85">
        <v>683477</v>
      </c>
      <c r="CD82" s="73">
        <v>0</v>
      </c>
      <c r="CE82" s="73" t="s">
        <v>465</v>
      </c>
      <c r="CF82" s="73" t="s">
        <v>466</v>
      </c>
      <c r="CG82" s="73" t="s">
        <v>321</v>
      </c>
      <c r="CH82" s="73" t="s">
        <v>321</v>
      </c>
      <c r="CI82" s="73" t="s">
        <v>321</v>
      </c>
      <c r="CJ82" s="72" t="s">
        <v>321</v>
      </c>
      <c r="CK82" s="72">
        <v>42237</v>
      </c>
      <c r="CL82" s="204" t="s">
        <v>473</v>
      </c>
      <c r="CM82" s="71" t="s">
        <v>474</v>
      </c>
      <c r="CN82" s="71" t="s">
        <v>168</v>
      </c>
      <c r="CO82" s="72">
        <v>41964</v>
      </c>
      <c r="CP82" s="204" t="s">
        <v>477</v>
      </c>
      <c r="CQ82" s="71" t="s">
        <v>478</v>
      </c>
      <c r="CR82" s="71" t="s">
        <v>515</v>
      </c>
      <c r="CS82" s="73">
        <v>16955600</v>
      </c>
      <c r="CT82" s="73"/>
      <c r="CU82" s="73"/>
      <c r="CV82" s="73">
        <v>1</v>
      </c>
      <c r="CW82" s="73">
        <v>23</v>
      </c>
      <c r="CX82" s="73">
        <v>0</v>
      </c>
      <c r="CY82" s="73">
        <v>0</v>
      </c>
      <c r="CZ82" s="73">
        <v>0</v>
      </c>
      <c r="DA82" s="73">
        <v>0</v>
      </c>
      <c r="DC82" s="205"/>
      <c r="DD82" s="205"/>
      <c r="DG82" s="205" t="str">
        <f t="shared" si="6"/>
        <v>CO</v>
      </c>
    </row>
    <row r="83" spans="1:111">
      <c r="A83" s="205" t="str">
        <f t="shared" si="5"/>
        <v>07CO</v>
      </c>
      <c r="B83" s="71" t="s">
        <v>6</v>
      </c>
      <c r="C83" s="71" t="s">
        <v>309</v>
      </c>
      <c r="D83" s="71" t="s">
        <v>310</v>
      </c>
      <c r="E83" s="72">
        <v>41577</v>
      </c>
      <c r="F83" s="204" t="s">
        <v>477</v>
      </c>
      <c r="G83" s="71" t="s">
        <v>479</v>
      </c>
      <c r="H83" s="210">
        <v>1</v>
      </c>
      <c r="I83" s="73">
        <v>0</v>
      </c>
      <c r="J83" s="73">
        <v>270</v>
      </c>
      <c r="K83" s="73">
        <v>369</v>
      </c>
      <c r="L83" s="73">
        <v>369</v>
      </c>
      <c r="M83" s="73">
        <v>0</v>
      </c>
      <c r="N83" s="73">
        <v>0</v>
      </c>
      <c r="O83" s="73">
        <v>0</v>
      </c>
      <c r="P83" s="73">
        <v>99</v>
      </c>
      <c r="Q83" s="85">
        <v>0</v>
      </c>
      <c r="R83" s="85">
        <v>5019226</v>
      </c>
      <c r="S83" s="85">
        <v>50000</v>
      </c>
      <c r="T83" s="85">
        <v>4969226</v>
      </c>
      <c r="U83" s="85">
        <v>5019226</v>
      </c>
      <c r="V83" s="85">
        <v>4985077</v>
      </c>
      <c r="W83" s="85">
        <v>0</v>
      </c>
      <c r="X83" s="85">
        <v>0</v>
      </c>
      <c r="Y83" s="85">
        <v>0</v>
      </c>
      <c r="Z83" s="85">
        <v>4985077</v>
      </c>
      <c r="AA83" s="85">
        <v>4951447</v>
      </c>
      <c r="AB83" s="85">
        <v>-33631</v>
      </c>
      <c r="AC83" s="73">
        <v>0</v>
      </c>
      <c r="AD83" s="73">
        <v>82</v>
      </c>
      <c r="AE83" s="73">
        <v>0</v>
      </c>
      <c r="AF83" s="85">
        <v>0</v>
      </c>
      <c r="AG83" s="85">
        <v>0</v>
      </c>
      <c r="AH83" s="73">
        <v>0</v>
      </c>
      <c r="AI83" s="73">
        <v>0</v>
      </c>
      <c r="AJ83" s="85">
        <v>0</v>
      </c>
      <c r="AK83" s="85">
        <v>18054</v>
      </c>
      <c r="AL83" s="73">
        <v>0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0</v>
      </c>
      <c r="BB83" s="73">
        <v>0</v>
      </c>
      <c r="BC83" s="73">
        <v>0</v>
      </c>
      <c r="BD83" s="85">
        <v>0</v>
      </c>
      <c r="BE83" s="85">
        <v>0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0</v>
      </c>
      <c r="BR83" s="73">
        <v>0</v>
      </c>
      <c r="BS83" s="73">
        <v>0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0</v>
      </c>
      <c r="CB83" s="85">
        <v>0</v>
      </c>
      <c r="CC83" s="85">
        <v>18054</v>
      </c>
      <c r="CD83" s="73">
        <v>0</v>
      </c>
      <c r="CE83" s="73" t="s">
        <v>365</v>
      </c>
      <c r="CF83" s="73" t="s">
        <v>366</v>
      </c>
      <c r="CG83" s="73" t="s">
        <v>321</v>
      </c>
      <c r="CH83" s="73" t="s">
        <v>321</v>
      </c>
      <c r="CI83" s="73" t="s">
        <v>321</v>
      </c>
      <c r="CJ83" s="72" t="s">
        <v>321</v>
      </c>
      <c r="CK83" s="72">
        <v>42208</v>
      </c>
      <c r="CL83" s="204" t="s">
        <v>473</v>
      </c>
      <c r="CM83" s="71" t="s">
        <v>474</v>
      </c>
      <c r="CN83" s="71" t="s">
        <v>168</v>
      </c>
      <c r="CO83" s="72">
        <v>42095</v>
      </c>
      <c r="CP83" s="204" t="s">
        <v>475</v>
      </c>
      <c r="CQ83" s="71" t="s">
        <v>478</v>
      </c>
      <c r="CR83" s="71" t="s">
        <v>516</v>
      </c>
      <c r="CS83" s="73">
        <v>4751500</v>
      </c>
      <c r="CT83" s="73" t="s">
        <v>326</v>
      </c>
      <c r="CU83" s="73" t="s">
        <v>327</v>
      </c>
      <c r="CV83" s="73">
        <v>0</v>
      </c>
      <c r="CW83" s="73">
        <v>17</v>
      </c>
      <c r="CX83" s="73">
        <v>0</v>
      </c>
      <c r="CY83" s="73">
        <v>0</v>
      </c>
      <c r="CZ83" s="73">
        <v>0</v>
      </c>
      <c r="DA83" s="73">
        <v>0</v>
      </c>
      <c r="DC83" s="205"/>
      <c r="DD83" s="205"/>
      <c r="DG83" s="205" t="str">
        <f t="shared" si="6"/>
        <v>CO</v>
      </c>
    </row>
    <row r="84" spans="1:111">
      <c r="A84" s="205" t="str">
        <f t="shared" si="5"/>
        <v>07CO</v>
      </c>
      <c r="B84" s="71" t="s">
        <v>6</v>
      </c>
      <c r="C84" s="71" t="s">
        <v>311</v>
      </c>
      <c r="D84" s="71" t="s">
        <v>312</v>
      </c>
      <c r="E84" s="72">
        <v>41759</v>
      </c>
      <c r="F84" s="204" t="s">
        <v>475</v>
      </c>
      <c r="G84" s="71" t="s">
        <v>479</v>
      </c>
      <c r="H84" s="210">
        <v>2</v>
      </c>
      <c r="I84" s="73">
        <v>0</v>
      </c>
      <c r="J84" s="73">
        <v>150</v>
      </c>
      <c r="K84" s="73">
        <v>188</v>
      </c>
      <c r="L84" s="73">
        <v>187</v>
      </c>
      <c r="M84" s="73">
        <v>1</v>
      </c>
      <c r="N84" s="73">
        <v>0</v>
      </c>
      <c r="O84" s="73">
        <v>0</v>
      </c>
      <c r="P84" s="73">
        <v>38</v>
      </c>
      <c r="Q84" s="85">
        <v>0</v>
      </c>
      <c r="R84" s="85">
        <v>1688000</v>
      </c>
      <c r="S84" s="85">
        <v>50000</v>
      </c>
      <c r="T84" s="85">
        <v>1638000</v>
      </c>
      <c r="U84" s="85">
        <v>1688000</v>
      </c>
      <c r="V84" s="85">
        <v>1644638</v>
      </c>
      <c r="W84" s="85">
        <v>0</v>
      </c>
      <c r="X84" s="85">
        <v>0</v>
      </c>
      <c r="Y84" s="85">
        <v>0</v>
      </c>
      <c r="Z84" s="85">
        <v>1644638</v>
      </c>
      <c r="AA84" s="85">
        <v>1606582</v>
      </c>
      <c r="AB84" s="85">
        <v>-38056</v>
      </c>
      <c r="AC84" s="73">
        <v>0</v>
      </c>
      <c r="AD84" s="73">
        <v>25</v>
      </c>
      <c r="AE84" s="73">
        <v>0</v>
      </c>
      <c r="AF84" s="85">
        <v>0</v>
      </c>
      <c r="AG84" s="85">
        <v>9287</v>
      </c>
      <c r="AH84" s="73">
        <v>0</v>
      </c>
      <c r="AI84" s="73">
        <v>0</v>
      </c>
      <c r="AJ84" s="85">
        <v>0</v>
      </c>
      <c r="AK84" s="85">
        <v>0</v>
      </c>
      <c r="AL84" s="73">
        <v>0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0</v>
      </c>
      <c r="AZ84" s="85">
        <v>0</v>
      </c>
      <c r="BA84" s="85">
        <v>0</v>
      </c>
      <c r="BB84" s="73">
        <v>0</v>
      </c>
      <c r="BC84" s="73">
        <v>0</v>
      </c>
      <c r="BD84" s="85">
        <v>0</v>
      </c>
      <c r="BE84" s="85">
        <v>0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0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0</v>
      </c>
      <c r="CB84" s="85">
        <v>0</v>
      </c>
      <c r="CC84" s="85">
        <v>9287</v>
      </c>
      <c r="CD84" s="73">
        <v>0</v>
      </c>
      <c r="CE84" s="73" t="s">
        <v>344</v>
      </c>
      <c r="CF84" s="73" t="s">
        <v>345</v>
      </c>
      <c r="CG84" s="73" t="s">
        <v>321</v>
      </c>
      <c r="CH84" s="73" t="s">
        <v>321</v>
      </c>
      <c r="CI84" s="73" t="s">
        <v>321</v>
      </c>
      <c r="CJ84" s="72" t="s">
        <v>321</v>
      </c>
      <c r="CK84" s="72">
        <v>42199</v>
      </c>
      <c r="CL84" s="204" t="s">
        <v>473</v>
      </c>
      <c r="CM84" s="71" t="s">
        <v>474</v>
      </c>
      <c r="CN84" s="71" t="s">
        <v>168</v>
      </c>
      <c r="CO84" s="72">
        <v>42090</v>
      </c>
      <c r="CP84" s="204" t="s">
        <v>471</v>
      </c>
      <c r="CQ84" s="71" t="s">
        <v>478</v>
      </c>
      <c r="CR84" s="71" t="s">
        <v>517</v>
      </c>
      <c r="CS84" s="73">
        <v>2156800</v>
      </c>
      <c r="CT84" s="73" t="s">
        <v>326</v>
      </c>
      <c r="CU84" s="73" t="s">
        <v>327</v>
      </c>
      <c r="CV84" s="73">
        <v>0</v>
      </c>
      <c r="CW84" s="73">
        <v>13</v>
      </c>
      <c r="CX84" s="73">
        <v>0</v>
      </c>
      <c r="CY84" s="73">
        <v>0</v>
      </c>
      <c r="CZ84" s="73">
        <v>0</v>
      </c>
      <c r="DA84" s="73">
        <v>0</v>
      </c>
      <c r="DC84" s="205"/>
      <c r="DD84" s="205"/>
      <c r="DG84" s="205" t="str">
        <f t="shared" si="6"/>
        <v>CO</v>
      </c>
    </row>
    <row r="85" spans="1:111">
      <c r="A85" s="205" t="str">
        <f t="shared" si="5"/>
        <v>07CO</v>
      </c>
      <c r="B85" s="71" t="s">
        <v>6</v>
      </c>
      <c r="C85" s="71" t="s">
        <v>313</v>
      </c>
      <c r="D85" s="71" t="s">
        <v>314</v>
      </c>
      <c r="E85" s="72">
        <v>41724</v>
      </c>
      <c r="F85" s="204" t="s">
        <v>471</v>
      </c>
      <c r="G85" s="71" t="s">
        <v>479</v>
      </c>
      <c r="H85" s="210">
        <v>1</v>
      </c>
      <c r="I85" s="73">
        <v>0</v>
      </c>
      <c r="J85" s="73">
        <v>320</v>
      </c>
      <c r="K85" s="73">
        <v>383</v>
      </c>
      <c r="L85" s="73">
        <v>381</v>
      </c>
      <c r="M85" s="73">
        <v>2</v>
      </c>
      <c r="N85" s="73">
        <v>0</v>
      </c>
      <c r="O85" s="73">
        <v>0</v>
      </c>
      <c r="P85" s="73">
        <v>63</v>
      </c>
      <c r="Q85" s="85">
        <v>0</v>
      </c>
      <c r="R85" s="85">
        <v>5790872</v>
      </c>
      <c r="S85" s="85">
        <v>55000</v>
      </c>
      <c r="T85" s="85">
        <v>5735872</v>
      </c>
      <c r="U85" s="85">
        <v>5790872</v>
      </c>
      <c r="V85" s="85">
        <v>5714657</v>
      </c>
      <c r="W85" s="85">
        <v>0</v>
      </c>
      <c r="X85" s="85">
        <v>0</v>
      </c>
      <c r="Y85" s="85">
        <v>0</v>
      </c>
      <c r="Z85" s="85">
        <v>5714657</v>
      </c>
      <c r="AA85" s="85">
        <v>5660340</v>
      </c>
      <c r="AB85" s="85">
        <v>-54316</v>
      </c>
      <c r="AC85" s="73">
        <v>0</v>
      </c>
      <c r="AD85" s="73">
        <v>38</v>
      </c>
      <c r="AE85" s="73">
        <v>0</v>
      </c>
      <c r="AF85" s="85">
        <v>0</v>
      </c>
      <c r="AG85" s="85">
        <v>0</v>
      </c>
      <c r="AH85" s="73">
        <v>0</v>
      </c>
      <c r="AI85" s="73">
        <v>0</v>
      </c>
      <c r="AJ85" s="85">
        <v>0</v>
      </c>
      <c r="AK85" s="85">
        <v>0</v>
      </c>
      <c r="AL85" s="73">
        <v>0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0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0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0</v>
      </c>
      <c r="CB85" s="85">
        <v>0</v>
      </c>
      <c r="CC85" s="85">
        <v>0</v>
      </c>
      <c r="CD85" s="73">
        <v>0</v>
      </c>
      <c r="CE85" s="73" t="s">
        <v>324</v>
      </c>
      <c r="CF85" s="73" t="s">
        <v>325</v>
      </c>
      <c r="CG85" s="73" t="s">
        <v>321</v>
      </c>
      <c r="CH85" s="73" t="s">
        <v>321</v>
      </c>
      <c r="CI85" s="73" t="s">
        <v>321</v>
      </c>
      <c r="CJ85" s="72" t="s">
        <v>321</v>
      </c>
      <c r="CK85" s="72">
        <v>42262</v>
      </c>
      <c r="CL85" s="204" t="s">
        <v>473</v>
      </c>
      <c r="CM85" s="71" t="s">
        <v>474</v>
      </c>
      <c r="CN85" s="71" t="s">
        <v>168</v>
      </c>
      <c r="CO85" s="72">
        <v>42172</v>
      </c>
      <c r="CP85" s="204" t="s">
        <v>475</v>
      </c>
      <c r="CQ85" s="71" t="s">
        <v>478</v>
      </c>
      <c r="CR85" s="71" t="s">
        <v>516</v>
      </c>
      <c r="CS85" s="73">
        <v>6079410</v>
      </c>
      <c r="CT85" s="73"/>
      <c r="CU85" s="73"/>
      <c r="CV85" s="73">
        <v>0</v>
      </c>
      <c r="CW85" s="73">
        <v>25</v>
      </c>
      <c r="CX85" s="73">
        <v>0</v>
      </c>
      <c r="CY85" s="73">
        <v>0</v>
      </c>
      <c r="CZ85" s="73">
        <v>0</v>
      </c>
      <c r="DA85" s="73">
        <v>0</v>
      </c>
      <c r="DC85" s="205"/>
      <c r="DD85" s="205"/>
      <c r="DG85" s="205" t="str">
        <f t="shared" si="6"/>
        <v>CO</v>
      </c>
    </row>
    <row r="86" spans="1:111">
      <c r="A86" s="205" t="str">
        <f t="shared" si="5"/>
        <v>07DO</v>
      </c>
      <c r="B86" s="71" t="s">
        <v>6</v>
      </c>
      <c r="C86" s="71" t="s">
        <v>307</v>
      </c>
      <c r="D86" s="71" t="s">
        <v>308</v>
      </c>
      <c r="E86" s="72">
        <v>41969</v>
      </c>
      <c r="F86" s="204" t="s">
        <v>477</v>
      </c>
      <c r="G86" s="71" t="s">
        <v>478</v>
      </c>
      <c r="H86" s="210">
        <v>1</v>
      </c>
      <c r="I86" s="73">
        <v>0</v>
      </c>
      <c r="J86" s="73">
        <v>150</v>
      </c>
      <c r="K86" s="73">
        <v>183</v>
      </c>
      <c r="L86" s="73">
        <v>183</v>
      </c>
      <c r="M86" s="73">
        <v>0</v>
      </c>
      <c r="N86" s="73">
        <v>0</v>
      </c>
      <c r="O86" s="73">
        <v>0</v>
      </c>
      <c r="P86" s="73">
        <v>33</v>
      </c>
      <c r="Q86" s="85">
        <v>0</v>
      </c>
      <c r="R86" s="85">
        <v>2030000</v>
      </c>
      <c r="S86" s="85">
        <v>50000</v>
      </c>
      <c r="T86" s="85">
        <v>1980000</v>
      </c>
      <c r="U86" s="85">
        <v>2030000</v>
      </c>
      <c r="V86" s="85">
        <v>1980915</v>
      </c>
      <c r="W86" s="85">
        <v>0</v>
      </c>
      <c r="X86" s="85">
        <v>0</v>
      </c>
      <c r="Y86" s="85">
        <v>0</v>
      </c>
      <c r="Z86" s="85">
        <v>1980915</v>
      </c>
      <c r="AA86" s="85">
        <v>1934577</v>
      </c>
      <c r="AB86" s="85">
        <v>-46338</v>
      </c>
      <c r="AC86" s="73">
        <v>0</v>
      </c>
      <c r="AD86" s="73">
        <v>26</v>
      </c>
      <c r="AE86" s="73">
        <v>0</v>
      </c>
      <c r="AF86" s="85">
        <v>0</v>
      </c>
      <c r="AG86" s="85">
        <v>1006</v>
      </c>
      <c r="AH86" s="73">
        <v>0</v>
      </c>
      <c r="AI86" s="73">
        <v>0</v>
      </c>
      <c r="AJ86" s="85">
        <v>0</v>
      </c>
      <c r="AK86" s="85">
        <v>2700</v>
      </c>
      <c r="AL86" s="73">
        <v>0</v>
      </c>
      <c r="AM86" s="73">
        <v>0</v>
      </c>
      <c r="AN86" s="85">
        <v>0</v>
      </c>
      <c r="AO86" s="85">
        <v>0</v>
      </c>
      <c r="AP86" s="73">
        <v>0</v>
      </c>
      <c r="AQ86" s="73">
        <v>0</v>
      </c>
      <c r="AR86" s="85">
        <v>0</v>
      </c>
      <c r="AS86" s="85">
        <v>0</v>
      </c>
      <c r="AT86" s="73">
        <v>0</v>
      </c>
      <c r="AU86" s="73">
        <v>0</v>
      </c>
      <c r="AV86" s="85">
        <v>0</v>
      </c>
      <c r="AW86" s="85">
        <v>0</v>
      </c>
      <c r="AX86" s="73">
        <v>0</v>
      </c>
      <c r="AY86" s="73">
        <v>0</v>
      </c>
      <c r="AZ86" s="85">
        <v>0</v>
      </c>
      <c r="BA86" s="85">
        <v>0</v>
      </c>
      <c r="BB86" s="73">
        <v>0</v>
      </c>
      <c r="BC86" s="73">
        <v>0</v>
      </c>
      <c r="BD86" s="85">
        <v>0</v>
      </c>
      <c r="BE86" s="85">
        <v>6054</v>
      </c>
      <c r="BF86" s="73">
        <v>0</v>
      </c>
      <c r="BG86" s="73">
        <v>0</v>
      </c>
      <c r="BH86" s="85">
        <v>0</v>
      </c>
      <c r="BI86" s="85">
        <v>0</v>
      </c>
      <c r="BJ86" s="73">
        <v>0</v>
      </c>
      <c r="BK86" s="73">
        <v>0</v>
      </c>
      <c r="BL86" s="85">
        <v>0</v>
      </c>
      <c r="BM86" s="85">
        <v>0</v>
      </c>
      <c r="BN86" s="73">
        <v>0</v>
      </c>
      <c r="BO86" s="73">
        <v>0</v>
      </c>
      <c r="BP86" s="85">
        <v>0</v>
      </c>
      <c r="BQ86" s="85">
        <v>0</v>
      </c>
      <c r="BR86" s="73">
        <v>0</v>
      </c>
      <c r="BS86" s="73">
        <v>0</v>
      </c>
      <c r="BT86" s="85">
        <v>0</v>
      </c>
      <c r="BU86" s="85">
        <v>0</v>
      </c>
      <c r="BV86" s="73">
        <v>0</v>
      </c>
      <c r="BW86" s="73">
        <v>0</v>
      </c>
      <c r="BX86" s="85">
        <v>0</v>
      </c>
      <c r="BY86" s="85">
        <v>0</v>
      </c>
      <c r="BZ86" s="73">
        <v>0</v>
      </c>
      <c r="CA86" s="73">
        <v>0</v>
      </c>
      <c r="CB86" s="85">
        <v>0</v>
      </c>
      <c r="CC86" s="85">
        <v>9760</v>
      </c>
      <c r="CD86" s="73">
        <v>0</v>
      </c>
      <c r="CE86" s="73" t="s">
        <v>346</v>
      </c>
      <c r="CF86" s="73" t="s">
        <v>347</v>
      </c>
      <c r="CG86" s="73" t="s">
        <v>321</v>
      </c>
      <c r="CH86" s="73" t="s">
        <v>321</v>
      </c>
      <c r="CI86" s="73" t="s">
        <v>321</v>
      </c>
      <c r="CJ86" s="72" t="s">
        <v>321</v>
      </c>
      <c r="CK86" s="72">
        <v>42276</v>
      </c>
      <c r="CL86" s="204" t="s">
        <v>473</v>
      </c>
      <c r="CM86" s="71" t="s">
        <v>474</v>
      </c>
      <c r="CN86" s="71" t="s">
        <v>168</v>
      </c>
      <c r="CO86" s="72">
        <v>42235</v>
      </c>
      <c r="CP86" s="204" t="s">
        <v>473</v>
      </c>
      <c r="CQ86" s="71" t="s">
        <v>474</v>
      </c>
      <c r="CR86" s="71" t="s">
        <v>515</v>
      </c>
      <c r="CS86" s="73">
        <v>1984600</v>
      </c>
      <c r="CT86" s="73" t="s">
        <v>326</v>
      </c>
      <c r="CU86" s="73" t="s">
        <v>327</v>
      </c>
      <c r="CV86" s="73">
        <v>0</v>
      </c>
      <c r="CW86" s="73">
        <v>7</v>
      </c>
      <c r="CX86" s="73">
        <v>0</v>
      </c>
      <c r="CY86" s="73">
        <v>0</v>
      </c>
      <c r="CZ86" s="73">
        <v>0</v>
      </c>
      <c r="DA86" s="73">
        <v>0</v>
      </c>
      <c r="DC86" s="205"/>
      <c r="DD86" s="205"/>
      <c r="DG86" s="205" t="str">
        <f t="shared" si="6"/>
        <v>DO</v>
      </c>
    </row>
    <row r="87" spans="1:111">
      <c r="A87" s="205" t="str">
        <f t="shared" si="5"/>
        <v>08DO</v>
      </c>
      <c r="B87" s="71" t="s">
        <v>7</v>
      </c>
      <c r="C87" s="71" t="s">
        <v>247</v>
      </c>
      <c r="D87" s="71" t="s">
        <v>248</v>
      </c>
      <c r="E87" s="72">
        <v>41051</v>
      </c>
      <c r="F87" s="204" t="s">
        <v>475</v>
      </c>
      <c r="G87" s="71" t="s">
        <v>472</v>
      </c>
      <c r="H87" s="210">
        <v>1</v>
      </c>
      <c r="I87" s="73">
        <v>9</v>
      </c>
      <c r="J87" s="73">
        <v>785</v>
      </c>
      <c r="K87" s="73">
        <v>901</v>
      </c>
      <c r="L87" s="73">
        <v>901</v>
      </c>
      <c r="M87" s="73">
        <v>0</v>
      </c>
      <c r="N87" s="73">
        <v>0</v>
      </c>
      <c r="O87" s="73">
        <v>0</v>
      </c>
      <c r="P87" s="73">
        <v>88</v>
      </c>
      <c r="Q87" s="85">
        <v>28</v>
      </c>
      <c r="R87" s="85">
        <v>19914762</v>
      </c>
      <c r="S87" s="85">
        <v>150000</v>
      </c>
      <c r="T87" s="85">
        <v>19764762</v>
      </c>
      <c r="U87" s="85">
        <v>20008584</v>
      </c>
      <c r="V87" s="85">
        <v>19972782</v>
      </c>
      <c r="W87" s="85">
        <v>-154000</v>
      </c>
      <c r="X87" s="85">
        <v>0</v>
      </c>
      <c r="Y87" s="85">
        <v>-154000</v>
      </c>
      <c r="Z87" s="85">
        <v>19818782</v>
      </c>
      <c r="AA87" s="85">
        <v>19745451</v>
      </c>
      <c r="AB87" s="85">
        <v>-73332</v>
      </c>
      <c r="AC87" s="73">
        <v>93822</v>
      </c>
      <c r="AD87" s="73">
        <v>25</v>
      </c>
      <c r="AE87" s="73">
        <v>0</v>
      </c>
      <c r="AF87" s="85">
        <v>0</v>
      </c>
      <c r="AG87" s="85">
        <v>66402</v>
      </c>
      <c r="AH87" s="73">
        <v>0</v>
      </c>
      <c r="AI87" s="73">
        <v>0</v>
      </c>
      <c r="AJ87" s="85">
        <v>0</v>
      </c>
      <c r="AK87" s="85">
        <v>119752</v>
      </c>
      <c r="AL87" s="73">
        <v>0</v>
      </c>
      <c r="AM87" s="73">
        <v>0</v>
      </c>
      <c r="AN87" s="85">
        <v>0</v>
      </c>
      <c r="AO87" s="85">
        <v>0</v>
      </c>
      <c r="AP87" s="73">
        <v>0</v>
      </c>
      <c r="AQ87" s="73">
        <v>0</v>
      </c>
      <c r="AR87" s="85">
        <v>0</v>
      </c>
      <c r="AS87" s="85">
        <v>0</v>
      </c>
      <c r="AT87" s="73">
        <v>0</v>
      </c>
      <c r="AU87" s="73">
        <v>0</v>
      </c>
      <c r="AV87" s="85">
        <v>0</v>
      </c>
      <c r="AW87" s="85">
        <v>0</v>
      </c>
      <c r="AX87" s="73">
        <v>0</v>
      </c>
      <c r="AY87" s="73">
        <v>0</v>
      </c>
      <c r="AZ87" s="85">
        <v>28</v>
      </c>
      <c r="BA87" s="85">
        <v>35659</v>
      </c>
      <c r="BB87" s="73">
        <v>0</v>
      </c>
      <c r="BC87" s="73">
        <v>0</v>
      </c>
      <c r="BD87" s="85">
        <v>0</v>
      </c>
      <c r="BE87" s="85">
        <v>0</v>
      </c>
      <c r="BF87" s="73">
        <v>0</v>
      </c>
      <c r="BG87" s="73">
        <v>0</v>
      </c>
      <c r="BH87" s="85">
        <v>0</v>
      </c>
      <c r="BI87" s="85">
        <v>0</v>
      </c>
      <c r="BJ87" s="73">
        <v>0</v>
      </c>
      <c r="BK87" s="73">
        <v>0</v>
      </c>
      <c r="BL87" s="85">
        <v>0</v>
      </c>
      <c r="BM87" s="85">
        <v>0</v>
      </c>
      <c r="BN87" s="73">
        <v>0</v>
      </c>
      <c r="BO87" s="73">
        <v>0</v>
      </c>
      <c r="BP87" s="85">
        <v>0</v>
      </c>
      <c r="BQ87" s="85">
        <v>0</v>
      </c>
      <c r="BR87" s="73">
        <v>0</v>
      </c>
      <c r="BS87" s="73">
        <v>0</v>
      </c>
      <c r="BT87" s="85">
        <v>0</v>
      </c>
      <c r="BU87" s="85">
        <v>0</v>
      </c>
      <c r="BV87" s="73">
        <v>0</v>
      </c>
      <c r="BW87" s="73">
        <v>0</v>
      </c>
      <c r="BX87" s="85">
        <v>0</v>
      </c>
      <c r="BY87" s="85">
        <v>0</v>
      </c>
      <c r="BZ87" s="73">
        <v>0</v>
      </c>
      <c r="CA87" s="73">
        <v>0</v>
      </c>
      <c r="CB87" s="85">
        <v>28</v>
      </c>
      <c r="CC87" s="85">
        <v>90883</v>
      </c>
      <c r="CD87" s="73">
        <v>0</v>
      </c>
      <c r="CE87" s="73" t="s">
        <v>467</v>
      </c>
      <c r="CF87" s="73" t="s">
        <v>468</v>
      </c>
      <c r="CG87" s="73" t="s">
        <v>321</v>
      </c>
      <c r="CH87" s="73" t="s">
        <v>321</v>
      </c>
      <c r="CI87" s="73" t="s">
        <v>321</v>
      </c>
      <c r="CJ87" s="72" t="s">
        <v>321</v>
      </c>
      <c r="CK87" s="72">
        <v>42275</v>
      </c>
      <c r="CL87" s="204" t="s">
        <v>473</v>
      </c>
      <c r="CM87" s="71" t="s">
        <v>474</v>
      </c>
      <c r="CN87" s="71" t="s">
        <v>168</v>
      </c>
      <c r="CO87" s="72">
        <v>42048</v>
      </c>
      <c r="CP87" s="204" t="s">
        <v>471</v>
      </c>
      <c r="CQ87" s="71" t="s">
        <v>478</v>
      </c>
      <c r="CR87" s="71" t="s">
        <v>518</v>
      </c>
      <c r="CS87" s="73">
        <v>20630726.609999999</v>
      </c>
      <c r="CT87" s="73"/>
      <c r="CU87" s="73"/>
      <c r="CV87" s="73">
        <v>0</v>
      </c>
      <c r="CW87" s="73">
        <v>63</v>
      </c>
      <c r="CX87" s="73">
        <v>0</v>
      </c>
      <c r="CY87" s="73">
        <v>0</v>
      </c>
      <c r="CZ87" s="73">
        <v>-130930</v>
      </c>
      <c r="DA87" s="73">
        <v>0</v>
      </c>
      <c r="DC87" s="205"/>
      <c r="DD87" s="205"/>
      <c r="DG87" s="205" t="str">
        <f t="shared" si="6"/>
        <v>DO</v>
      </c>
    </row>
    <row r="88" spans="1:111">
      <c r="A88" s="205" t="str">
        <f t="shared" si="5"/>
        <v>08DO</v>
      </c>
      <c r="B88" s="71" t="s">
        <v>7</v>
      </c>
      <c r="C88" s="71" t="s">
        <v>249</v>
      </c>
      <c r="D88" s="71" t="s">
        <v>250</v>
      </c>
      <c r="E88" s="72">
        <v>41359</v>
      </c>
      <c r="F88" s="204" t="s">
        <v>471</v>
      </c>
      <c r="G88" s="71" t="s">
        <v>476</v>
      </c>
      <c r="H88" s="210">
        <v>2</v>
      </c>
      <c r="I88" s="73">
        <v>4</v>
      </c>
      <c r="J88" s="73">
        <v>645</v>
      </c>
      <c r="K88" s="73">
        <v>777</v>
      </c>
      <c r="L88" s="73">
        <v>730</v>
      </c>
      <c r="M88" s="73">
        <v>47</v>
      </c>
      <c r="N88" s="73">
        <v>0</v>
      </c>
      <c r="O88" s="73">
        <v>0</v>
      </c>
      <c r="P88" s="73">
        <v>48</v>
      </c>
      <c r="Q88" s="85">
        <v>84</v>
      </c>
      <c r="R88" s="85">
        <v>11249740</v>
      </c>
      <c r="S88" s="85">
        <v>150000</v>
      </c>
      <c r="T88" s="85">
        <v>11099740</v>
      </c>
      <c r="U88" s="85">
        <v>11481897</v>
      </c>
      <c r="V88" s="85">
        <v>10973748</v>
      </c>
      <c r="W88" s="85">
        <v>0</v>
      </c>
      <c r="X88" s="85">
        <v>0</v>
      </c>
      <c r="Y88" s="85">
        <v>0</v>
      </c>
      <c r="Z88" s="85">
        <v>10973748</v>
      </c>
      <c r="AA88" s="85">
        <v>10925662</v>
      </c>
      <c r="AB88" s="85">
        <v>-48086</v>
      </c>
      <c r="AC88" s="73">
        <v>232157</v>
      </c>
      <c r="AD88" s="73">
        <v>25</v>
      </c>
      <c r="AE88" s="73">
        <v>0</v>
      </c>
      <c r="AF88" s="85">
        <v>84</v>
      </c>
      <c r="AG88" s="85">
        <v>150630</v>
      </c>
      <c r="AH88" s="73">
        <v>103254</v>
      </c>
      <c r="AI88" s="73">
        <v>0</v>
      </c>
      <c r="AJ88" s="85">
        <v>0</v>
      </c>
      <c r="AK88" s="85">
        <v>162171</v>
      </c>
      <c r="AL88" s="73">
        <v>0</v>
      </c>
      <c r="AM88" s="73">
        <v>0</v>
      </c>
      <c r="AN88" s="85">
        <v>0</v>
      </c>
      <c r="AO88" s="85">
        <v>0</v>
      </c>
      <c r="AP88" s="73">
        <v>0</v>
      </c>
      <c r="AQ88" s="73">
        <v>0</v>
      </c>
      <c r="AR88" s="85">
        <v>0</v>
      </c>
      <c r="AS88" s="85">
        <v>0</v>
      </c>
      <c r="AT88" s="73">
        <v>0</v>
      </c>
      <c r="AU88" s="73">
        <v>0</v>
      </c>
      <c r="AV88" s="85">
        <v>0</v>
      </c>
      <c r="AW88" s="85">
        <v>0</v>
      </c>
      <c r="AX88" s="73">
        <v>0</v>
      </c>
      <c r="AY88" s="73">
        <v>0</v>
      </c>
      <c r="AZ88" s="85">
        <v>0</v>
      </c>
      <c r="BA88" s="85">
        <v>0</v>
      </c>
      <c r="BB88" s="73">
        <v>0</v>
      </c>
      <c r="BC88" s="73">
        <v>0</v>
      </c>
      <c r="BD88" s="85">
        <v>0</v>
      </c>
      <c r="BE88" s="85">
        <v>0</v>
      </c>
      <c r="BF88" s="73">
        <v>0</v>
      </c>
      <c r="BG88" s="73">
        <v>0</v>
      </c>
      <c r="BH88" s="85">
        <v>0</v>
      </c>
      <c r="BI88" s="85">
        <v>0</v>
      </c>
      <c r="BJ88" s="73">
        <v>0</v>
      </c>
      <c r="BK88" s="73">
        <v>0</v>
      </c>
      <c r="BL88" s="85">
        <v>0</v>
      </c>
      <c r="BM88" s="85">
        <v>0</v>
      </c>
      <c r="BN88" s="73">
        <v>0</v>
      </c>
      <c r="BO88" s="73">
        <v>0</v>
      </c>
      <c r="BP88" s="85">
        <v>0</v>
      </c>
      <c r="BQ88" s="85">
        <v>0</v>
      </c>
      <c r="BR88" s="73">
        <v>0</v>
      </c>
      <c r="BS88" s="73">
        <v>0</v>
      </c>
      <c r="BT88" s="85">
        <v>0</v>
      </c>
      <c r="BU88" s="85">
        <v>0</v>
      </c>
      <c r="BV88" s="73">
        <v>0</v>
      </c>
      <c r="BW88" s="73">
        <v>0</v>
      </c>
      <c r="BX88" s="85">
        <v>0</v>
      </c>
      <c r="BY88" s="85">
        <v>0</v>
      </c>
      <c r="BZ88" s="73">
        <v>0</v>
      </c>
      <c r="CA88" s="73">
        <v>0</v>
      </c>
      <c r="CB88" s="85">
        <v>84</v>
      </c>
      <c r="CC88" s="85">
        <v>312801</v>
      </c>
      <c r="CD88" s="73">
        <v>103254</v>
      </c>
      <c r="CE88" s="73" t="s">
        <v>379</v>
      </c>
      <c r="CF88" s="73" t="s">
        <v>380</v>
      </c>
      <c r="CG88" s="73" t="s">
        <v>321</v>
      </c>
      <c r="CH88" s="73" t="s">
        <v>321</v>
      </c>
      <c r="CI88" s="73" t="s">
        <v>321</v>
      </c>
      <c r="CJ88" s="72" t="s">
        <v>321</v>
      </c>
      <c r="CK88" s="72">
        <v>42251</v>
      </c>
      <c r="CL88" s="204" t="s">
        <v>473</v>
      </c>
      <c r="CM88" s="71" t="s">
        <v>474</v>
      </c>
      <c r="CN88" s="71" t="s">
        <v>168</v>
      </c>
      <c r="CO88" s="72">
        <v>42192</v>
      </c>
      <c r="CP88" s="204" t="s">
        <v>473</v>
      </c>
      <c r="CQ88" s="71" t="s">
        <v>474</v>
      </c>
      <c r="CR88" s="71" t="s">
        <v>518</v>
      </c>
      <c r="CS88" s="73">
        <v>11244846.35</v>
      </c>
      <c r="CT88" s="73"/>
      <c r="CU88" s="73"/>
      <c r="CV88" s="73">
        <v>0</v>
      </c>
      <c r="CW88" s="73">
        <v>23</v>
      </c>
      <c r="CX88" s="73">
        <v>0</v>
      </c>
      <c r="CY88" s="73">
        <v>0</v>
      </c>
      <c r="CZ88" s="73">
        <v>0</v>
      </c>
      <c r="DA88" s="73">
        <v>0</v>
      </c>
      <c r="DC88" s="205"/>
      <c r="DD88" s="205"/>
      <c r="DG88" s="205" t="str">
        <f t="shared" si="6"/>
        <v>DO</v>
      </c>
    </row>
    <row r="89" spans="1:111">
      <c r="A89" s="205" t="str">
        <f t="shared" si="5"/>
        <v>08DO</v>
      </c>
      <c r="B89" s="71" t="s">
        <v>7</v>
      </c>
      <c r="C89" s="71" t="s">
        <v>251</v>
      </c>
      <c r="D89" s="71" t="s">
        <v>252</v>
      </c>
      <c r="E89" s="72">
        <v>41408</v>
      </c>
      <c r="F89" s="204" t="s">
        <v>475</v>
      </c>
      <c r="G89" s="71" t="s">
        <v>476</v>
      </c>
      <c r="H89" s="210">
        <v>1</v>
      </c>
      <c r="I89" s="73">
        <v>2</v>
      </c>
      <c r="J89" s="73">
        <v>425</v>
      </c>
      <c r="K89" s="73">
        <v>469</v>
      </c>
      <c r="L89" s="73">
        <v>425</v>
      </c>
      <c r="M89" s="73">
        <v>44</v>
      </c>
      <c r="N89" s="73">
        <v>0</v>
      </c>
      <c r="O89" s="73">
        <v>0</v>
      </c>
      <c r="P89" s="73">
        <v>44</v>
      </c>
      <c r="Q89" s="85">
        <v>0</v>
      </c>
      <c r="R89" s="85">
        <v>6746576</v>
      </c>
      <c r="S89" s="85">
        <v>63950</v>
      </c>
      <c r="T89" s="85">
        <v>6682626</v>
      </c>
      <c r="U89" s="85">
        <v>6938552</v>
      </c>
      <c r="V89" s="85">
        <v>6915696</v>
      </c>
      <c r="W89" s="85">
        <v>0</v>
      </c>
      <c r="X89" s="85">
        <v>0</v>
      </c>
      <c r="Y89" s="85">
        <v>0</v>
      </c>
      <c r="Z89" s="85">
        <v>6915696</v>
      </c>
      <c r="AA89" s="85">
        <v>6919857</v>
      </c>
      <c r="AB89" s="85">
        <v>4160</v>
      </c>
      <c r="AC89" s="73">
        <v>191976</v>
      </c>
      <c r="AD89" s="73">
        <v>15</v>
      </c>
      <c r="AE89" s="73">
        <v>0</v>
      </c>
      <c r="AF89" s="85">
        <v>0</v>
      </c>
      <c r="AG89" s="85">
        <v>66193</v>
      </c>
      <c r="AH89" s="73">
        <v>0</v>
      </c>
      <c r="AI89" s="73">
        <v>0</v>
      </c>
      <c r="AJ89" s="85">
        <v>0</v>
      </c>
      <c r="AK89" s="85">
        <v>5863</v>
      </c>
      <c r="AL89" s="73">
        <v>0</v>
      </c>
      <c r="AM89" s="73">
        <v>0</v>
      </c>
      <c r="AN89" s="85">
        <v>0</v>
      </c>
      <c r="AO89" s="85">
        <v>0</v>
      </c>
      <c r="AP89" s="73">
        <v>0</v>
      </c>
      <c r="AQ89" s="73">
        <v>0</v>
      </c>
      <c r="AR89" s="85">
        <v>0</v>
      </c>
      <c r="AS89" s="85">
        <v>0</v>
      </c>
      <c r="AT89" s="73">
        <v>0</v>
      </c>
      <c r="AU89" s="73">
        <v>0</v>
      </c>
      <c r="AV89" s="85">
        <v>0</v>
      </c>
      <c r="AW89" s="85">
        <v>0</v>
      </c>
      <c r="AX89" s="73">
        <v>0</v>
      </c>
      <c r="AY89" s="73">
        <v>0</v>
      </c>
      <c r="AZ89" s="85">
        <v>0</v>
      </c>
      <c r="BA89" s="85">
        <v>177797</v>
      </c>
      <c r="BB89" s="73">
        <v>0</v>
      </c>
      <c r="BC89" s="73">
        <v>0</v>
      </c>
      <c r="BD89" s="85">
        <v>0</v>
      </c>
      <c r="BE89" s="85">
        <v>0</v>
      </c>
      <c r="BF89" s="73">
        <v>0</v>
      </c>
      <c r="BG89" s="73">
        <v>0</v>
      </c>
      <c r="BH89" s="85">
        <v>0</v>
      </c>
      <c r="BI89" s="85">
        <v>0</v>
      </c>
      <c r="BJ89" s="73">
        <v>0</v>
      </c>
      <c r="BK89" s="73">
        <v>0</v>
      </c>
      <c r="BL89" s="85">
        <v>0</v>
      </c>
      <c r="BM89" s="85">
        <v>0</v>
      </c>
      <c r="BN89" s="73">
        <v>0</v>
      </c>
      <c r="BO89" s="73">
        <v>0</v>
      </c>
      <c r="BP89" s="85">
        <v>0</v>
      </c>
      <c r="BQ89" s="85">
        <v>0</v>
      </c>
      <c r="BR89" s="73">
        <v>0</v>
      </c>
      <c r="BS89" s="73">
        <v>0</v>
      </c>
      <c r="BT89" s="85">
        <v>0</v>
      </c>
      <c r="BU89" s="85">
        <v>0</v>
      </c>
      <c r="BV89" s="73">
        <v>0</v>
      </c>
      <c r="BW89" s="73">
        <v>0</v>
      </c>
      <c r="BX89" s="85">
        <v>0</v>
      </c>
      <c r="BY89" s="85">
        <v>0</v>
      </c>
      <c r="BZ89" s="73">
        <v>0</v>
      </c>
      <c r="CA89" s="73">
        <v>0</v>
      </c>
      <c r="CB89" s="85">
        <v>0</v>
      </c>
      <c r="CC89" s="85">
        <v>249853</v>
      </c>
      <c r="CD89" s="73">
        <v>0</v>
      </c>
      <c r="CE89" s="73" t="s">
        <v>450</v>
      </c>
      <c r="CF89" s="73" t="s">
        <v>451</v>
      </c>
      <c r="CG89" s="73" t="s">
        <v>321</v>
      </c>
      <c r="CH89" s="73" t="s">
        <v>321</v>
      </c>
      <c r="CI89" s="73" t="s">
        <v>321</v>
      </c>
      <c r="CJ89" s="72" t="s">
        <v>321</v>
      </c>
      <c r="CK89" s="72">
        <v>42261</v>
      </c>
      <c r="CL89" s="204" t="s">
        <v>473</v>
      </c>
      <c r="CM89" s="71" t="s">
        <v>474</v>
      </c>
      <c r="CN89" s="71" t="s">
        <v>168</v>
      </c>
      <c r="CO89" s="72">
        <v>41918</v>
      </c>
      <c r="CP89" s="204" t="s">
        <v>477</v>
      </c>
      <c r="CQ89" s="71" t="s">
        <v>478</v>
      </c>
      <c r="CR89" s="71" t="s">
        <v>518</v>
      </c>
      <c r="CS89" s="73">
        <v>6459217.7199999997</v>
      </c>
      <c r="CT89" s="73"/>
      <c r="CU89" s="73"/>
      <c r="CV89" s="73">
        <v>0</v>
      </c>
      <c r="CW89" s="73">
        <v>29</v>
      </c>
      <c r="CX89" s="73">
        <v>0</v>
      </c>
      <c r="CY89" s="73">
        <v>0</v>
      </c>
      <c r="CZ89" s="73">
        <v>0</v>
      </c>
      <c r="DA89" s="73">
        <v>0</v>
      </c>
      <c r="DC89" s="205"/>
      <c r="DD89" s="205"/>
      <c r="DG89" s="205" t="str">
        <f t="shared" si="6"/>
        <v>DO</v>
      </c>
    </row>
    <row r="90" spans="1:111">
      <c r="A90" s="205" t="str">
        <f t="shared" si="5"/>
        <v>08DO</v>
      </c>
      <c r="B90" s="71" t="s">
        <v>7</v>
      </c>
      <c r="C90" s="71" t="s">
        <v>253</v>
      </c>
      <c r="D90" s="71" t="s">
        <v>254</v>
      </c>
      <c r="E90" s="72">
        <v>41415</v>
      </c>
      <c r="F90" s="204" t="s">
        <v>475</v>
      </c>
      <c r="G90" s="71" t="s">
        <v>476</v>
      </c>
      <c r="H90" s="210">
        <v>1</v>
      </c>
      <c r="I90" s="73">
        <v>2</v>
      </c>
      <c r="J90" s="73">
        <v>450</v>
      </c>
      <c r="K90" s="73">
        <v>587</v>
      </c>
      <c r="L90" s="73">
        <v>587</v>
      </c>
      <c r="M90" s="73">
        <v>0</v>
      </c>
      <c r="N90" s="73">
        <v>0</v>
      </c>
      <c r="O90" s="73">
        <v>0</v>
      </c>
      <c r="P90" s="73">
        <v>137</v>
      </c>
      <c r="Q90" s="85">
        <v>0</v>
      </c>
      <c r="R90" s="85">
        <v>7676614</v>
      </c>
      <c r="S90" s="85">
        <v>84515</v>
      </c>
      <c r="T90" s="85">
        <v>7592099</v>
      </c>
      <c r="U90" s="85">
        <v>7714483</v>
      </c>
      <c r="V90" s="85">
        <v>7540572</v>
      </c>
      <c r="W90" s="85">
        <v>0</v>
      </c>
      <c r="X90" s="85">
        <v>0</v>
      </c>
      <c r="Y90" s="85">
        <v>0</v>
      </c>
      <c r="Z90" s="85">
        <v>7540572</v>
      </c>
      <c r="AA90" s="85">
        <v>7491522</v>
      </c>
      <c r="AB90" s="85">
        <v>-49050</v>
      </c>
      <c r="AC90" s="73">
        <v>37868</v>
      </c>
      <c r="AD90" s="73">
        <v>85</v>
      </c>
      <c r="AE90" s="73">
        <v>0</v>
      </c>
      <c r="AF90" s="85">
        <v>0</v>
      </c>
      <c r="AG90" s="85">
        <v>122140</v>
      </c>
      <c r="AH90" s="73">
        <v>0</v>
      </c>
      <c r="AI90" s="73">
        <v>0</v>
      </c>
      <c r="AJ90" s="85">
        <v>0</v>
      </c>
      <c r="AK90" s="85">
        <v>0</v>
      </c>
      <c r="AL90" s="73">
        <v>0</v>
      </c>
      <c r="AM90" s="73">
        <v>0</v>
      </c>
      <c r="AN90" s="85">
        <v>0</v>
      </c>
      <c r="AO90" s="85">
        <v>0</v>
      </c>
      <c r="AP90" s="73">
        <v>0</v>
      </c>
      <c r="AQ90" s="73">
        <v>0</v>
      </c>
      <c r="AR90" s="85">
        <v>0</v>
      </c>
      <c r="AS90" s="85">
        <v>0</v>
      </c>
      <c r="AT90" s="73">
        <v>0</v>
      </c>
      <c r="AU90" s="73">
        <v>0</v>
      </c>
      <c r="AV90" s="85">
        <v>0</v>
      </c>
      <c r="AW90" s="85">
        <v>0</v>
      </c>
      <c r="AX90" s="73">
        <v>0</v>
      </c>
      <c r="AY90" s="73">
        <v>0</v>
      </c>
      <c r="AZ90" s="85">
        <v>0</v>
      </c>
      <c r="BA90" s="85">
        <v>0</v>
      </c>
      <c r="BB90" s="73">
        <v>0</v>
      </c>
      <c r="BC90" s="73">
        <v>0</v>
      </c>
      <c r="BD90" s="85">
        <v>0</v>
      </c>
      <c r="BE90" s="85">
        <v>0</v>
      </c>
      <c r="BF90" s="73">
        <v>0</v>
      </c>
      <c r="BG90" s="73">
        <v>0</v>
      </c>
      <c r="BH90" s="85">
        <v>0</v>
      </c>
      <c r="BI90" s="85">
        <v>0</v>
      </c>
      <c r="BJ90" s="73">
        <v>0</v>
      </c>
      <c r="BK90" s="73">
        <v>0</v>
      </c>
      <c r="BL90" s="85">
        <v>0</v>
      </c>
      <c r="BM90" s="85">
        <v>0</v>
      </c>
      <c r="BN90" s="73">
        <v>0</v>
      </c>
      <c r="BO90" s="73">
        <v>0</v>
      </c>
      <c r="BP90" s="85">
        <v>0</v>
      </c>
      <c r="BQ90" s="85">
        <v>0</v>
      </c>
      <c r="BR90" s="73">
        <v>0</v>
      </c>
      <c r="BS90" s="73">
        <v>0</v>
      </c>
      <c r="BT90" s="85">
        <v>0</v>
      </c>
      <c r="BU90" s="85">
        <v>0</v>
      </c>
      <c r="BV90" s="73">
        <v>0</v>
      </c>
      <c r="BW90" s="73">
        <v>0</v>
      </c>
      <c r="BX90" s="85">
        <v>0</v>
      </c>
      <c r="BY90" s="85">
        <v>0</v>
      </c>
      <c r="BZ90" s="73">
        <v>0</v>
      </c>
      <c r="CA90" s="73">
        <v>0</v>
      </c>
      <c r="CB90" s="85">
        <v>0</v>
      </c>
      <c r="CC90" s="85">
        <v>122140</v>
      </c>
      <c r="CD90" s="73">
        <v>0</v>
      </c>
      <c r="CE90" s="73" t="s">
        <v>469</v>
      </c>
      <c r="CF90" s="73" t="s">
        <v>470</v>
      </c>
      <c r="CG90" s="73" t="s">
        <v>321</v>
      </c>
      <c r="CH90" s="73" t="s">
        <v>321</v>
      </c>
      <c r="CI90" s="73" t="s">
        <v>321</v>
      </c>
      <c r="CJ90" s="72" t="s">
        <v>321</v>
      </c>
      <c r="CK90" s="72">
        <v>42192</v>
      </c>
      <c r="CL90" s="204" t="s">
        <v>473</v>
      </c>
      <c r="CM90" s="71" t="s">
        <v>474</v>
      </c>
      <c r="CN90" s="71" t="s">
        <v>168</v>
      </c>
      <c r="CO90" s="72">
        <v>42139</v>
      </c>
      <c r="CP90" s="204" t="s">
        <v>475</v>
      </c>
      <c r="CQ90" s="71" t="s">
        <v>478</v>
      </c>
      <c r="CR90" s="71" t="s">
        <v>518</v>
      </c>
      <c r="CS90" s="73">
        <v>8536508.9499999993</v>
      </c>
      <c r="CT90" s="73"/>
      <c r="CU90" s="73"/>
      <c r="CV90" s="73">
        <v>0</v>
      </c>
      <c r="CW90" s="73">
        <v>52</v>
      </c>
      <c r="CX90" s="73">
        <v>0</v>
      </c>
      <c r="CY90" s="73">
        <v>0</v>
      </c>
      <c r="CZ90" s="73">
        <v>0</v>
      </c>
      <c r="DA90" s="73">
        <v>0</v>
      </c>
      <c r="DC90" s="205"/>
      <c r="DD90" s="205"/>
      <c r="DG90" s="205" t="str">
        <f t="shared" si="6"/>
        <v>DO</v>
      </c>
    </row>
    <row r="91" spans="1:111">
      <c r="A91" s="205" t="str">
        <f t="shared" si="5"/>
        <v>08DO</v>
      </c>
      <c r="B91" s="71" t="s">
        <v>7</v>
      </c>
      <c r="C91" s="71" t="s">
        <v>255</v>
      </c>
      <c r="D91" s="71" t="s">
        <v>256</v>
      </c>
      <c r="E91" s="72">
        <v>41709</v>
      </c>
      <c r="F91" s="204" t="s">
        <v>471</v>
      </c>
      <c r="G91" s="71" t="s">
        <v>479</v>
      </c>
      <c r="H91" s="210">
        <v>2</v>
      </c>
      <c r="I91" s="73">
        <v>5</v>
      </c>
      <c r="J91" s="73">
        <v>170</v>
      </c>
      <c r="K91" s="73">
        <v>271</v>
      </c>
      <c r="L91" s="73">
        <v>271</v>
      </c>
      <c r="M91" s="73">
        <v>0</v>
      </c>
      <c r="N91" s="73">
        <v>0</v>
      </c>
      <c r="O91" s="73">
        <v>0</v>
      </c>
      <c r="P91" s="73">
        <v>94</v>
      </c>
      <c r="Q91" s="85">
        <v>7</v>
      </c>
      <c r="R91" s="85">
        <v>6573418</v>
      </c>
      <c r="S91" s="85">
        <v>84736</v>
      </c>
      <c r="T91" s="85">
        <v>6488682</v>
      </c>
      <c r="U91" s="85">
        <v>6704790</v>
      </c>
      <c r="V91" s="85">
        <v>6985687</v>
      </c>
      <c r="W91" s="85">
        <v>-3000</v>
      </c>
      <c r="X91" s="85">
        <v>0</v>
      </c>
      <c r="Y91" s="85">
        <v>-3000</v>
      </c>
      <c r="Z91" s="85">
        <v>6982687</v>
      </c>
      <c r="AA91" s="85">
        <v>6966867</v>
      </c>
      <c r="AB91" s="85">
        <v>-15820</v>
      </c>
      <c r="AC91" s="73">
        <v>131372</v>
      </c>
      <c r="AD91" s="73">
        <v>62</v>
      </c>
      <c r="AE91" s="73">
        <v>0</v>
      </c>
      <c r="AF91" s="85">
        <v>0</v>
      </c>
      <c r="AG91" s="85">
        <v>14408</v>
      </c>
      <c r="AH91" s="73">
        <v>0</v>
      </c>
      <c r="AI91" s="73">
        <v>0</v>
      </c>
      <c r="AJ91" s="85">
        <v>7</v>
      </c>
      <c r="AK91" s="85">
        <v>173176</v>
      </c>
      <c r="AL91" s="73">
        <v>5845</v>
      </c>
      <c r="AM91" s="73">
        <v>0</v>
      </c>
      <c r="AN91" s="85">
        <v>0</v>
      </c>
      <c r="AO91" s="85">
        <v>0</v>
      </c>
      <c r="AP91" s="73">
        <v>0</v>
      </c>
      <c r="AQ91" s="73">
        <v>0</v>
      </c>
      <c r="AR91" s="85">
        <v>0</v>
      </c>
      <c r="AS91" s="85">
        <v>0</v>
      </c>
      <c r="AT91" s="73">
        <v>0</v>
      </c>
      <c r="AU91" s="73">
        <v>0</v>
      </c>
      <c r="AV91" s="85">
        <v>0</v>
      </c>
      <c r="AW91" s="85">
        <v>0</v>
      </c>
      <c r="AX91" s="73">
        <v>0</v>
      </c>
      <c r="AY91" s="73">
        <v>0</v>
      </c>
      <c r="AZ91" s="85">
        <v>0</v>
      </c>
      <c r="BA91" s="85">
        <v>-68650</v>
      </c>
      <c r="BB91" s="73">
        <v>0</v>
      </c>
      <c r="BC91" s="73">
        <v>0</v>
      </c>
      <c r="BD91" s="85">
        <v>0</v>
      </c>
      <c r="BE91" s="85">
        <v>8621</v>
      </c>
      <c r="BF91" s="73">
        <v>0</v>
      </c>
      <c r="BG91" s="73">
        <v>0</v>
      </c>
      <c r="BH91" s="85">
        <v>0</v>
      </c>
      <c r="BI91" s="85">
        <v>0</v>
      </c>
      <c r="BJ91" s="73">
        <v>0</v>
      </c>
      <c r="BK91" s="73">
        <v>0</v>
      </c>
      <c r="BL91" s="85">
        <v>0</v>
      </c>
      <c r="BM91" s="85">
        <v>1977</v>
      </c>
      <c r="BN91" s="73">
        <v>0</v>
      </c>
      <c r="BO91" s="73">
        <v>0</v>
      </c>
      <c r="BP91" s="85">
        <v>0</v>
      </c>
      <c r="BQ91" s="85">
        <v>67841</v>
      </c>
      <c r="BR91" s="73">
        <v>0</v>
      </c>
      <c r="BS91" s="73">
        <v>0</v>
      </c>
      <c r="BT91" s="85">
        <v>0</v>
      </c>
      <c r="BU91" s="85">
        <v>0</v>
      </c>
      <c r="BV91" s="73">
        <v>0</v>
      </c>
      <c r="BW91" s="73">
        <v>0</v>
      </c>
      <c r="BX91" s="85">
        <v>0</v>
      </c>
      <c r="BY91" s="85">
        <v>0</v>
      </c>
      <c r="BZ91" s="73">
        <v>0</v>
      </c>
      <c r="CA91" s="73">
        <v>0</v>
      </c>
      <c r="CB91" s="85">
        <v>7</v>
      </c>
      <c r="CC91" s="85">
        <v>197374</v>
      </c>
      <c r="CD91" s="73">
        <v>5845</v>
      </c>
      <c r="CE91" s="73" t="s">
        <v>428</v>
      </c>
      <c r="CF91" s="73" t="s">
        <v>429</v>
      </c>
      <c r="CG91" s="73" t="s">
        <v>321</v>
      </c>
      <c r="CH91" s="73" t="s">
        <v>321</v>
      </c>
      <c r="CI91" s="73" t="s">
        <v>321</v>
      </c>
      <c r="CJ91" s="72" t="s">
        <v>321</v>
      </c>
      <c r="CK91" s="72">
        <v>42261</v>
      </c>
      <c r="CL91" s="204" t="s">
        <v>473</v>
      </c>
      <c r="CM91" s="71" t="s">
        <v>474</v>
      </c>
      <c r="CN91" s="71" t="s">
        <v>168</v>
      </c>
      <c r="CO91" s="72">
        <v>42044</v>
      </c>
      <c r="CP91" s="204" t="s">
        <v>471</v>
      </c>
      <c r="CQ91" s="71" t="s">
        <v>478</v>
      </c>
      <c r="CR91" s="71" t="s">
        <v>518</v>
      </c>
      <c r="CS91" s="73">
        <v>8559769.1999999993</v>
      </c>
      <c r="CT91" s="73"/>
      <c r="CU91" s="73"/>
      <c r="CV91" s="73">
        <v>7</v>
      </c>
      <c r="CW91" s="73">
        <v>32</v>
      </c>
      <c r="CX91" s="73">
        <v>0</v>
      </c>
      <c r="CY91" s="73">
        <v>0</v>
      </c>
      <c r="CZ91" s="73">
        <v>0</v>
      </c>
      <c r="DA91" s="73">
        <v>0</v>
      </c>
      <c r="DC91" s="205"/>
      <c r="DD91" s="205"/>
      <c r="DG91" s="205" t="str">
        <f t="shared" si="6"/>
        <v>DO</v>
      </c>
    </row>
    <row r="92" spans="1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1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1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1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1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91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8" max="8" width="9.140625" style="74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19" si="0">CONCATENATE(B1,DG1)</f>
        <v>CO</v>
      </c>
      <c r="B1" s="71"/>
      <c r="C1" s="71"/>
      <c r="D1" s="71"/>
      <c r="E1" s="73"/>
      <c r="F1" s="204"/>
      <c r="G1" s="71"/>
      <c r="H1" s="210"/>
      <c r="I1" s="73"/>
      <c r="J1" s="73"/>
      <c r="K1" s="73"/>
      <c r="L1" s="73"/>
      <c r="M1" s="73"/>
      <c r="N1" s="73"/>
      <c r="O1" s="73"/>
      <c r="P1" s="73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73"/>
      <c r="AD1" s="73"/>
      <c r="AE1" s="73"/>
      <c r="AF1" s="85"/>
      <c r="AG1" s="85"/>
      <c r="AH1" s="73"/>
      <c r="AI1" s="73"/>
      <c r="AJ1" s="85"/>
      <c r="AK1" s="85"/>
      <c r="AL1" s="73"/>
      <c r="AM1" s="73"/>
      <c r="AN1" s="85"/>
      <c r="AO1" s="85"/>
      <c r="AP1" s="73"/>
      <c r="AQ1" s="73"/>
      <c r="AR1" s="85"/>
      <c r="AS1" s="85"/>
      <c r="AT1" s="73"/>
      <c r="AU1" s="73"/>
      <c r="AV1" s="85"/>
      <c r="AW1" s="85"/>
      <c r="AX1" s="73"/>
      <c r="AY1" s="73"/>
      <c r="AZ1" s="85"/>
      <c r="BA1" s="85"/>
      <c r="BB1" s="73"/>
      <c r="BC1" s="73"/>
      <c r="BD1" s="85"/>
      <c r="BE1" s="85"/>
      <c r="BF1" s="73"/>
      <c r="BG1" s="73"/>
      <c r="BH1" s="85"/>
      <c r="BI1" s="85"/>
      <c r="BJ1" s="73"/>
      <c r="BK1" s="73"/>
      <c r="BL1" s="85"/>
      <c r="BM1" s="85"/>
      <c r="BN1" s="73"/>
      <c r="BO1" s="73"/>
      <c r="BP1" s="85"/>
      <c r="BQ1" s="85"/>
      <c r="BR1" s="73"/>
      <c r="BS1" s="73"/>
      <c r="BT1" s="85"/>
      <c r="BU1" s="85"/>
      <c r="BV1" s="73"/>
      <c r="BW1" s="73"/>
      <c r="BX1" s="85"/>
      <c r="BY1" s="85"/>
      <c r="BZ1" s="73"/>
      <c r="CA1" s="73"/>
      <c r="CB1" s="85"/>
      <c r="CC1" s="85"/>
      <c r="CD1" s="73"/>
      <c r="CE1" s="73"/>
      <c r="CF1" s="73"/>
      <c r="CG1" s="73"/>
      <c r="CH1" s="73"/>
      <c r="CI1" s="73"/>
      <c r="CJ1" s="72"/>
      <c r="CK1" s="73"/>
      <c r="CL1" s="204"/>
      <c r="CM1" s="71"/>
      <c r="CN1" s="71"/>
      <c r="CO1" s="73"/>
      <c r="CP1" s="204"/>
      <c r="CQ1" s="71"/>
      <c r="CR1" s="71"/>
      <c r="CS1" s="73"/>
      <c r="CT1" s="73"/>
      <c r="CU1" s="73"/>
      <c r="CV1" s="73"/>
      <c r="CW1" s="73"/>
      <c r="CX1" s="73"/>
      <c r="CY1" s="73"/>
      <c r="CZ1" s="73"/>
      <c r="DA1" s="73"/>
      <c r="DC1" s="205"/>
      <c r="DD1" s="205"/>
      <c r="DG1" s="205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5" t="str">
        <f t="shared" si="0"/>
        <v>CO</v>
      </c>
      <c r="B2" s="71"/>
      <c r="C2" s="71"/>
      <c r="D2" s="71"/>
      <c r="E2" s="73"/>
      <c r="F2" s="204"/>
      <c r="G2" s="71"/>
      <c r="H2" s="210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4"/>
      <c r="CM2" s="71"/>
      <c r="CN2" s="71"/>
      <c r="CO2" s="73"/>
      <c r="CP2" s="204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5"/>
      <c r="DD2" s="205"/>
      <c r="DG2" s="205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s="205" t="str">
        <f t="shared" si="0"/>
        <v>CO</v>
      </c>
      <c r="B3" s="71"/>
      <c r="C3" s="71"/>
      <c r="D3" s="71"/>
      <c r="E3" s="73"/>
      <c r="F3" s="204"/>
      <c r="G3" s="71"/>
      <c r="H3" s="210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4"/>
      <c r="CM3" s="71"/>
      <c r="CN3" s="71"/>
      <c r="CO3" s="73"/>
      <c r="CP3" s="204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5"/>
      <c r="DD3" s="205"/>
      <c r="DG3" s="205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205" t="str">
        <f t="shared" si="0"/>
        <v>CO</v>
      </c>
      <c r="B4" s="71"/>
      <c r="C4" s="71"/>
      <c r="D4" s="71"/>
      <c r="E4" s="73"/>
      <c r="F4" s="204"/>
      <c r="G4" s="71"/>
      <c r="H4" s="210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4"/>
      <c r="CM4" s="71"/>
      <c r="CN4" s="71"/>
      <c r="CO4" s="73"/>
      <c r="CP4" s="204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5"/>
      <c r="DD4" s="205"/>
      <c r="DG4" s="205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s="205" t="str">
        <f t="shared" si="0"/>
        <v>CO</v>
      </c>
      <c r="B5" s="71"/>
      <c r="C5" s="71"/>
      <c r="D5" s="71"/>
      <c r="E5" s="73"/>
      <c r="F5" s="204"/>
      <c r="G5" s="71"/>
      <c r="H5" s="210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4"/>
      <c r="CM5" s="71"/>
      <c r="CN5" s="71"/>
      <c r="CO5" s="73"/>
      <c r="CP5" s="204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5"/>
      <c r="DD5" s="205"/>
      <c r="DG5" s="20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s="205" t="str">
        <f t="shared" si="0"/>
        <v>CO</v>
      </c>
      <c r="B6" s="71"/>
      <c r="C6" s="71"/>
      <c r="D6" s="71"/>
      <c r="E6" s="73"/>
      <c r="F6" s="204"/>
      <c r="G6" s="71"/>
      <c r="H6" s="210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4"/>
      <c r="CM6" s="71"/>
      <c r="CN6" s="71"/>
      <c r="CO6" s="73"/>
      <c r="CP6" s="204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5"/>
      <c r="DD6" s="205"/>
      <c r="DG6" s="205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s="205" t="str">
        <f t="shared" si="0"/>
        <v>CO</v>
      </c>
      <c r="B7" s="71"/>
      <c r="C7" s="71"/>
      <c r="D7" s="71"/>
      <c r="E7" s="73"/>
      <c r="F7" s="204"/>
      <c r="G7" s="71"/>
      <c r="H7" s="210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4"/>
      <c r="CM7" s="71"/>
      <c r="CN7" s="71"/>
      <c r="CO7" s="73"/>
      <c r="CP7" s="204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5"/>
      <c r="DD7" s="205"/>
      <c r="DG7" s="205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s="205" t="str">
        <f t="shared" si="0"/>
        <v>CO</v>
      </c>
      <c r="B8" s="71"/>
      <c r="C8" s="71"/>
      <c r="D8" s="71"/>
      <c r="E8" s="73"/>
      <c r="F8" s="204"/>
      <c r="G8" s="71"/>
      <c r="H8" s="210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4"/>
      <c r="CM8" s="71"/>
      <c r="CN8" s="71"/>
      <c r="CO8" s="73"/>
      <c r="CP8" s="204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5"/>
      <c r="DD8" s="205"/>
      <c r="DG8" s="205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s="205" t="str">
        <f t="shared" si="0"/>
        <v>CO</v>
      </c>
      <c r="B9" s="71"/>
      <c r="C9" s="71"/>
      <c r="D9" s="71"/>
      <c r="E9" s="73"/>
      <c r="F9" s="204"/>
      <c r="G9" s="71"/>
      <c r="H9" s="210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4"/>
      <c r="CM9" s="71"/>
      <c r="CN9" s="71"/>
      <c r="CO9" s="73"/>
      <c r="CP9" s="204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5"/>
      <c r="DD9" s="205"/>
      <c r="DG9" s="205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s="205" t="str">
        <f t="shared" si="0"/>
        <v>CO</v>
      </c>
      <c r="B10" s="71"/>
      <c r="C10" s="71"/>
      <c r="D10" s="71"/>
      <c r="E10" s="73"/>
      <c r="F10" s="204"/>
      <c r="G10" s="71"/>
      <c r="H10" s="210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4"/>
      <c r="CM10" s="71"/>
      <c r="CN10" s="71"/>
      <c r="CO10" s="73"/>
      <c r="CP10" s="204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5"/>
      <c r="DD10" s="205"/>
      <c r="DF10" t="s">
        <v>534</v>
      </c>
      <c r="DG10" s="205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s="205" t="str">
        <f t="shared" si="0"/>
        <v>CO</v>
      </c>
      <c r="B11" s="71"/>
      <c r="C11" s="71"/>
      <c r="D11" s="71"/>
      <c r="E11" s="73"/>
      <c r="F11" s="204"/>
      <c r="G11" s="71"/>
      <c r="H11" s="210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4"/>
      <c r="CM11" s="71"/>
      <c r="CN11" s="71"/>
      <c r="CO11" s="73"/>
      <c r="CP11" s="204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5"/>
      <c r="DD11" s="205"/>
      <c r="DG11" s="205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s="205" t="str">
        <f t="shared" si="0"/>
        <v>CO</v>
      </c>
      <c r="B12" s="71"/>
      <c r="C12" s="71"/>
      <c r="D12" s="71"/>
      <c r="E12" s="73"/>
      <c r="F12" s="204"/>
      <c r="G12" s="71"/>
      <c r="H12" s="210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4"/>
      <c r="CM12" s="71"/>
      <c r="CN12" s="71"/>
      <c r="CO12" s="73"/>
      <c r="CP12" s="204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5"/>
      <c r="DD12" s="205"/>
      <c r="DG12" s="205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s="205" t="str">
        <f t="shared" si="0"/>
        <v>CO</v>
      </c>
      <c r="B13" s="71"/>
      <c r="C13" s="71"/>
      <c r="D13" s="71"/>
      <c r="E13" s="73"/>
      <c r="F13" s="204"/>
      <c r="G13" s="71"/>
      <c r="H13" s="210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4"/>
      <c r="CM13" s="71"/>
      <c r="CN13" s="71"/>
      <c r="CO13" s="73"/>
      <c r="CP13" s="204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5"/>
      <c r="DD13" s="205"/>
      <c r="DG13" s="205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s="205" t="str">
        <f t="shared" si="0"/>
        <v>CO</v>
      </c>
      <c r="B14" s="71"/>
      <c r="C14" s="71"/>
      <c r="D14" s="71"/>
      <c r="E14" s="73"/>
      <c r="F14" s="204"/>
      <c r="G14" s="71"/>
      <c r="H14" s="210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4"/>
      <c r="CM14" s="71"/>
      <c r="CN14" s="71"/>
      <c r="CO14" s="73"/>
      <c r="CP14" s="204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5"/>
      <c r="DD14" s="205"/>
      <c r="DG14" s="205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s="205" t="str">
        <f t="shared" si="0"/>
        <v>CO</v>
      </c>
      <c r="B15" s="71"/>
      <c r="C15" s="71"/>
      <c r="D15" s="71"/>
      <c r="E15" s="73"/>
      <c r="F15" s="204"/>
      <c r="G15" s="71"/>
      <c r="H15" s="210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4"/>
      <c r="CM15" s="71"/>
      <c r="CN15" s="71"/>
      <c r="CO15" s="73"/>
      <c r="CP15" s="204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5"/>
      <c r="DD15" s="205"/>
      <c r="DG15" s="20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s="205" t="str">
        <f t="shared" si="0"/>
        <v>CO</v>
      </c>
      <c r="B16" s="71"/>
      <c r="C16" s="71"/>
      <c r="D16" s="71"/>
      <c r="E16" s="73"/>
      <c r="F16" s="204"/>
      <c r="G16" s="71"/>
      <c r="H16" s="210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4"/>
      <c r="CM16" s="71"/>
      <c r="CN16" s="71"/>
      <c r="CO16" s="73"/>
      <c r="CP16" s="204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5"/>
      <c r="DD16" s="205"/>
      <c r="DG16" s="205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s="205" t="str">
        <f t="shared" si="0"/>
        <v>CO</v>
      </c>
      <c r="B17" s="71"/>
      <c r="C17" s="71"/>
      <c r="D17" s="71"/>
      <c r="E17" s="73"/>
      <c r="F17" s="204"/>
      <c r="G17" s="71"/>
      <c r="H17" s="210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4"/>
      <c r="CM17" s="71"/>
      <c r="CN17" s="71"/>
      <c r="CO17" s="73"/>
      <c r="CP17" s="204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5"/>
      <c r="DD17" s="205"/>
      <c r="DG17" s="205" t="str">
        <f t="shared" si="1"/>
        <v>CO</v>
      </c>
    </row>
    <row r="18" spans="1:113">
      <c r="A18" s="205" t="str">
        <f t="shared" si="0"/>
        <v>CO</v>
      </c>
      <c r="B18" s="71"/>
      <c r="C18" s="71"/>
      <c r="D18" s="71"/>
      <c r="E18" s="73"/>
      <c r="F18" s="204"/>
      <c r="G18" s="71"/>
      <c r="H18" s="210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4"/>
      <c r="CM18" s="71"/>
      <c r="CN18" s="71"/>
      <c r="CO18" s="73"/>
      <c r="CP18" s="204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5"/>
      <c r="DD18" s="205"/>
      <c r="DG18" s="205" t="str">
        <f t="shared" si="1"/>
        <v>CO</v>
      </c>
    </row>
    <row r="19" spans="1:113">
      <c r="A19" s="205" t="str">
        <f t="shared" si="0"/>
        <v>CO</v>
      </c>
      <c r="B19" s="71"/>
      <c r="C19" s="71"/>
      <c r="D19" s="71"/>
      <c r="E19" s="73"/>
      <c r="F19" s="204"/>
      <c r="G19" s="71"/>
      <c r="H19" s="210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4"/>
      <c r="CM19" s="71"/>
      <c r="CN19" s="71"/>
      <c r="CO19" s="73"/>
      <c r="CP19" s="204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5"/>
      <c r="DD19" s="205"/>
      <c r="DG19" s="205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4"/>
      <c r="G20" s="71"/>
      <c r="H20" s="210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4"/>
      <c r="CM20" s="71"/>
      <c r="CN20" s="71"/>
      <c r="CO20" s="73"/>
      <c r="CP20" s="204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5"/>
      <c r="DD20" s="205"/>
      <c r="DG20" s="205"/>
    </row>
    <row r="21" spans="1:113">
      <c r="B21" s="71"/>
      <c r="C21" s="71"/>
      <c r="D21" s="71"/>
      <c r="E21" s="73"/>
      <c r="F21" s="204"/>
      <c r="G21" s="71"/>
      <c r="H21" s="210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4"/>
      <c r="CM21" s="71"/>
      <c r="CN21" s="71"/>
      <c r="CO21" s="73"/>
      <c r="CP21" s="204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5"/>
      <c r="DD21" s="205"/>
      <c r="DG21" s="205"/>
    </row>
    <row r="22" spans="1:113">
      <c r="B22" s="71"/>
      <c r="C22" s="71"/>
      <c r="D22" s="71"/>
      <c r="E22" s="73"/>
      <c r="F22" s="204"/>
      <c r="G22" s="71"/>
      <c r="H22" s="210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4"/>
      <c r="CM22" s="71"/>
      <c r="CN22" s="71"/>
      <c r="CO22" s="73"/>
      <c r="CP22" s="204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5"/>
      <c r="DD22" s="205"/>
      <c r="DG22" s="205"/>
    </row>
    <row r="23" spans="1:113">
      <c r="B23" s="71"/>
      <c r="C23" s="71"/>
      <c r="D23" s="71"/>
      <c r="E23" s="73"/>
      <c r="F23" s="204"/>
      <c r="G23" s="71"/>
      <c r="H23" s="210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4"/>
      <c r="CM23" s="71"/>
      <c r="CN23" s="71"/>
      <c r="CO23" s="73"/>
      <c r="CP23" s="204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5"/>
      <c r="DD23" s="205"/>
      <c r="DG23" s="205"/>
    </row>
    <row r="24" spans="1:113">
      <c r="B24" s="71"/>
      <c r="C24" s="71"/>
      <c r="D24" s="71"/>
      <c r="E24" s="73"/>
      <c r="F24" s="204"/>
      <c r="G24" s="71"/>
      <c r="H24" s="210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4"/>
      <c r="CM24" s="71"/>
      <c r="CN24" s="71"/>
      <c r="CO24" s="73"/>
      <c r="CP24" s="204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5"/>
      <c r="DD24" s="205"/>
      <c r="DG24" s="205"/>
    </row>
    <row r="25" spans="1:113">
      <c r="B25" s="71"/>
      <c r="C25" s="71"/>
      <c r="D25" s="71"/>
      <c r="E25" s="73"/>
      <c r="F25" s="204"/>
      <c r="G25" s="71"/>
      <c r="H25" s="210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4"/>
      <c r="CM25" s="71"/>
      <c r="CN25" s="71"/>
      <c r="CO25" s="73"/>
      <c r="CP25" s="204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5"/>
      <c r="DD25" s="205"/>
      <c r="DG25" s="205"/>
    </row>
    <row r="26" spans="1:113">
      <c r="B26" s="71"/>
      <c r="C26" s="71"/>
      <c r="D26" s="71"/>
      <c r="E26" s="73"/>
      <c r="F26" s="204"/>
      <c r="G26" s="71"/>
      <c r="H26" s="210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4"/>
      <c r="CM26" s="71"/>
      <c r="CN26" s="71"/>
      <c r="CO26" s="73"/>
      <c r="CP26" s="204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5"/>
      <c r="DD26" s="205"/>
      <c r="DG26" s="205"/>
    </row>
    <row r="27" spans="1:113">
      <c r="B27" s="71"/>
      <c r="C27" s="71"/>
      <c r="D27" s="71"/>
      <c r="E27" s="73"/>
      <c r="F27" s="204"/>
      <c r="G27" s="71"/>
      <c r="H27" s="210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4"/>
      <c r="CM27" s="71"/>
      <c r="CN27" s="71"/>
      <c r="CO27" s="73"/>
      <c r="CP27" s="204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5"/>
      <c r="DD27" s="205"/>
      <c r="DG27" s="205"/>
    </row>
    <row r="28" spans="1:113">
      <c r="B28" s="71"/>
      <c r="C28" s="71"/>
      <c r="D28" s="71"/>
      <c r="E28" s="73"/>
      <c r="F28" s="204"/>
      <c r="G28" s="71"/>
      <c r="H28" s="210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4"/>
      <c r="CM28" s="71"/>
      <c r="CN28" s="71"/>
      <c r="CO28" s="73"/>
      <c r="CP28" s="204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5"/>
      <c r="DD28" s="205"/>
      <c r="DG28" s="205"/>
    </row>
    <row r="29" spans="1:113">
      <c r="B29" s="71"/>
      <c r="C29" s="71"/>
      <c r="D29" s="71"/>
      <c r="E29" s="73"/>
      <c r="F29" s="204"/>
      <c r="G29" s="71"/>
      <c r="H29" s="210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4"/>
      <c r="CM29" s="71"/>
      <c r="CN29" s="71"/>
      <c r="CO29" s="73"/>
      <c r="CP29" s="204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5"/>
      <c r="DD29" s="205"/>
      <c r="DG29" s="205"/>
    </row>
    <row r="30" spans="1:113">
      <c r="B30" s="71"/>
      <c r="C30" s="71"/>
      <c r="D30" s="71"/>
      <c r="E30" s="73"/>
      <c r="F30" s="204"/>
      <c r="G30" s="71"/>
      <c r="H30" s="210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4"/>
      <c r="CM30" s="71"/>
      <c r="CN30" s="71"/>
      <c r="CO30" s="73"/>
      <c r="CP30" s="204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5"/>
      <c r="DD30" s="205"/>
      <c r="DG30" s="205"/>
    </row>
    <row r="31" spans="1:113">
      <c r="B31" s="71"/>
      <c r="C31" s="71"/>
      <c r="D31" s="71"/>
      <c r="E31" s="73"/>
      <c r="F31" s="204"/>
      <c r="G31" s="71"/>
      <c r="H31" s="210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4"/>
      <c r="CM31" s="71"/>
      <c r="CN31" s="71"/>
      <c r="CO31" s="73"/>
      <c r="CP31" s="204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5"/>
      <c r="DD31" s="205"/>
      <c r="DG31" s="205"/>
    </row>
    <row r="32" spans="1:113">
      <c r="B32" s="71"/>
      <c r="C32" s="71"/>
      <c r="D32" s="71"/>
      <c r="E32" s="73"/>
      <c r="F32" s="204"/>
      <c r="G32" s="71"/>
      <c r="H32" s="210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4"/>
      <c r="CM32" s="71"/>
      <c r="CN32" s="71"/>
      <c r="CO32" s="73"/>
      <c r="CP32" s="204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5"/>
      <c r="DD32" s="205"/>
      <c r="DG32" s="205"/>
    </row>
    <row r="33" spans="2:111">
      <c r="B33" s="71"/>
      <c r="C33" s="71"/>
      <c r="D33" s="71"/>
      <c r="E33" s="73"/>
      <c r="F33" s="204"/>
      <c r="G33" s="71"/>
      <c r="H33" s="210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4"/>
      <c r="CM33" s="71"/>
      <c r="CN33" s="71"/>
      <c r="CO33" s="73"/>
      <c r="CP33" s="204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5"/>
      <c r="DD33" s="205"/>
      <c r="DG33" s="205"/>
    </row>
    <row r="34" spans="2:111">
      <c r="B34" s="71"/>
      <c r="C34" s="71"/>
      <c r="D34" s="71"/>
      <c r="E34" s="73"/>
      <c r="F34" s="204"/>
      <c r="G34" s="71"/>
      <c r="H34" s="210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4"/>
      <c r="CM34" s="71"/>
      <c r="CN34" s="71"/>
      <c r="CO34" s="73"/>
      <c r="CP34" s="204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5"/>
      <c r="DD34" s="205"/>
      <c r="DG34" s="205"/>
    </row>
    <row r="35" spans="2:111">
      <c r="B35" s="71"/>
      <c r="C35" s="71"/>
      <c r="D35" s="71"/>
      <c r="E35" s="73"/>
      <c r="F35" s="204"/>
      <c r="G35" s="71"/>
      <c r="H35" s="210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4"/>
      <c r="CM35" s="71"/>
      <c r="CN35" s="71"/>
      <c r="CO35" s="73"/>
      <c r="CP35" s="204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5"/>
      <c r="DD35" s="205"/>
      <c r="DG35" s="205"/>
    </row>
    <row r="36" spans="2:111">
      <c r="B36" s="71"/>
      <c r="C36" s="71"/>
      <c r="D36" s="71"/>
      <c r="E36" s="73"/>
      <c r="F36" s="204"/>
      <c r="G36" s="71"/>
      <c r="H36" s="210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4"/>
      <c r="CM36" s="71"/>
      <c r="CN36" s="71"/>
      <c r="CO36" s="73"/>
      <c r="CP36" s="204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5"/>
      <c r="DD36" s="205"/>
      <c r="DG36" s="205"/>
    </row>
    <row r="37" spans="2:111">
      <c r="B37" s="71"/>
      <c r="C37" s="71"/>
      <c r="D37" s="71"/>
      <c r="E37" s="73"/>
      <c r="F37" s="204"/>
      <c r="G37" s="71"/>
      <c r="H37" s="210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4"/>
      <c r="CM37" s="71"/>
      <c r="CN37" s="71"/>
      <c r="CO37" s="73"/>
      <c r="CP37" s="204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5"/>
      <c r="DD37" s="205"/>
      <c r="DG37" s="205"/>
    </row>
    <row r="38" spans="2:111">
      <c r="B38" s="71"/>
      <c r="C38" s="71"/>
      <c r="D38" s="71"/>
      <c r="E38" s="73"/>
      <c r="F38" s="204"/>
      <c r="G38" s="71"/>
      <c r="H38" s="210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4"/>
      <c r="CM38" s="71"/>
      <c r="CN38" s="71"/>
      <c r="CO38" s="73"/>
      <c r="CP38" s="204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5"/>
      <c r="DD38" s="205"/>
      <c r="DG38" s="205"/>
    </row>
    <row r="39" spans="2:111">
      <c r="B39" s="71"/>
      <c r="C39" s="71"/>
      <c r="D39" s="71"/>
      <c r="E39" s="73"/>
      <c r="F39" s="204"/>
      <c r="G39" s="71"/>
      <c r="H39" s="210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4"/>
      <c r="CM39" s="71"/>
      <c r="CN39" s="71"/>
      <c r="CO39" s="73"/>
      <c r="CP39" s="204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5"/>
      <c r="DD39" s="205"/>
      <c r="DG39" s="205"/>
    </row>
    <row r="40" spans="2:111">
      <c r="B40" s="71"/>
      <c r="C40" s="71"/>
      <c r="D40" s="71"/>
      <c r="E40" s="73"/>
      <c r="F40" s="204"/>
      <c r="G40" s="71"/>
      <c r="H40" s="210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4"/>
      <c r="CM40" s="71"/>
      <c r="CN40" s="71"/>
      <c r="CO40" s="73"/>
      <c r="CP40" s="204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5"/>
      <c r="DD40" s="205"/>
      <c r="DG40" s="205"/>
    </row>
    <row r="41" spans="2:111">
      <c r="B41" s="71"/>
      <c r="C41" s="71"/>
      <c r="D41" s="71"/>
      <c r="E41" s="73"/>
      <c r="F41" s="204"/>
      <c r="G41" s="71"/>
      <c r="H41" s="210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4"/>
      <c r="CM41" s="71"/>
      <c r="CN41" s="71"/>
      <c r="CO41" s="73"/>
      <c r="CP41" s="204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5"/>
      <c r="DD41" s="205"/>
      <c r="DG41" s="205"/>
    </row>
    <row r="42" spans="2:111">
      <c r="B42" s="71"/>
      <c r="C42" s="71"/>
      <c r="D42" s="71"/>
      <c r="E42" s="73"/>
      <c r="F42" s="204"/>
      <c r="G42" s="71"/>
      <c r="H42" s="210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4"/>
      <c r="CM42" s="71"/>
      <c r="CN42" s="71"/>
      <c r="CO42" s="73"/>
      <c r="CP42" s="204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5"/>
      <c r="DD42" s="205"/>
      <c r="DG42" s="205"/>
    </row>
    <row r="43" spans="2:111">
      <c r="B43" s="71"/>
      <c r="C43" s="71"/>
      <c r="D43" s="71"/>
      <c r="E43" s="73"/>
      <c r="F43" s="204"/>
      <c r="G43" s="71"/>
      <c r="H43" s="210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4"/>
      <c r="CM43" s="71"/>
      <c r="CN43" s="71"/>
      <c r="CO43" s="73"/>
      <c r="CP43" s="204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5"/>
      <c r="DD43" s="205"/>
      <c r="DG43" s="205"/>
    </row>
    <row r="44" spans="2:111">
      <c r="B44" s="71"/>
      <c r="C44" s="71"/>
      <c r="D44" s="71"/>
      <c r="E44" s="73"/>
      <c r="F44" s="204"/>
      <c r="G44" s="71"/>
      <c r="H44" s="210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4"/>
      <c r="CM44" s="71"/>
      <c r="CN44" s="71"/>
      <c r="CO44" s="73"/>
      <c r="CP44" s="204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5"/>
      <c r="DD44" s="205"/>
      <c r="DG44" s="205"/>
    </row>
    <row r="45" spans="2:111">
      <c r="B45" s="71"/>
      <c r="C45" s="71"/>
      <c r="D45" s="71"/>
      <c r="E45" s="73"/>
      <c r="F45" s="204"/>
      <c r="G45" s="71"/>
      <c r="H45" s="210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4"/>
      <c r="CM45" s="71"/>
      <c r="CN45" s="71"/>
      <c r="CO45" s="73"/>
      <c r="CP45" s="204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5"/>
      <c r="DD45" s="205"/>
      <c r="DG45" s="205"/>
    </row>
    <row r="46" spans="2:111">
      <c r="B46" s="71"/>
      <c r="C46" s="71"/>
      <c r="D46" s="71"/>
      <c r="E46" s="73"/>
      <c r="F46" s="204"/>
      <c r="G46" s="71"/>
      <c r="H46" s="210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4"/>
      <c r="CM46" s="71"/>
      <c r="CN46" s="71"/>
      <c r="CO46" s="73"/>
      <c r="CP46" s="204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5"/>
      <c r="DD46" s="205"/>
      <c r="DG46" s="205"/>
    </row>
    <row r="47" spans="2:111">
      <c r="B47" s="71"/>
      <c r="C47" s="71"/>
      <c r="D47" s="71"/>
      <c r="E47" s="73"/>
      <c r="F47" s="204"/>
      <c r="G47" s="71"/>
      <c r="H47" s="210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4"/>
      <c r="CM47" s="71"/>
      <c r="CN47" s="71"/>
      <c r="CO47" s="73"/>
      <c r="CP47" s="204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5"/>
      <c r="DD47" s="205"/>
      <c r="DG47" s="205"/>
    </row>
    <row r="48" spans="2:111">
      <c r="B48" s="71"/>
      <c r="C48" s="71"/>
      <c r="D48" s="71"/>
      <c r="E48" s="73"/>
      <c r="F48" s="204"/>
      <c r="G48" s="71"/>
      <c r="H48" s="210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4"/>
      <c r="CM48" s="71"/>
      <c r="CN48" s="71"/>
      <c r="CO48" s="73"/>
      <c r="CP48" s="204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5"/>
      <c r="DD48" s="205"/>
      <c r="DG48" s="205"/>
    </row>
    <row r="49" spans="2:111">
      <c r="B49" s="71"/>
      <c r="C49" s="71"/>
      <c r="D49" s="71"/>
      <c r="E49" s="73"/>
      <c r="F49" s="204"/>
      <c r="G49" s="71"/>
      <c r="H49" s="210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4"/>
      <c r="CM49" s="71"/>
      <c r="CN49" s="71"/>
      <c r="CO49" s="73"/>
      <c r="CP49" s="204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5"/>
      <c r="DD49" s="205"/>
      <c r="DG49" s="205"/>
    </row>
    <row r="50" spans="2:111">
      <c r="B50" s="71"/>
      <c r="C50" s="71"/>
      <c r="D50" s="71"/>
      <c r="E50" s="73"/>
      <c r="F50" s="204"/>
      <c r="G50" s="71"/>
      <c r="H50" s="210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4"/>
      <c r="CM50" s="71"/>
      <c r="CN50" s="71"/>
      <c r="CO50" s="73"/>
      <c r="CP50" s="204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5"/>
      <c r="DD50" s="205"/>
      <c r="DG50" s="205"/>
    </row>
    <row r="51" spans="2:111">
      <c r="B51" s="71"/>
      <c r="C51" s="71"/>
      <c r="D51" s="71"/>
      <c r="E51" s="73"/>
      <c r="F51" s="204"/>
      <c r="G51" s="71"/>
      <c r="H51" s="210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4"/>
      <c r="CM51" s="71"/>
      <c r="CN51" s="71"/>
      <c r="CO51" s="73"/>
      <c r="CP51" s="204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5"/>
      <c r="DD51" s="205"/>
      <c r="DG51" s="205"/>
    </row>
    <row r="52" spans="2:111">
      <c r="B52" s="71"/>
      <c r="C52" s="71"/>
      <c r="D52" s="71"/>
      <c r="E52" s="73"/>
      <c r="F52" s="204"/>
      <c r="G52" s="71"/>
      <c r="H52" s="210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4"/>
      <c r="CM52" s="71"/>
      <c r="CN52" s="71"/>
      <c r="CO52" s="73"/>
      <c r="CP52" s="204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5"/>
      <c r="DD52" s="205"/>
      <c r="DG52" s="205"/>
    </row>
    <row r="53" spans="2:111">
      <c r="B53" s="71"/>
      <c r="C53" s="71"/>
      <c r="D53" s="71"/>
      <c r="E53" s="73"/>
      <c r="F53" s="204"/>
      <c r="G53" s="71"/>
      <c r="H53" s="210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4"/>
      <c r="CM53" s="71"/>
      <c r="CN53" s="71"/>
      <c r="CO53" s="73"/>
      <c r="CP53" s="204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5"/>
      <c r="DD53" s="205"/>
      <c r="DG53" s="205"/>
    </row>
    <row r="54" spans="2:111">
      <c r="B54" s="71"/>
      <c r="C54" s="71"/>
      <c r="D54" s="71"/>
      <c r="E54" s="73"/>
      <c r="F54" s="204"/>
      <c r="G54" s="71"/>
      <c r="H54" s="210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4"/>
      <c r="CM54" s="71"/>
      <c r="CN54" s="71"/>
      <c r="CO54" s="73"/>
      <c r="CP54" s="204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5"/>
      <c r="DD54" s="205"/>
      <c r="DG54" s="205"/>
    </row>
    <row r="55" spans="2:111">
      <c r="B55" s="71"/>
      <c r="C55" s="71"/>
      <c r="D55" s="71"/>
      <c r="E55" s="73"/>
      <c r="F55" s="204"/>
      <c r="G55" s="71"/>
      <c r="H55" s="210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4"/>
      <c r="CM55" s="71"/>
      <c r="CN55" s="71"/>
      <c r="CO55" s="73"/>
      <c r="CP55" s="204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5"/>
      <c r="DD55" s="205"/>
      <c r="DG55" s="205"/>
    </row>
    <row r="56" spans="2:111">
      <c r="B56" s="71"/>
      <c r="C56" s="71"/>
      <c r="D56" s="71"/>
      <c r="E56" s="73"/>
      <c r="F56" s="204"/>
      <c r="G56" s="71"/>
      <c r="H56" s="210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4"/>
      <c r="CM56" s="71"/>
      <c r="CN56" s="71"/>
      <c r="CO56" s="73"/>
      <c r="CP56" s="204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5"/>
      <c r="DD56" s="205"/>
      <c r="DG56" s="205"/>
    </row>
    <row r="57" spans="2:111">
      <c r="B57" s="71"/>
      <c r="C57" s="71"/>
      <c r="D57" s="71"/>
      <c r="E57" s="73"/>
      <c r="F57" s="204"/>
      <c r="G57" s="71"/>
      <c r="H57" s="210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4"/>
      <c r="CM57" s="71"/>
      <c r="CN57" s="71"/>
      <c r="CO57" s="73"/>
      <c r="CP57" s="204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5"/>
      <c r="DD57" s="205"/>
      <c r="DG57" s="205"/>
    </row>
    <row r="58" spans="2:111">
      <c r="B58" s="71"/>
      <c r="C58" s="71"/>
      <c r="D58" s="71"/>
      <c r="E58" s="73"/>
      <c r="F58" s="204"/>
      <c r="G58" s="71"/>
      <c r="H58" s="210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4"/>
      <c r="CM58" s="71"/>
      <c r="CN58" s="71"/>
      <c r="CO58" s="73"/>
      <c r="CP58" s="204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5"/>
      <c r="DD58" s="205"/>
      <c r="DG58" s="205"/>
    </row>
    <row r="59" spans="2:111">
      <c r="B59" s="71"/>
      <c r="C59" s="71"/>
      <c r="D59" s="71"/>
      <c r="E59" s="73"/>
      <c r="F59" s="204"/>
      <c r="G59" s="71"/>
      <c r="H59" s="210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4"/>
      <c r="CM59" s="71"/>
      <c r="CN59" s="71"/>
      <c r="CO59" s="73"/>
      <c r="CP59" s="204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5"/>
      <c r="DD59" s="205"/>
      <c r="DG59" s="205"/>
    </row>
    <row r="60" spans="2:111">
      <c r="B60" s="71"/>
      <c r="C60" s="71"/>
      <c r="D60" s="71"/>
      <c r="E60" s="73"/>
      <c r="F60" s="204"/>
      <c r="G60" s="71"/>
      <c r="H60" s="210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4"/>
      <c r="CM60" s="71"/>
      <c r="CN60" s="71"/>
      <c r="CO60" s="73"/>
      <c r="CP60" s="204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5"/>
      <c r="DD60" s="205"/>
      <c r="DG60" s="205"/>
    </row>
    <row r="61" spans="2:111">
      <c r="B61" s="71"/>
      <c r="C61" s="71"/>
      <c r="D61" s="71"/>
      <c r="E61" s="73"/>
      <c r="F61" s="204"/>
      <c r="G61" s="71"/>
      <c r="H61" s="210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4"/>
      <c r="CM61" s="71"/>
      <c r="CN61" s="71"/>
      <c r="CO61" s="73"/>
      <c r="CP61" s="204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5"/>
      <c r="DD61" s="205"/>
      <c r="DG61" s="205"/>
    </row>
    <row r="62" spans="2:111">
      <c r="B62" s="71"/>
      <c r="C62" s="71"/>
      <c r="D62" s="71"/>
      <c r="E62" s="73"/>
      <c r="F62" s="204"/>
      <c r="G62" s="71"/>
      <c r="H62" s="210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4"/>
      <c r="CM62" s="71"/>
      <c r="CN62" s="71"/>
      <c r="CO62" s="73"/>
      <c r="CP62" s="204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5"/>
      <c r="DD62" s="205"/>
      <c r="DG62" s="205"/>
    </row>
    <row r="63" spans="2:111">
      <c r="B63" s="71"/>
      <c r="C63" s="71"/>
      <c r="D63" s="71"/>
      <c r="E63" s="73"/>
      <c r="F63" s="204"/>
      <c r="G63" s="71"/>
      <c r="H63" s="210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4"/>
      <c r="CM63" s="71"/>
      <c r="CN63" s="71"/>
      <c r="CO63" s="73"/>
      <c r="CP63" s="204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5"/>
      <c r="DD63" s="205"/>
      <c r="DG63" s="205"/>
    </row>
    <row r="64" spans="2:111">
      <c r="B64" s="71"/>
      <c r="C64" s="71"/>
      <c r="D64" s="71"/>
      <c r="E64" s="73"/>
      <c r="F64" s="204"/>
      <c r="G64" s="71"/>
      <c r="H64" s="210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4"/>
      <c r="CM64" s="71"/>
      <c r="CN64" s="71"/>
      <c r="CO64" s="73"/>
      <c r="CP64" s="204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5"/>
      <c r="DD64" s="205"/>
      <c r="DG64" s="205"/>
    </row>
    <row r="65" spans="2:111">
      <c r="B65" s="71"/>
      <c r="C65" s="71"/>
      <c r="D65" s="71"/>
      <c r="E65" s="73"/>
      <c r="F65" s="204"/>
      <c r="G65" s="71"/>
      <c r="H65" s="210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4"/>
      <c r="CM65" s="71"/>
      <c r="CN65" s="71"/>
      <c r="CO65" s="73"/>
      <c r="CP65" s="204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5"/>
      <c r="DD65" s="205"/>
      <c r="DG65" s="205"/>
    </row>
    <row r="66" spans="2:111">
      <c r="B66" s="71"/>
      <c r="C66" s="71"/>
      <c r="D66" s="71"/>
      <c r="E66" s="73"/>
      <c r="F66" s="204"/>
      <c r="G66" s="71"/>
      <c r="H66" s="210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4"/>
      <c r="CM66" s="71"/>
      <c r="CN66" s="71"/>
      <c r="CO66" s="73"/>
      <c r="CP66" s="204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5"/>
      <c r="DD66" s="205"/>
      <c r="DG66" s="205"/>
    </row>
    <row r="67" spans="2:111">
      <c r="B67" s="71"/>
      <c r="C67" s="71"/>
      <c r="D67" s="71"/>
      <c r="E67" s="73"/>
      <c r="F67" s="204"/>
      <c r="G67" s="71"/>
      <c r="H67" s="210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4"/>
      <c r="CM67" s="71"/>
      <c r="CN67" s="71"/>
      <c r="CO67" s="73"/>
      <c r="CP67" s="204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5"/>
      <c r="DD67" s="205"/>
      <c r="DG67" s="205"/>
    </row>
    <row r="68" spans="2:111">
      <c r="B68" s="71"/>
      <c r="C68" s="71"/>
      <c r="D68" s="71"/>
      <c r="E68" s="73"/>
      <c r="F68" s="204"/>
      <c r="G68" s="71"/>
      <c r="H68" s="210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4"/>
      <c r="CM68" s="71"/>
      <c r="CN68" s="71"/>
      <c r="CO68" s="73"/>
      <c r="CP68" s="204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5"/>
      <c r="DD68" s="205"/>
      <c r="DG68" s="205"/>
    </row>
    <row r="69" spans="2:111">
      <c r="B69" s="71"/>
      <c r="C69" s="71"/>
      <c r="D69" s="71"/>
      <c r="E69" s="73"/>
      <c r="F69" s="204"/>
      <c r="G69" s="71"/>
      <c r="H69" s="210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4"/>
      <c r="CM69" s="71"/>
      <c r="CN69" s="71"/>
      <c r="CO69" s="73"/>
      <c r="CP69" s="204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5"/>
      <c r="DD69" s="205"/>
      <c r="DG69" s="205"/>
    </row>
    <row r="70" spans="2:111">
      <c r="B70" s="71"/>
      <c r="C70" s="71"/>
      <c r="D70" s="71"/>
      <c r="E70" s="73"/>
      <c r="F70" s="204"/>
      <c r="G70" s="71"/>
      <c r="H70" s="210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4"/>
      <c r="CM70" s="71"/>
      <c r="CN70" s="71"/>
      <c r="CO70" s="73"/>
      <c r="CP70" s="204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5"/>
      <c r="DD70" s="205"/>
      <c r="DG70" s="205"/>
    </row>
    <row r="71" spans="2:111">
      <c r="B71" s="71"/>
      <c r="C71" s="71"/>
      <c r="D71" s="71"/>
      <c r="E71" s="73"/>
      <c r="F71" s="204"/>
      <c r="G71" s="71"/>
      <c r="H71" s="210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4"/>
      <c r="CM71" s="71"/>
      <c r="CN71" s="71"/>
      <c r="CO71" s="73"/>
      <c r="CP71" s="204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5"/>
      <c r="DD71" s="205"/>
      <c r="DG71" s="205"/>
    </row>
    <row r="72" spans="2:111">
      <c r="B72" s="71"/>
      <c r="C72" s="71"/>
      <c r="D72" s="71"/>
      <c r="E72" s="73"/>
      <c r="F72" s="204"/>
      <c r="G72" s="71"/>
      <c r="H72" s="210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4"/>
      <c r="CM72" s="71"/>
      <c r="CN72" s="71"/>
      <c r="CO72" s="73"/>
      <c r="CP72" s="204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5"/>
      <c r="DD72" s="205"/>
      <c r="DG72" s="205"/>
    </row>
    <row r="73" spans="2:111">
      <c r="B73" s="71"/>
      <c r="C73" s="71"/>
      <c r="D73" s="71"/>
      <c r="E73" s="73"/>
      <c r="F73" s="204"/>
      <c r="G73" s="71"/>
      <c r="H73" s="210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4"/>
      <c r="CM73" s="71"/>
      <c r="CN73" s="71"/>
      <c r="CO73" s="73"/>
      <c r="CP73" s="204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5"/>
      <c r="DD73" s="205"/>
      <c r="DG73" s="205"/>
    </row>
    <row r="74" spans="2:111">
      <c r="B74" s="71"/>
      <c r="C74" s="71"/>
      <c r="D74" s="71"/>
      <c r="E74" s="73"/>
      <c r="F74" s="204"/>
      <c r="G74" s="71"/>
      <c r="H74" s="210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4"/>
      <c r="CM74" s="71"/>
      <c r="CN74" s="71"/>
      <c r="CO74" s="73"/>
      <c r="CP74" s="204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5"/>
      <c r="DD74" s="205"/>
      <c r="DG74" s="205"/>
    </row>
    <row r="75" spans="2:111">
      <c r="B75" s="71"/>
      <c r="C75" s="71"/>
      <c r="D75" s="71"/>
      <c r="E75" s="73"/>
      <c r="F75" s="204"/>
      <c r="G75" s="71"/>
      <c r="H75" s="210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4"/>
      <c r="CM75" s="71"/>
      <c r="CN75" s="71"/>
      <c r="CO75" s="73"/>
      <c r="CP75" s="204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5"/>
      <c r="DD75" s="205"/>
      <c r="DG75" s="205"/>
    </row>
    <row r="76" spans="2:111">
      <c r="B76" s="71"/>
      <c r="C76" s="71"/>
      <c r="D76" s="71"/>
      <c r="E76" s="73"/>
      <c r="F76" s="204"/>
      <c r="G76" s="71"/>
      <c r="H76" s="210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4"/>
      <c r="CM76" s="71"/>
      <c r="CN76" s="71"/>
      <c r="CO76" s="73"/>
      <c r="CP76" s="204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5"/>
      <c r="DD76" s="205"/>
      <c r="DG76" s="205"/>
    </row>
    <row r="77" spans="2:111">
      <c r="B77" s="71"/>
      <c r="C77" s="71"/>
      <c r="D77" s="71"/>
      <c r="E77" s="73"/>
      <c r="F77" s="204"/>
      <c r="G77" s="71"/>
      <c r="H77" s="210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4"/>
      <c r="CM77" s="71"/>
      <c r="CN77" s="71"/>
      <c r="CO77" s="73"/>
      <c r="CP77" s="204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5"/>
      <c r="DD77" s="205"/>
      <c r="DG77" s="205"/>
    </row>
    <row r="78" spans="2:111">
      <c r="B78" s="71"/>
      <c r="C78" s="71"/>
      <c r="D78" s="71"/>
      <c r="E78" s="73"/>
      <c r="F78" s="204"/>
      <c r="G78" s="71"/>
      <c r="H78" s="210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4"/>
      <c r="CM78" s="71"/>
      <c r="CN78" s="71"/>
      <c r="CO78" s="73"/>
      <c r="CP78" s="204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5"/>
      <c r="DD78" s="205"/>
      <c r="DG78" s="205"/>
    </row>
    <row r="79" spans="2:111">
      <c r="B79" s="71"/>
      <c r="C79" s="71"/>
      <c r="D79" s="71"/>
      <c r="E79" s="73"/>
      <c r="F79" s="204"/>
      <c r="G79" s="71"/>
      <c r="H79" s="210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4"/>
      <c r="CM79" s="71"/>
      <c r="CN79" s="71"/>
      <c r="CO79" s="73"/>
      <c r="CP79" s="204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5"/>
      <c r="DD79" s="205"/>
      <c r="DG79" s="205"/>
    </row>
    <row r="80" spans="2:111">
      <c r="B80" s="71"/>
      <c r="C80" s="71"/>
      <c r="D80" s="71"/>
      <c r="E80" s="73"/>
      <c r="F80" s="204"/>
      <c r="G80" s="71"/>
      <c r="H80" s="210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4"/>
      <c r="CM80" s="71"/>
      <c r="CN80" s="71"/>
      <c r="CO80" s="73"/>
      <c r="CP80" s="204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5"/>
      <c r="DD80" s="205"/>
      <c r="DG80" s="205"/>
    </row>
    <row r="81" spans="2:111">
      <c r="B81" s="71"/>
      <c r="C81" s="71"/>
      <c r="D81" s="71"/>
      <c r="E81" s="73"/>
      <c r="F81" s="204"/>
      <c r="G81" s="71"/>
      <c r="H81" s="210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4"/>
      <c r="CM81" s="71"/>
      <c r="CN81" s="71"/>
      <c r="CO81" s="73"/>
      <c r="CP81" s="204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5"/>
      <c r="DD81" s="205"/>
      <c r="DG81" s="205"/>
    </row>
    <row r="82" spans="2:111">
      <c r="B82" s="71"/>
      <c r="C82" s="71"/>
      <c r="D82" s="71"/>
      <c r="E82" s="73"/>
      <c r="F82" s="204"/>
      <c r="G82" s="71"/>
      <c r="H82" s="210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4"/>
      <c r="CM82" s="71"/>
      <c r="CN82" s="71"/>
      <c r="CO82" s="73"/>
      <c r="CP82" s="204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5"/>
      <c r="DD82" s="205"/>
      <c r="DG82" s="205"/>
    </row>
    <row r="83" spans="2:111">
      <c r="B83" s="71"/>
      <c r="C83" s="71"/>
      <c r="D83" s="71"/>
      <c r="E83" s="73"/>
      <c r="F83" s="204"/>
      <c r="G83" s="71"/>
      <c r="H83" s="210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4"/>
      <c r="CM83" s="71"/>
      <c r="CN83" s="71"/>
      <c r="CO83" s="73"/>
      <c r="CP83" s="204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5"/>
      <c r="DD83" s="205"/>
      <c r="DG83" s="205"/>
    </row>
    <row r="84" spans="2:111">
      <c r="B84" s="71"/>
      <c r="C84" s="71"/>
      <c r="D84" s="71"/>
      <c r="E84" s="73"/>
      <c r="F84" s="204"/>
      <c r="G84" s="71"/>
      <c r="H84" s="210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4"/>
      <c r="CM84" s="71"/>
      <c r="CN84" s="71"/>
      <c r="CO84" s="73"/>
      <c r="CP84" s="204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5"/>
      <c r="DD84" s="205"/>
      <c r="DG84" s="205"/>
    </row>
    <row r="85" spans="2:111">
      <c r="B85" s="71"/>
      <c r="C85" s="71"/>
      <c r="D85" s="71"/>
      <c r="E85" s="73"/>
      <c r="F85" s="204"/>
      <c r="G85" s="71"/>
      <c r="H85" s="210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4"/>
      <c r="CM85" s="71"/>
      <c r="CN85" s="71"/>
      <c r="CO85" s="73"/>
      <c r="CP85" s="204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5"/>
      <c r="DD85" s="205"/>
      <c r="DG85" s="205"/>
    </row>
    <row r="86" spans="2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2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2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2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2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2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2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2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2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2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2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cn982mj</cp:lastModifiedBy>
  <cp:lastPrinted>2008-04-15T17:42:41Z</cp:lastPrinted>
  <dcterms:created xsi:type="dcterms:W3CDTF">2004-07-20T01:18:12Z</dcterms:created>
  <dcterms:modified xsi:type="dcterms:W3CDTF">2015-11-17T01:04:34Z</dcterms:modified>
</cp:coreProperties>
</file>